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70" yWindow="120" windowWidth="13200" windowHeight="7410" tabRatio="726"/>
  </bookViews>
  <sheets>
    <sheet name="Empresas operadoras" sheetId="2" r:id="rId1"/>
    <sheet name="Locales" sheetId="1" r:id="rId2"/>
    <sheet name="rappel bares" sheetId="3" r:id="rId3"/>
    <sheet name="rappel salón" sheetId="4" r:id="rId4"/>
    <sheet name="Glosario y fórmulas de cálculo" sheetId="5" r:id="rId5"/>
    <sheet name="KPIs" sheetId="9" r:id="rId6"/>
    <sheet name="Notas" sheetId="8" r:id="rId7"/>
  </sheets>
  <externalReferences>
    <externalReference r:id="rId8"/>
  </externalReferences>
  <definedNames>
    <definedName name="_xlnm._FilterDatabase" localSheetId="1" hidden="1">Locales!$A$1:$DG$408</definedName>
  </definedNames>
  <calcPr calcId="145621"/>
</workbook>
</file>

<file path=xl/calcChain.xml><?xml version="1.0" encoding="utf-8"?>
<calcChain xmlns="http://schemas.openxmlformats.org/spreadsheetml/2006/main">
  <c r="AK3" i="1" l="1"/>
  <c r="AK2" i="1"/>
  <c r="AK66" i="1"/>
  <c r="AK68" i="1"/>
  <c r="AK381" i="1"/>
  <c r="AK382" i="1"/>
  <c r="AI4" i="1" l="1"/>
  <c r="AH4" i="1"/>
  <c r="AG4" i="1"/>
  <c r="AF4" i="1"/>
  <c r="AE4" i="1"/>
  <c r="AD4" i="1"/>
  <c r="AC4" i="1"/>
  <c r="AB4" i="1"/>
  <c r="AA4" i="1"/>
  <c r="Z4" i="1"/>
  <c r="Y4" i="1"/>
  <c r="X4" i="1"/>
  <c r="D16" i="9" l="1"/>
  <c r="D11" i="9"/>
  <c r="D6" i="9"/>
  <c r="D14" i="9"/>
  <c r="D9" i="9"/>
  <c r="D4" i="9"/>
  <c r="EN409" i="1" l="1"/>
  <c r="EJ409" i="1"/>
  <c r="EI409" i="1"/>
  <c r="EH409" i="1"/>
  <c r="EG409" i="1"/>
  <c r="EF409" i="1"/>
  <c r="EE409" i="1"/>
  <c r="ED409" i="1"/>
  <c r="EC409" i="1"/>
  <c r="EB409" i="1"/>
  <c r="EA409" i="1"/>
  <c r="DZ409" i="1"/>
  <c r="DY409" i="1"/>
  <c r="EN383" i="1"/>
  <c r="EK383" i="1"/>
  <c r="EJ383" i="1"/>
  <c r="EI383" i="1"/>
  <c r="EH383" i="1"/>
  <c r="EG383" i="1"/>
  <c r="EF383" i="1"/>
  <c r="EE383" i="1"/>
  <c r="ED383" i="1"/>
  <c r="EC383" i="1"/>
  <c r="EB383" i="1"/>
  <c r="EA383" i="1"/>
  <c r="DZ383" i="1"/>
  <c r="DY383" i="1"/>
  <c r="DV383" i="1"/>
  <c r="BN383" i="1"/>
  <c r="AY383" i="1"/>
  <c r="EN380" i="1"/>
  <c r="EJ380" i="1"/>
  <c r="EI380" i="1"/>
  <c r="EH380" i="1"/>
  <c r="EG380" i="1"/>
  <c r="EF380" i="1"/>
  <c r="EE380" i="1"/>
  <c r="ED380" i="1"/>
  <c r="EC380" i="1"/>
  <c r="EB380" i="1"/>
  <c r="EA380" i="1"/>
  <c r="DZ380" i="1"/>
  <c r="DY380" i="1"/>
  <c r="EN377" i="1"/>
  <c r="EJ377" i="1"/>
  <c r="EI377" i="1"/>
  <c r="EH377" i="1"/>
  <c r="EG377" i="1"/>
  <c r="EF377" i="1"/>
  <c r="EE377" i="1"/>
  <c r="ED377" i="1"/>
  <c r="EC377" i="1"/>
  <c r="EB377" i="1"/>
  <c r="EA377" i="1"/>
  <c r="DZ377" i="1"/>
  <c r="DY377" i="1"/>
  <c r="EN375" i="1"/>
  <c r="EJ375" i="1"/>
  <c r="EI375" i="1"/>
  <c r="EH375" i="1"/>
  <c r="EG375" i="1"/>
  <c r="EF375" i="1"/>
  <c r="EE375" i="1"/>
  <c r="ED375" i="1"/>
  <c r="EC375" i="1"/>
  <c r="EB375" i="1"/>
  <c r="EA375" i="1"/>
  <c r="DZ375" i="1"/>
  <c r="DY375" i="1"/>
  <c r="EN357" i="1"/>
  <c r="EJ357" i="1"/>
  <c r="EI357" i="1"/>
  <c r="EH357" i="1"/>
  <c r="EG357" i="1"/>
  <c r="EF357" i="1"/>
  <c r="EE357" i="1"/>
  <c r="ED357" i="1"/>
  <c r="EC357" i="1"/>
  <c r="EB357" i="1"/>
  <c r="EA357" i="1"/>
  <c r="DZ357" i="1"/>
  <c r="DY357" i="1"/>
  <c r="EN355" i="1"/>
  <c r="EJ355" i="1"/>
  <c r="EI355" i="1"/>
  <c r="EH355" i="1"/>
  <c r="EG355" i="1"/>
  <c r="EF355" i="1"/>
  <c r="EE355" i="1"/>
  <c r="ED355" i="1"/>
  <c r="EC355" i="1"/>
  <c r="EB355" i="1"/>
  <c r="EA355" i="1"/>
  <c r="DZ355" i="1"/>
  <c r="DY355" i="1"/>
  <c r="EN353" i="1"/>
  <c r="EJ353" i="1"/>
  <c r="EI353" i="1"/>
  <c r="EH353" i="1"/>
  <c r="EG353" i="1"/>
  <c r="EF353" i="1"/>
  <c r="EE353" i="1"/>
  <c r="ED353" i="1"/>
  <c r="EC353" i="1"/>
  <c r="EB353" i="1"/>
  <c r="EA353" i="1"/>
  <c r="DZ353" i="1"/>
  <c r="DY353" i="1"/>
  <c r="EN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EN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EN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EN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EN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EN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EN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EN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EN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EN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EN7" i="1"/>
  <c r="EJ7" i="1"/>
  <c r="EI7" i="1"/>
  <c r="EH7" i="1"/>
  <c r="EG7" i="1"/>
  <c r="EF7" i="1"/>
  <c r="EE7" i="1"/>
  <c r="ED7" i="1"/>
  <c r="EC7" i="1"/>
  <c r="EB7" i="1"/>
  <c r="EA7" i="1"/>
  <c r="DZ7" i="1"/>
  <c r="DY7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EN4" i="1"/>
  <c r="EJ4" i="1"/>
  <c r="EI4" i="1"/>
  <c r="EH4" i="1"/>
  <c r="EG4" i="1"/>
  <c r="EF4" i="1"/>
  <c r="EE4" i="1"/>
  <c r="ED4" i="1"/>
  <c r="EC4" i="1"/>
  <c r="EB4" i="1"/>
  <c r="EA4" i="1"/>
  <c r="DZ4" i="1"/>
  <c r="DY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DZ410" i="1" l="1"/>
  <c r="ED410" i="1"/>
  <c r="EH410" i="1"/>
  <c r="DY410" i="1"/>
  <c r="EC410" i="1"/>
  <c r="EG410" i="1"/>
  <c r="EE410" i="1"/>
  <c r="EI410" i="1"/>
  <c r="EN410" i="1"/>
  <c r="EB410" i="1"/>
  <c r="EF410" i="1"/>
  <c r="EJ410" i="1"/>
  <c r="EA410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B62" i="1"/>
  <c r="BC62" i="1"/>
  <c r="BC63" i="1" s="1"/>
  <c r="BD62" i="1"/>
  <c r="BD63" i="1" s="1"/>
  <c r="BE62" i="1"/>
  <c r="BE63" i="1" s="1"/>
  <c r="BF62" i="1"/>
  <c r="BF63" i="1" s="1"/>
  <c r="BG62" i="1"/>
  <c r="BG63" i="1" s="1"/>
  <c r="BH62" i="1"/>
  <c r="BH63" i="1" s="1"/>
  <c r="BI62" i="1"/>
  <c r="BI63" i="1" s="1"/>
  <c r="BJ62" i="1"/>
  <c r="BJ63" i="1" s="1"/>
  <c r="BK62" i="1"/>
  <c r="BK63" i="1" s="1"/>
  <c r="BL62" i="1"/>
  <c r="BL63" i="1" s="1"/>
  <c r="BM62" i="1"/>
  <c r="BM63" i="1" s="1"/>
  <c r="BB64" i="1"/>
  <c r="BC64" i="1"/>
  <c r="BC65" i="1" s="1"/>
  <c r="BD64" i="1"/>
  <c r="BD65" i="1" s="1"/>
  <c r="BE64" i="1"/>
  <c r="BE65" i="1" s="1"/>
  <c r="BF64" i="1"/>
  <c r="BF65" i="1" s="1"/>
  <c r="BG64" i="1"/>
  <c r="BG65" i="1" s="1"/>
  <c r="BH64" i="1"/>
  <c r="BH65" i="1" s="1"/>
  <c r="BI64" i="1"/>
  <c r="BI65" i="1" s="1"/>
  <c r="BJ64" i="1"/>
  <c r="BJ65" i="1" s="1"/>
  <c r="BK64" i="1"/>
  <c r="BK65" i="1" s="1"/>
  <c r="BL64" i="1"/>
  <c r="BL65" i="1" s="1"/>
  <c r="BM64" i="1"/>
  <c r="BM65" i="1" s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B354" i="1"/>
  <c r="BC354" i="1"/>
  <c r="BC355" i="1" s="1"/>
  <c r="BD354" i="1"/>
  <c r="BD355" i="1" s="1"/>
  <c r="BE354" i="1"/>
  <c r="BE355" i="1" s="1"/>
  <c r="BF354" i="1"/>
  <c r="BF355" i="1" s="1"/>
  <c r="BG354" i="1"/>
  <c r="BG355" i="1" s="1"/>
  <c r="BH354" i="1"/>
  <c r="BH355" i="1" s="1"/>
  <c r="BI354" i="1"/>
  <c r="BI355" i="1" s="1"/>
  <c r="BJ354" i="1"/>
  <c r="BJ355" i="1" s="1"/>
  <c r="BK354" i="1"/>
  <c r="BK355" i="1" s="1"/>
  <c r="BL354" i="1"/>
  <c r="BL355" i="1" s="1"/>
  <c r="BM354" i="1"/>
  <c r="BM355" i="1" s="1"/>
  <c r="BB356" i="1"/>
  <c r="BC356" i="1"/>
  <c r="BC357" i="1" s="1"/>
  <c r="BD356" i="1"/>
  <c r="BD357" i="1" s="1"/>
  <c r="BE356" i="1"/>
  <c r="BE357" i="1" s="1"/>
  <c r="BF356" i="1"/>
  <c r="BF357" i="1" s="1"/>
  <c r="BG356" i="1"/>
  <c r="BG357" i="1" s="1"/>
  <c r="BH356" i="1"/>
  <c r="BH357" i="1" s="1"/>
  <c r="BI356" i="1"/>
  <c r="BI357" i="1" s="1"/>
  <c r="BJ356" i="1"/>
  <c r="BJ357" i="1" s="1"/>
  <c r="BK356" i="1"/>
  <c r="BK357" i="1" s="1"/>
  <c r="BL356" i="1"/>
  <c r="BL357" i="1" s="1"/>
  <c r="BM356" i="1"/>
  <c r="BM357" i="1" s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B376" i="1"/>
  <c r="BC376" i="1"/>
  <c r="BC377" i="1" s="1"/>
  <c r="BD376" i="1"/>
  <c r="BD377" i="1" s="1"/>
  <c r="BE376" i="1"/>
  <c r="BE377" i="1" s="1"/>
  <c r="BF376" i="1"/>
  <c r="BF377" i="1" s="1"/>
  <c r="BG376" i="1"/>
  <c r="BG377" i="1" s="1"/>
  <c r="BH376" i="1"/>
  <c r="BH377" i="1" s="1"/>
  <c r="BI376" i="1"/>
  <c r="BI377" i="1" s="1"/>
  <c r="BJ376" i="1"/>
  <c r="BJ377" i="1" s="1"/>
  <c r="BK376" i="1"/>
  <c r="BK377" i="1" s="1"/>
  <c r="BL376" i="1"/>
  <c r="BL377" i="1" s="1"/>
  <c r="BM376" i="1"/>
  <c r="BM377" i="1" s="1"/>
  <c r="BB383" i="1"/>
  <c r="BC381" i="1"/>
  <c r="BC383" i="1" s="1"/>
  <c r="BD381" i="1"/>
  <c r="BD383" i="1" s="1"/>
  <c r="BE381" i="1"/>
  <c r="BE383" i="1" s="1"/>
  <c r="BF381" i="1"/>
  <c r="BF383" i="1" s="1"/>
  <c r="BG381" i="1"/>
  <c r="BG383" i="1" s="1"/>
  <c r="BH381" i="1"/>
  <c r="BH383" i="1" s="1"/>
  <c r="BI381" i="1"/>
  <c r="BI383" i="1" s="1"/>
  <c r="BJ381" i="1"/>
  <c r="BJ383" i="1" s="1"/>
  <c r="BK381" i="1"/>
  <c r="BK383" i="1" s="1"/>
  <c r="BL381" i="1"/>
  <c r="BL383" i="1" s="1"/>
  <c r="BM381" i="1"/>
  <c r="BM383" i="1" s="1"/>
  <c r="BC382" i="1"/>
  <c r="BD382" i="1"/>
  <c r="BE382" i="1"/>
  <c r="BF382" i="1"/>
  <c r="BG382" i="1"/>
  <c r="BH382" i="1"/>
  <c r="BI382" i="1"/>
  <c r="BJ382" i="1"/>
  <c r="BK382" i="1"/>
  <c r="BL382" i="1"/>
  <c r="BM382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M62" i="1"/>
  <c r="AM63" i="1" s="1"/>
  <c r="AN62" i="1"/>
  <c r="AN63" i="1" s="1"/>
  <c r="AO62" i="1"/>
  <c r="AO63" i="1" s="1"/>
  <c r="AP62" i="1"/>
  <c r="AP63" i="1" s="1"/>
  <c r="AQ62" i="1"/>
  <c r="AQ63" i="1" s="1"/>
  <c r="AR62" i="1"/>
  <c r="AR63" i="1" s="1"/>
  <c r="AS62" i="1"/>
  <c r="AS63" i="1" s="1"/>
  <c r="AT62" i="1"/>
  <c r="AT63" i="1" s="1"/>
  <c r="AU62" i="1"/>
  <c r="AU63" i="1" s="1"/>
  <c r="AV62" i="1"/>
  <c r="AV63" i="1" s="1"/>
  <c r="AW62" i="1"/>
  <c r="AW63" i="1" s="1"/>
  <c r="AX62" i="1"/>
  <c r="AX63" i="1" s="1"/>
  <c r="AM64" i="1"/>
  <c r="AM65" i="1" s="1"/>
  <c r="AN64" i="1"/>
  <c r="AN65" i="1" s="1"/>
  <c r="AO64" i="1"/>
  <c r="AO65" i="1" s="1"/>
  <c r="AP64" i="1"/>
  <c r="AP65" i="1" s="1"/>
  <c r="AQ64" i="1"/>
  <c r="AQ65" i="1" s="1"/>
  <c r="AR64" i="1"/>
  <c r="AR65" i="1" s="1"/>
  <c r="AS64" i="1"/>
  <c r="AS65" i="1" s="1"/>
  <c r="AT64" i="1"/>
  <c r="AT65" i="1" s="1"/>
  <c r="AU64" i="1"/>
  <c r="AU65" i="1" s="1"/>
  <c r="AV64" i="1"/>
  <c r="AV65" i="1" s="1"/>
  <c r="AW64" i="1"/>
  <c r="AW65" i="1" s="1"/>
  <c r="AX64" i="1"/>
  <c r="AX65" i="1" s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M354" i="1"/>
  <c r="AM355" i="1" s="1"/>
  <c r="AN354" i="1"/>
  <c r="AN355" i="1" s="1"/>
  <c r="AO354" i="1"/>
  <c r="AO355" i="1" s="1"/>
  <c r="AP354" i="1"/>
  <c r="AP355" i="1" s="1"/>
  <c r="AQ354" i="1"/>
  <c r="AQ355" i="1" s="1"/>
  <c r="AR354" i="1"/>
  <c r="AR355" i="1" s="1"/>
  <c r="AS354" i="1"/>
  <c r="AS355" i="1" s="1"/>
  <c r="AT354" i="1"/>
  <c r="AT355" i="1" s="1"/>
  <c r="AU354" i="1"/>
  <c r="AU355" i="1" s="1"/>
  <c r="AV354" i="1"/>
  <c r="AV355" i="1" s="1"/>
  <c r="AW354" i="1"/>
  <c r="AW355" i="1" s="1"/>
  <c r="AX354" i="1"/>
  <c r="AX355" i="1" s="1"/>
  <c r="AM356" i="1"/>
  <c r="AM357" i="1" s="1"/>
  <c r="AN356" i="1"/>
  <c r="AN357" i="1" s="1"/>
  <c r="AO356" i="1"/>
  <c r="AO357" i="1" s="1"/>
  <c r="AP356" i="1"/>
  <c r="AP357" i="1" s="1"/>
  <c r="AQ356" i="1"/>
  <c r="AQ357" i="1" s="1"/>
  <c r="AR356" i="1"/>
  <c r="AR357" i="1" s="1"/>
  <c r="AS356" i="1"/>
  <c r="AS357" i="1" s="1"/>
  <c r="AT356" i="1"/>
  <c r="AT357" i="1" s="1"/>
  <c r="AU356" i="1"/>
  <c r="AU357" i="1" s="1"/>
  <c r="AV356" i="1"/>
  <c r="AV357" i="1" s="1"/>
  <c r="AW356" i="1"/>
  <c r="AW357" i="1" s="1"/>
  <c r="AX356" i="1"/>
  <c r="AX357" i="1" s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M376" i="1"/>
  <c r="AM377" i="1" s="1"/>
  <c r="AN376" i="1"/>
  <c r="AN377" i="1" s="1"/>
  <c r="AO376" i="1"/>
  <c r="AO377" i="1" s="1"/>
  <c r="AP376" i="1"/>
  <c r="AP377" i="1" s="1"/>
  <c r="AQ376" i="1"/>
  <c r="AQ377" i="1" s="1"/>
  <c r="AR376" i="1"/>
  <c r="AR377" i="1" s="1"/>
  <c r="AS376" i="1"/>
  <c r="AS377" i="1" s="1"/>
  <c r="AT376" i="1"/>
  <c r="AT377" i="1" s="1"/>
  <c r="AU376" i="1"/>
  <c r="AU377" i="1" s="1"/>
  <c r="AV376" i="1"/>
  <c r="AV377" i="1" s="1"/>
  <c r="AW376" i="1"/>
  <c r="AW377" i="1" s="1"/>
  <c r="AX376" i="1"/>
  <c r="AX377" i="1" s="1"/>
  <c r="AM383" i="1"/>
  <c r="AN381" i="1"/>
  <c r="AN383" i="1" s="1"/>
  <c r="AO381" i="1"/>
  <c r="AO383" i="1" s="1"/>
  <c r="AP381" i="1"/>
  <c r="AP383" i="1" s="1"/>
  <c r="AQ381" i="1"/>
  <c r="AQ383" i="1" s="1"/>
  <c r="AR381" i="1"/>
  <c r="AR383" i="1" s="1"/>
  <c r="AS381" i="1"/>
  <c r="AS383" i="1" s="1"/>
  <c r="AT381" i="1"/>
  <c r="AT383" i="1" s="1"/>
  <c r="AU381" i="1"/>
  <c r="AU383" i="1" s="1"/>
  <c r="AV381" i="1"/>
  <c r="AV383" i="1" s="1"/>
  <c r="AW381" i="1"/>
  <c r="AW383" i="1" s="1"/>
  <c r="AX381" i="1"/>
  <c r="AX383" i="1" s="1"/>
  <c r="AN382" i="1"/>
  <c r="AO382" i="1"/>
  <c r="AP382" i="1"/>
  <c r="AQ382" i="1"/>
  <c r="AR382" i="1"/>
  <c r="AS382" i="1"/>
  <c r="AT382" i="1"/>
  <c r="AU382" i="1"/>
  <c r="AV382" i="1"/>
  <c r="AW382" i="1"/>
  <c r="AX382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X21" i="1"/>
  <c r="Y21" i="1"/>
  <c r="Z21" i="1"/>
  <c r="AA21" i="1"/>
  <c r="CX21" i="1" s="1"/>
  <c r="AB21" i="1"/>
  <c r="AC21" i="1"/>
  <c r="AD21" i="1"/>
  <c r="AE21" i="1"/>
  <c r="AF21" i="1"/>
  <c r="DR21" i="1" s="1"/>
  <c r="AG21" i="1"/>
  <c r="AH21" i="1"/>
  <c r="AI21" i="1"/>
  <c r="X22" i="1"/>
  <c r="Y22" i="1"/>
  <c r="Z22" i="1"/>
  <c r="AA22" i="1"/>
  <c r="AB22" i="1"/>
  <c r="BU22" i="1" s="1"/>
  <c r="CJ22" i="1" s="1"/>
  <c r="AC22" i="1"/>
  <c r="AD22" i="1"/>
  <c r="AE22" i="1"/>
  <c r="AF22" i="1"/>
  <c r="AG22" i="1"/>
  <c r="AH22" i="1"/>
  <c r="AI22" i="1"/>
  <c r="X23" i="1"/>
  <c r="BQ23" i="1" s="1"/>
  <c r="CF23" i="1" s="1"/>
  <c r="Y23" i="1"/>
  <c r="Z23" i="1"/>
  <c r="AA23" i="1"/>
  <c r="AB23" i="1"/>
  <c r="AC23" i="1"/>
  <c r="AD23" i="1"/>
  <c r="AE23" i="1"/>
  <c r="AF23" i="1"/>
  <c r="BY23" i="1" s="1"/>
  <c r="CN23" i="1" s="1"/>
  <c r="AG23" i="1"/>
  <c r="AH23" i="1"/>
  <c r="AI23" i="1"/>
  <c r="DF23" i="1" s="1"/>
  <c r="X24" i="1"/>
  <c r="Y24" i="1"/>
  <c r="Z24" i="1"/>
  <c r="AA24" i="1"/>
  <c r="AB24" i="1"/>
  <c r="BU24" i="1" s="1"/>
  <c r="CJ24" i="1" s="1"/>
  <c r="AC24" i="1"/>
  <c r="AD24" i="1"/>
  <c r="AE24" i="1"/>
  <c r="AF24" i="1"/>
  <c r="AG24" i="1"/>
  <c r="AH24" i="1"/>
  <c r="AI24" i="1"/>
  <c r="X25" i="1"/>
  <c r="BQ25" i="1" s="1"/>
  <c r="CF25" i="1" s="1"/>
  <c r="Y25" i="1"/>
  <c r="Z25" i="1"/>
  <c r="AA25" i="1"/>
  <c r="AB25" i="1"/>
  <c r="AC25" i="1"/>
  <c r="AD25" i="1"/>
  <c r="AE25" i="1"/>
  <c r="AF25" i="1"/>
  <c r="BY25" i="1" s="1"/>
  <c r="CN25" i="1" s="1"/>
  <c r="AG25" i="1"/>
  <c r="AH25" i="1"/>
  <c r="AI25" i="1"/>
  <c r="X26" i="1"/>
  <c r="Y26" i="1"/>
  <c r="Z26" i="1"/>
  <c r="AA26" i="1"/>
  <c r="BT26" i="1" s="1"/>
  <c r="AB26" i="1"/>
  <c r="BU26" i="1" s="1"/>
  <c r="CJ26" i="1" s="1"/>
  <c r="AC26" i="1"/>
  <c r="AD26" i="1"/>
  <c r="AE26" i="1"/>
  <c r="AF26" i="1"/>
  <c r="AG26" i="1"/>
  <c r="AH26" i="1"/>
  <c r="AI26" i="1"/>
  <c r="CB26" i="1" s="1"/>
  <c r="CQ26" i="1" s="1"/>
  <c r="X27" i="1"/>
  <c r="BQ27" i="1" s="1"/>
  <c r="CF27" i="1" s="1"/>
  <c r="Y27" i="1"/>
  <c r="Z27" i="1"/>
  <c r="AA27" i="1"/>
  <c r="AB27" i="1"/>
  <c r="AC27" i="1"/>
  <c r="AD27" i="1"/>
  <c r="AE27" i="1"/>
  <c r="BX27" i="1" s="1"/>
  <c r="CM27" i="1" s="1"/>
  <c r="AF27" i="1"/>
  <c r="BY27" i="1" s="1"/>
  <c r="CN27" i="1" s="1"/>
  <c r="AG27" i="1"/>
  <c r="AH27" i="1"/>
  <c r="AI27" i="1"/>
  <c r="X28" i="1"/>
  <c r="Y28" i="1"/>
  <c r="Z28" i="1"/>
  <c r="AA28" i="1"/>
  <c r="BT28" i="1" s="1"/>
  <c r="CI28" i="1" s="1"/>
  <c r="AB28" i="1"/>
  <c r="BU28" i="1" s="1"/>
  <c r="CJ28" i="1" s="1"/>
  <c r="AC28" i="1"/>
  <c r="AD28" i="1"/>
  <c r="AE28" i="1"/>
  <c r="AF28" i="1"/>
  <c r="AG28" i="1"/>
  <c r="AH28" i="1"/>
  <c r="AI28" i="1"/>
  <c r="CB28" i="1" s="1"/>
  <c r="CQ28" i="1" s="1"/>
  <c r="X30" i="1"/>
  <c r="Y30" i="1"/>
  <c r="Z30" i="1"/>
  <c r="AA30" i="1"/>
  <c r="AB30" i="1"/>
  <c r="AC30" i="1"/>
  <c r="AD30" i="1"/>
  <c r="AE30" i="1"/>
  <c r="AF30" i="1"/>
  <c r="AG30" i="1"/>
  <c r="AH30" i="1"/>
  <c r="AI30" i="1"/>
  <c r="X31" i="1"/>
  <c r="Y31" i="1"/>
  <c r="Z31" i="1"/>
  <c r="BS31" i="1" s="1"/>
  <c r="CH31" i="1" s="1"/>
  <c r="AA31" i="1"/>
  <c r="BT31" i="1" s="1"/>
  <c r="CI31" i="1" s="1"/>
  <c r="AB31" i="1"/>
  <c r="AC31" i="1"/>
  <c r="AD31" i="1"/>
  <c r="AE31" i="1"/>
  <c r="BX31" i="1" s="1"/>
  <c r="CM31" i="1" s="1"/>
  <c r="AF31" i="1"/>
  <c r="AG31" i="1"/>
  <c r="AH31" i="1"/>
  <c r="CA31" i="1" s="1"/>
  <c r="CP31" i="1" s="1"/>
  <c r="AI31" i="1"/>
  <c r="CB31" i="1" s="1"/>
  <c r="CQ31" i="1" s="1"/>
  <c r="X47" i="1"/>
  <c r="Y47" i="1"/>
  <c r="Z47" i="1"/>
  <c r="AA47" i="1"/>
  <c r="AB47" i="1"/>
  <c r="AC47" i="1"/>
  <c r="AD47" i="1"/>
  <c r="AE47" i="1"/>
  <c r="AF47" i="1"/>
  <c r="AG47" i="1"/>
  <c r="AH47" i="1"/>
  <c r="AI47" i="1"/>
  <c r="X58" i="1"/>
  <c r="Y58" i="1"/>
  <c r="Z58" i="1"/>
  <c r="AA58" i="1"/>
  <c r="BT58" i="1" s="1"/>
  <c r="AB58" i="1"/>
  <c r="BU58" i="1" s="1"/>
  <c r="CJ58" i="1" s="1"/>
  <c r="AC58" i="1"/>
  <c r="AD58" i="1"/>
  <c r="AE58" i="1"/>
  <c r="AF58" i="1"/>
  <c r="AG58" i="1"/>
  <c r="AH58" i="1"/>
  <c r="AI58" i="1"/>
  <c r="CB58" i="1" s="1"/>
  <c r="CQ58" i="1" s="1"/>
  <c r="X62" i="1"/>
  <c r="X63" i="1" s="1"/>
  <c r="Y62" i="1"/>
  <c r="Y63" i="1" s="1"/>
  <c r="Z62" i="1"/>
  <c r="Z63" i="1" s="1"/>
  <c r="AA62" i="1"/>
  <c r="AA63" i="1" s="1"/>
  <c r="AB62" i="1"/>
  <c r="AB63" i="1" s="1"/>
  <c r="AC62" i="1"/>
  <c r="AC63" i="1" s="1"/>
  <c r="AD62" i="1"/>
  <c r="AD63" i="1" s="1"/>
  <c r="AE62" i="1"/>
  <c r="AE63" i="1" s="1"/>
  <c r="AF62" i="1"/>
  <c r="AF63" i="1" s="1"/>
  <c r="AG62" i="1"/>
  <c r="AG63" i="1" s="1"/>
  <c r="AH62" i="1"/>
  <c r="AH63" i="1" s="1"/>
  <c r="AI62" i="1"/>
  <c r="AI63" i="1" s="1"/>
  <c r="X64" i="1"/>
  <c r="X65" i="1" s="1"/>
  <c r="Y64" i="1"/>
  <c r="Y65" i="1" s="1"/>
  <c r="Z64" i="1"/>
  <c r="Z65" i="1" s="1"/>
  <c r="AA64" i="1"/>
  <c r="AA65" i="1" s="1"/>
  <c r="AB64" i="1"/>
  <c r="AB65" i="1" s="1"/>
  <c r="AC64" i="1"/>
  <c r="AC65" i="1" s="1"/>
  <c r="AD64" i="1"/>
  <c r="AD65" i="1" s="1"/>
  <c r="AE64" i="1"/>
  <c r="AE65" i="1" s="1"/>
  <c r="AF64" i="1"/>
  <c r="AF65" i="1" s="1"/>
  <c r="AG64" i="1"/>
  <c r="AG65" i="1" s="1"/>
  <c r="AH64" i="1"/>
  <c r="AH65" i="1" s="1"/>
  <c r="AI64" i="1"/>
  <c r="AI65" i="1" s="1"/>
  <c r="X70" i="1"/>
  <c r="Y70" i="1"/>
  <c r="Z70" i="1"/>
  <c r="AA70" i="1"/>
  <c r="AB70" i="1"/>
  <c r="AC70" i="1"/>
  <c r="AD70" i="1"/>
  <c r="AE70" i="1"/>
  <c r="AF70" i="1"/>
  <c r="AG70" i="1"/>
  <c r="AH70" i="1"/>
  <c r="AI70" i="1"/>
  <c r="X71" i="1"/>
  <c r="Y71" i="1"/>
  <c r="Z71" i="1"/>
  <c r="AA71" i="1"/>
  <c r="BT71" i="1" s="1"/>
  <c r="CI71" i="1" s="1"/>
  <c r="AB71" i="1"/>
  <c r="BU71" i="1" s="1"/>
  <c r="CJ71" i="1" s="1"/>
  <c r="AC71" i="1"/>
  <c r="AD71" i="1"/>
  <c r="AE71" i="1"/>
  <c r="AF71" i="1"/>
  <c r="AG71" i="1"/>
  <c r="AH71" i="1"/>
  <c r="AI71" i="1"/>
  <c r="CB71" i="1" s="1"/>
  <c r="CQ71" i="1" s="1"/>
  <c r="X72" i="1"/>
  <c r="Y72" i="1"/>
  <c r="Z72" i="1"/>
  <c r="AA72" i="1"/>
  <c r="BT72" i="1" s="1"/>
  <c r="CI72" i="1" s="1"/>
  <c r="AB72" i="1"/>
  <c r="AC72" i="1"/>
  <c r="AD72" i="1"/>
  <c r="BW72" i="1" s="1"/>
  <c r="CL72" i="1" s="1"/>
  <c r="AE72" i="1"/>
  <c r="BX72" i="1" s="1"/>
  <c r="CM72" i="1" s="1"/>
  <c r="AF72" i="1"/>
  <c r="AG72" i="1"/>
  <c r="AH72" i="1"/>
  <c r="AI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X347" i="1"/>
  <c r="DJ347" i="1" s="1"/>
  <c r="Y347" i="1"/>
  <c r="Z347" i="1"/>
  <c r="DL347" i="1" s="1"/>
  <c r="AA347" i="1"/>
  <c r="AB347" i="1"/>
  <c r="BU347" i="1" s="1"/>
  <c r="CJ347" i="1" s="1"/>
  <c r="AC347" i="1"/>
  <c r="AD347" i="1"/>
  <c r="AE347" i="1"/>
  <c r="AF347" i="1"/>
  <c r="BY347" i="1" s="1"/>
  <c r="CN347" i="1" s="1"/>
  <c r="AG347" i="1"/>
  <c r="AH347" i="1"/>
  <c r="AI347" i="1"/>
  <c r="CB347" i="1" s="1"/>
  <c r="CQ347" i="1" s="1"/>
  <c r="X348" i="1"/>
  <c r="Y348" i="1"/>
  <c r="Z348" i="1"/>
  <c r="AA348" i="1"/>
  <c r="DM348" i="1" s="1"/>
  <c r="AB348" i="1"/>
  <c r="AC348" i="1"/>
  <c r="AD348" i="1"/>
  <c r="BW348" i="1" s="1"/>
  <c r="CL348" i="1" s="1"/>
  <c r="AE348" i="1"/>
  <c r="BX348" i="1" s="1"/>
  <c r="CM348" i="1" s="1"/>
  <c r="AF348" i="1"/>
  <c r="AG348" i="1"/>
  <c r="AH348" i="1"/>
  <c r="AI348" i="1"/>
  <c r="CB348" i="1" s="1"/>
  <c r="CQ348" i="1" s="1"/>
  <c r="X349" i="1"/>
  <c r="Y349" i="1"/>
  <c r="Z349" i="1"/>
  <c r="AA349" i="1"/>
  <c r="AB349" i="1"/>
  <c r="AC349" i="1"/>
  <c r="AD349" i="1"/>
  <c r="DP349" i="1" s="1"/>
  <c r="AE349" i="1"/>
  <c r="AF349" i="1"/>
  <c r="AG349" i="1"/>
  <c r="BZ349" i="1" s="1"/>
  <c r="CO349" i="1" s="1"/>
  <c r="AH349" i="1"/>
  <c r="AI349" i="1"/>
  <c r="DU349" i="1" s="1"/>
  <c r="X350" i="1"/>
  <c r="Y350" i="1"/>
  <c r="Z350" i="1"/>
  <c r="AA350" i="1"/>
  <c r="AB350" i="1"/>
  <c r="BU350" i="1" s="1"/>
  <c r="CJ350" i="1" s="1"/>
  <c r="AC350" i="1"/>
  <c r="AD350" i="1"/>
  <c r="AE350" i="1"/>
  <c r="AF350" i="1"/>
  <c r="AG350" i="1"/>
  <c r="AH350" i="1"/>
  <c r="AI350" i="1"/>
  <c r="X351" i="1"/>
  <c r="BQ351" i="1" s="1"/>
  <c r="Y351" i="1"/>
  <c r="Z351" i="1"/>
  <c r="AA351" i="1"/>
  <c r="AB351" i="1"/>
  <c r="AC351" i="1"/>
  <c r="AD351" i="1"/>
  <c r="AE351" i="1"/>
  <c r="BX351" i="1" s="1"/>
  <c r="CM351" i="1" s="1"/>
  <c r="AF351" i="1"/>
  <c r="BY351" i="1" s="1"/>
  <c r="CN351" i="1" s="1"/>
  <c r="AG351" i="1"/>
  <c r="AH351" i="1"/>
  <c r="AI351" i="1"/>
  <c r="X354" i="1"/>
  <c r="X355" i="1" s="1"/>
  <c r="Y354" i="1"/>
  <c r="Y355" i="1" s="1"/>
  <c r="Z354" i="1"/>
  <c r="Z355" i="1" s="1"/>
  <c r="AA354" i="1"/>
  <c r="AA355" i="1" s="1"/>
  <c r="AB354" i="1"/>
  <c r="AB355" i="1" s="1"/>
  <c r="AC354" i="1"/>
  <c r="AC355" i="1" s="1"/>
  <c r="AD354" i="1"/>
  <c r="AD355" i="1" s="1"/>
  <c r="AE354" i="1"/>
  <c r="AE355" i="1" s="1"/>
  <c r="AF354" i="1"/>
  <c r="AF355" i="1" s="1"/>
  <c r="AG354" i="1"/>
  <c r="AG355" i="1" s="1"/>
  <c r="AH354" i="1"/>
  <c r="AH355" i="1" s="1"/>
  <c r="AI354" i="1"/>
  <c r="AI355" i="1" s="1"/>
  <c r="X356" i="1"/>
  <c r="X357" i="1" s="1"/>
  <c r="Y356" i="1"/>
  <c r="Y357" i="1" s="1"/>
  <c r="Z356" i="1"/>
  <c r="Z357" i="1" s="1"/>
  <c r="AA356" i="1"/>
  <c r="AA357" i="1" s="1"/>
  <c r="AB356" i="1"/>
  <c r="AB357" i="1" s="1"/>
  <c r="AC356" i="1"/>
  <c r="AC357" i="1" s="1"/>
  <c r="AD356" i="1"/>
  <c r="AD357" i="1" s="1"/>
  <c r="AE356" i="1"/>
  <c r="AE357" i="1" s="1"/>
  <c r="AF356" i="1"/>
  <c r="AF357" i="1" s="1"/>
  <c r="AG356" i="1"/>
  <c r="AG357" i="1" s="1"/>
  <c r="AH356" i="1"/>
  <c r="AH357" i="1" s="1"/>
  <c r="AI356" i="1"/>
  <c r="AI357" i="1" s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X360" i="1"/>
  <c r="Y360" i="1"/>
  <c r="Z360" i="1"/>
  <c r="DL360" i="1" s="1"/>
  <c r="AA360" i="1"/>
  <c r="AB360" i="1"/>
  <c r="AC360" i="1"/>
  <c r="AD360" i="1"/>
  <c r="AE360" i="1"/>
  <c r="AF360" i="1"/>
  <c r="AG360" i="1"/>
  <c r="AH360" i="1"/>
  <c r="AI360" i="1"/>
  <c r="DU360" i="1" s="1"/>
  <c r="X361" i="1"/>
  <c r="Y361" i="1"/>
  <c r="Z361" i="1"/>
  <c r="AA361" i="1"/>
  <c r="AB361" i="1"/>
  <c r="AC361" i="1"/>
  <c r="AD361" i="1"/>
  <c r="DP361" i="1" s="1"/>
  <c r="AE361" i="1"/>
  <c r="AF361" i="1"/>
  <c r="AG361" i="1"/>
  <c r="AH361" i="1"/>
  <c r="AI361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X363" i="1"/>
  <c r="BQ363" i="1" s="1"/>
  <c r="CF363" i="1" s="1"/>
  <c r="Y363" i="1"/>
  <c r="Z363" i="1"/>
  <c r="AA363" i="1"/>
  <c r="AB363" i="1"/>
  <c r="AC363" i="1"/>
  <c r="AD363" i="1"/>
  <c r="AE363" i="1"/>
  <c r="DQ363" i="1" s="1"/>
  <c r="AF363" i="1"/>
  <c r="BY363" i="1" s="1"/>
  <c r="CN363" i="1" s="1"/>
  <c r="AG363" i="1"/>
  <c r="AH363" i="1"/>
  <c r="AI363" i="1"/>
  <c r="X364" i="1"/>
  <c r="Y364" i="1"/>
  <c r="Z364" i="1"/>
  <c r="AA364" i="1"/>
  <c r="AB364" i="1"/>
  <c r="BU364" i="1" s="1"/>
  <c r="CJ364" i="1" s="1"/>
  <c r="AC364" i="1"/>
  <c r="AD364" i="1"/>
  <c r="AE364" i="1"/>
  <c r="AF364" i="1"/>
  <c r="AG364" i="1"/>
  <c r="AH364" i="1"/>
  <c r="AI364" i="1"/>
  <c r="X365" i="1"/>
  <c r="BQ365" i="1" s="1"/>
  <c r="CF365" i="1" s="1"/>
  <c r="Y365" i="1"/>
  <c r="Z365" i="1"/>
  <c r="AA365" i="1"/>
  <c r="AB365" i="1"/>
  <c r="DN365" i="1" s="1"/>
  <c r="AC365" i="1"/>
  <c r="AD365" i="1"/>
  <c r="AE365" i="1"/>
  <c r="BX365" i="1" s="1"/>
  <c r="CM365" i="1" s="1"/>
  <c r="AF365" i="1"/>
  <c r="BY365" i="1" s="1"/>
  <c r="CN365" i="1" s="1"/>
  <c r="AG365" i="1"/>
  <c r="AH365" i="1"/>
  <c r="AI365" i="1"/>
  <c r="X366" i="1"/>
  <c r="BQ366" i="1" s="1"/>
  <c r="CF366" i="1" s="1"/>
  <c r="Y366" i="1"/>
  <c r="Z366" i="1"/>
  <c r="DL366" i="1" s="1"/>
  <c r="AA366" i="1"/>
  <c r="AB366" i="1"/>
  <c r="BU366" i="1" s="1"/>
  <c r="CJ366" i="1" s="1"/>
  <c r="AC366" i="1"/>
  <c r="AD366" i="1"/>
  <c r="AE366" i="1"/>
  <c r="AF366" i="1"/>
  <c r="AG366" i="1"/>
  <c r="AH366" i="1"/>
  <c r="AI366" i="1"/>
  <c r="CB366" i="1" s="1"/>
  <c r="CQ366" i="1" s="1"/>
  <c r="X367" i="1"/>
  <c r="BQ367" i="1" s="1"/>
  <c r="CF367" i="1" s="1"/>
  <c r="Y367" i="1"/>
  <c r="Z367" i="1"/>
  <c r="AA367" i="1"/>
  <c r="AB367" i="1"/>
  <c r="BU367" i="1" s="1"/>
  <c r="CJ367" i="1" s="1"/>
  <c r="AC367" i="1"/>
  <c r="AD367" i="1"/>
  <c r="AE367" i="1"/>
  <c r="BX367" i="1" s="1"/>
  <c r="CM367" i="1" s="1"/>
  <c r="AF367" i="1"/>
  <c r="BY367" i="1" s="1"/>
  <c r="CN367" i="1" s="1"/>
  <c r="AG367" i="1"/>
  <c r="AH367" i="1"/>
  <c r="AI367" i="1"/>
  <c r="X368" i="1"/>
  <c r="DJ368" i="1" s="1"/>
  <c r="Y368" i="1"/>
  <c r="Z368" i="1"/>
  <c r="AA368" i="1"/>
  <c r="BT368" i="1" s="1"/>
  <c r="CI368" i="1" s="1"/>
  <c r="AB368" i="1"/>
  <c r="BU368" i="1" s="1"/>
  <c r="CJ368" i="1" s="1"/>
  <c r="AC368" i="1"/>
  <c r="AD368" i="1"/>
  <c r="AE368" i="1"/>
  <c r="AF368" i="1"/>
  <c r="BY368" i="1" s="1"/>
  <c r="CN368" i="1" s="1"/>
  <c r="AG368" i="1"/>
  <c r="AH368" i="1"/>
  <c r="AI368" i="1"/>
  <c r="X369" i="1"/>
  <c r="BQ369" i="1" s="1"/>
  <c r="Y369" i="1"/>
  <c r="Z369" i="1"/>
  <c r="AA369" i="1"/>
  <c r="AB369" i="1"/>
  <c r="DN369" i="1" s="1"/>
  <c r="AC369" i="1"/>
  <c r="AD369" i="1"/>
  <c r="AE369" i="1"/>
  <c r="BX369" i="1" s="1"/>
  <c r="CM369" i="1" s="1"/>
  <c r="AF369" i="1"/>
  <c r="BY369" i="1" s="1"/>
  <c r="CN369" i="1" s="1"/>
  <c r="AG369" i="1"/>
  <c r="AH369" i="1"/>
  <c r="AI369" i="1"/>
  <c r="X370" i="1"/>
  <c r="Y370" i="1"/>
  <c r="Z370" i="1"/>
  <c r="BS370" i="1" s="1"/>
  <c r="AA370" i="1"/>
  <c r="BT370" i="1" s="1"/>
  <c r="CI370" i="1" s="1"/>
  <c r="AB370" i="1"/>
  <c r="AC370" i="1"/>
  <c r="AD370" i="1"/>
  <c r="AE370" i="1"/>
  <c r="BX370" i="1" s="1"/>
  <c r="CM370" i="1" s="1"/>
  <c r="AF370" i="1"/>
  <c r="AG370" i="1"/>
  <c r="AH370" i="1"/>
  <c r="CA370" i="1" s="1"/>
  <c r="CP370" i="1" s="1"/>
  <c r="AI370" i="1"/>
  <c r="CB370" i="1" s="1"/>
  <c r="CQ370" i="1" s="1"/>
  <c r="X371" i="1"/>
  <c r="Y371" i="1"/>
  <c r="Z371" i="1"/>
  <c r="AA371" i="1"/>
  <c r="BT371" i="1" s="1"/>
  <c r="CI371" i="1" s="1"/>
  <c r="AB371" i="1"/>
  <c r="AC371" i="1"/>
  <c r="AD371" i="1"/>
  <c r="AE371" i="1"/>
  <c r="AF371" i="1"/>
  <c r="AG371" i="1"/>
  <c r="AH371" i="1"/>
  <c r="AI371" i="1"/>
  <c r="CB371" i="1" s="1"/>
  <c r="CQ371" i="1" s="1"/>
  <c r="X372" i="1"/>
  <c r="Y372" i="1"/>
  <c r="Z372" i="1"/>
  <c r="BS372" i="1" s="1"/>
  <c r="CH372" i="1" s="1"/>
  <c r="AA372" i="1"/>
  <c r="BT372" i="1" s="1"/>
  <c r="CI372" i="1" s="1"/>
  <c r="AB372" i="1"/>
  <c r="AC372" i="1"/>
  <c r="AD372" i="1"/>
  <c r="AE372" i="1"/>
  <c r="BX372" i="1" s="1"/>
  <c r="CM372" i="1" s="1"/>
  <c r="AF372" i="1"/>
  <c r="AG372" i="1"/>
  <c r="AH372" i="1"/>
  <c r="CA372" i="1" s="1"/>
  <c r="CP372" i="1" s="1"/>
  <c r="AI372" i="1"/>
  <c r="CB372" i="1" s="1"/>
  <c r="CQ372" i="1" s="1"/>
  <c r="X373" i="1"/>
  <c r="Y373" i="1"/>
  <c r="Z373" i="1"/>
  <c r="AA373" i="1"/>
  <c r="DM373" i="1" s="1"/>
  <c r="AB373" i="1"/>
  <c r="AC373" i="1"/>
  <c r="AD373" i="1"/>
  <c r="BW373" i="1" s="1"/>
  <c r="CL373" i="1" s="1"/>
  <c r="AE373" i="1"/>
  <c r="BX373" i="1" s="1"/>
  <c r="CM373" i="1" s="1"/>
  <c r="AF373" i="1"/>
  <c r="AG373" i="1"/>
  <c r="AH373" i="1"/>
  <c r="AI373" i="1"/>
  <c r="CB373" i="1" s="1"/>
  <c r="CQ373" i="1" s="1"/>
  <c r="X374" i="1"/>
  <c r="Y374" i="1"/>
  <c r="Z374" i="1"/>
  <c r="BS374" i="1" s="1"/>
  <c r="CH374" i="1" s="1"/>
  <c r="AA374" i="1"/>
  <c r="AB374" i="1"/>
  <c r="AC374" i="1"/>
  <c r="AD374" i="1"/>
  <c r="AE374" i="1"/>
  <c r="AF374" i="1"/>
  <c r="AG374" i="1"/>
  <c r="AH374" i="1"/>
  <c r="CA374" i="1" s="1"/>
  <c r="CP374" i="1" s="1"/>
  <c r="AI374" i="1"/>
  <c r="CB374" i="1" s="1"/>
  <c r="CQ374" i="1" s="1"/>
  <c r="X376" i="1"/>
  <c r="X377" i="1" s="1"/>
  <c r="Y376" i="1"/>
  <c r="Y377" i="1" s="1"/>
  <c r="Z376" i="1"/>
  <c r="Z377" i="1" s="1"/>
  <c r="AA376" i="1"/>
  <c r="AA377" i="1" s="1"/>
  <c r="AB376" i="1"/>
  <c r="AB377" i="1" s="1"/>
  <c r="AC376" i="1"/>
  <c r="AC377" i="1" s="1"/>
  <c r="AD376" i="1"/>
  <c r="AD377" i="1" s="1"/>
  <c r="AE376" i="1"/>
  <c r="AE377" i="1" s="1"/>
  <c r="AF376" i="1"/>
  <c r="AF377" i="1" s="1"/>
  <c r="AG376" i="1"/>
  <c r="AG377" i="1" s="1"/>
  <c r="AH376" i="1"/>
  <c r="AH377" i="1" s="1"/>
  <c r="AI376" i="1"/>
  <c r="AI377" i="1" s="1"/>
  <c r="X383" i="1"/>
  <c r="Y381" i="1"/>
  <c r="Y383" i="1" s="1"/>
  <c r="Z381" i="1"/>
  <c r="Z383" i="1" s="1"/>
  <c r="AA381" i="1"/>
  <c r="AA383" i="1" s="1"/>
  <c r="AB381" i="1"/>
  <c r="AB383" i="1" s="1"/>
  <c r="AC381" i="1"/>
  <c r="AC383" i="1" s="1"/>
  <c r="AD381" i="1"/>
  <c r="AD383" i="1" s="1"/>
  <c r="AE381" i="1"/>
  <c r="AE383" i="1" s="1"/>
  <c r="AF381" i="1"/>
  <c r="AF383" i="1" s="1"/>
  <c r="AG381" i="1"/>
  <c r="AG383" i="1" s="1"/>
  <c r="AH381" i="1"/>
  <c r="AH383" i="1" s="1"/>
  <c r="AI381" i="1"/>
  <c r="AI383" i="1" s="1"/>
  <c r="Y382" i="1"/>
  <c r="AJ382" i="1" s="1"/>
  <c r="Z382" i="1"/>
  <c r="AA382" i="1"/>
  <c r="AB382" i="1"/>
  <c r="BU382" i="1" s="1"/>
  <c r="CJ382" i="1" s="1"/>
  <c r="AC382" i="1"/>
  <c r="AD382" i="1"/>
  <c r="AE382" i="1"/>
  <c r="DQ382" i="1" s="1"/>
  <c r="AF382" i="1"/>
  <c r="AG382" i="1"/>
  <c r="AH382" i="1"/>
  <c r="AI382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X385" i="1"/>
  <c r="DJ385" i="1" s="1"/>
  <c r="Y385" i="1"/>
  <c r="Z385" i="1"/>
  <c r="AA385" i="1"/>
  <c r="BT385" i="1" s="1"/>
  <c r="CI385" i="1" s="1"/>
  <c r="AB385" i="1"/>
  <c r="BU385" i="1" s="1"/>
  <c r="CJ385" i="1" s="1"/>
  <c r="AC385" i="1"/>
  <c r="AD385" i="1"/>
  <c r="AE385" i="1"/>
  <c r="AF385" i="1"/>
  <c r="BY385" i="1" s="1"/>
  <c r="CN385" i="1" s="1"/>
  <c r="AG385" i="1"/>
  <c r="AH385" i="1"/>
  <c r="AI385" i="1"/>
  <c r="CB385" i="1" s="1"/>
  <c r="CQ385" i="1" s="1"/>
  <c r="X386" i="1"/>
  <c r="BQ386" i="1" s="1"/>
  <c r="Y386" i="1"/>
  <c r="Z386" i="1"/>
  <c r="DL386" i="1" s="1"/>
  <c r="AA386" i="1"/>
  <c r="AB386" i="1"/>
  <c r="DN386" i="1" s="1"/>
  <c r="AC386" i="1"/>
  <c r="AD386" i="1"/>
  <c r="AE386" i="1"/>
  <c r="BX386" i="1" s="1"/>
  <c r="CM386" i="1" s="1"/>
  <c r="AF386" i="1"/>
  <c r="BY386" i="1" s="1"/>
  <c r="CN386" i="1" s="1"/>
  <c r="AG386" i="1"/>
  <c r="AH386" i="1"/>
  <c r="AI386" i="1"/>
  <c r="X387" i="1"/>
  <c r="Y387" i="1"/>
  <c r="Z387" i="1"/>
  <c r="BS387" i="1" s="1"/>
  <c r="AA387" i="1"/>
  <c r="BT387" i="1" s="1"/>
  <c r="CI387" i="1" s="1"/>
  <c r="AB387" i="1"/>
  <c r="AC387" i="1"/>
  <c r="AD387" i="1"/>
  <c r="AE387" i="1"/>
  <c r="BX387" i="1" s="1"/>
  <c r="CM387" i="1" s="1"/>
  <c r="AF387" i="1"/>
  <c r="AG387" i="1"/>
  <c r="AH387" i="1"/>
  <c r="CA387" i="1" s="1"/>
  <c r="CP387" i="1" s="1"/>
  <c r="AI387" i="1"/>
  <c r="CB387" i="1" s="1"/>
  <c r="CQ387" i="1" s="1"/>
  <c r="X388" i="1"/>
  <c r="Y388" i="1"/>
  <c r="Z388" i="1"/>
  <c r="AA388" i="1"/>
  <c r="BT388" i="1" s="1"/>
  <c r="CI388" i="1" s="1"/>
  <c r="AB388" i="1"/>
  <c r="AC388" i="1"/>
  <c r="AD388" i="1"/>
  <c r="BW388" i="1" s="1"/>
  <c r="CL388" i="1" s="1"/>
  <c r="AE388" i="1"/>
  <c r="BX388" i="1" s="1"/>
  <c r="CM388" i="1" s="1"/>
  <c r="AF388" i="1"/>
  <c r="AG388" i="1"/>
  <c r="AH388" i="1"/>
  <c r="AI388" i="1"/>
  <c r="X389" i="1"/>
  <c r="CU389" i="1" s="1"/>
  <c r="Y389" i="1"/>
  <c r="Z389" i="1"/>
  <c r="BS389" i="1" s="1"/>
  <c r="CH389" i="1" s="1"/>
  <c r="AA389" i="1"/>
  <c r="BT389" i="1" s="1"/>
  <c r="CI389" i="1" s="1"/>
  <c r="AB389" i="1"/>
  <c r="AC389" i="1"/>
  <c r="AD389" i="1"/>
  <c r="AE389" i="1"/>
  <c r="BX389" i="1" s="1"/>
  <c r="CM389" i="1" s="1"/>
  <c r="AF389" i="1"/>
  <c r="AG389" i="1"/>
  <c r="AH389" i="1"/>
  <c r="CA389" i="1" s="1"/>
  <c r="CP389" i="1" s="1"/>
  <c r="AI389" i="1"/>
  <c r="CB389" i="1" s="1"/>
  <c r="CQ389" i="1" s="1"/>
  <c r="X390" i="1"/>
  <c r="Y390" i="1"/>
  <c r="Z390" i="1"/>
  <c r="AA390" i="1"/>
  <c r="DM390" i="1" s="1"/>
  <c r="AB390" i="1"/>
  <c r="CY390" i="1" s="1"/>
  <c r="AC390" i="1"/>
  <c r="AD390" i="1"/>
  <c r="BW390" i="1" s="1"/>
  <c r="CL390" i="1" s="1"/>
  <c r="AE390" i="1"/>
  <c r="BX390" i="1" s="1"/>
  <c r="CM390" i="1" s="1"/>
  <c r="AF390" i="1"/>
  <c r="AG390" i="1"/>
  <c r="AH390" i="1"/>
  <c r="AI390" i="1"/>
  <c r="CB390" i="1" s="1"/>
  <c r="CQ390" i="1" s="1"/>
  <c r="X391" i="1"/>
  <c r="Y391" i="1"/>
  <c r="Z391" i="1"/>
  <c r="AA391" i="1"/>
  <c r="AB391" i="1"/>
  <c r="AC391" i="1"/>
  <c r="AD391" i="1"/>
  <c r="AE391" i="1"/>
  <c r="AF391" i="1"/>
  <c r="DC391" i="1" s="1"/>
  <c r="AG391" i="1"/>
  <c r="AH391" i="1"/>
  <c r="AI391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X394" i="1"/>
  <c r="Y394" i="1"/>
  <c r="Z394" i="1"/>
  <c r="AA394" i="1"/>
  <c r="BT394" i="1" s="1"/>
  <c r="CI394" i="1" s="1"/>
  <c r="AB394" i="1"/>
  <c r="AC394" i="1"/>
  <c r="AD394" i="1"/>
  <c r="AE394" i="1"/>
  <c r="AF394" i="1"/>
  <c r="AG394" i="1"/>
  <c r="AH394" i="1"/>
  <c r="AI394" i="1"/>
  <c r="X395" i="1"/>
  <c r="BQ395" i="1" s="1"/>
  <c r="CF395" i="1" s="1"/>
  <c r="Y395" i="1"/>
  <c r="Z395" i="1"/>
  <c r="AA395" i="1"/>
  <c r="AB395" i="1"/>
  <c r="AC395" i="1"/>
  <c r="AD395" i="1"/>
  <c r="AE395" i="1"/>
  <c r="AF395" i="1"/>
  <c r="BY395" i="1" s="1"/>
  <c r="CN395" i="1" s="1"/>
  <c r="AG395" i="1"/>
  <c r="AH395" i="1"/>
  <c r="AI395" i="1"/>
  <c r="X396" i="1"/>
  <c r="Y396" i="1"/>
  <c r="Z396" i="1"/>
  <c r="AA396" i="1"/>
  <c r="AB396" i="1"/>
  <c r="BU396" i="1" s="1"/>
  <c r="CJ396" i="1" s="1"/>
  <c r="AC396" i="1"/>
  <c r="AD396" i="1"/>
  <c r="AE396" i="1"/>
  <c r="AF396" i="1"/>
  <c r="AG396" i="1"/>
  <c r="AH396" i="1"/>
  <c r="AI396" i="1"/>
  <c r="CB396" i="1" s="1"/>
  <c r="CQ396" i="1" s="1"/>
  <c r="X397" i="1"/>
  <c r="BQ397" i="1" s="1"/>
  <c r="CF397" i="1" s="1"/>
  <c r="Y397" i="1"/>
  <c r="Z397" i="1"/>
  <c r="AA397" i="1"/>
  <c r="AB397" i="1"/>
  <c r="AC397" i="1"/>
  <c r="AD397" i="1"/>
  <c r="AE397" i="1"/>
  <c r="AF397" i="1"/>
  <c r="BY397" i="1" s="1"/>
  <c r="CN397" i="1" s="1"/>
  <c r="AG397" i="1"/>
  <c r="AH397" i="1"/>
  <c r="AI397" i="1"/>
  <c r="X398" i="1"/>
  <c r="Y398" i="1"/>
  <c r="Z398" i="1"/>
  <c r="AA398" i="1"/>
  <c r="AB398" i="1"/>
  <c r="BU398" i="1" s="1"/>
  <c r="CJ398" i="1" s="1"/>
  <c r="AC398" i="1"/>
  <c r="AD398" i="1"/>
  <c r="AE398" i="1"/>
  <c r="AF398" i="1"/>
  <c r="AG398" i="1"/>
  <c r="AH398" i="1"/>
  <c r="AI398" i="1"/>
  <c r="X399" i="1"/>
  <c r="BQ399" i="1" s="1"/>
  <c r="CF399" i="1" s="1"/>
  <c r="Y399" i="1"/>
  <c r="Z399" i="1"/>
  <c r="AA399" i="1"/>
  <c r="AB399" i="1"/>
  <c r="AC399" i="1"/>
  <c r="AD399" i="1"/>
  <c r="BW399" i="1" s="1"/>
  <c r="CL399" i="1" s="1"/>
  <c r="AE399" i="1"/>
  <c r="DQ399" i="1" s="1"/>
  <c r="AF399" i="1"/>
  <c r="BY399" i="1" s="1"/>
  <c r="CN399" i="1" s="1"/>
  <c r="AG399" i="1"/>
  <c r="AH399" i="1"/>
  <c r="AI399" i="1"/>
  <c r="X400" i="1"/>
  <c r="Y400" i="1"/>
  <c r="Z400" i="1"/>
  <c r="AA400" i="1"/>
  <c r="BT400" i="1" s="1"/>
  <c r="CI400" i="1" s="1"/>
  <c r="AB400" i="1"/>
  <c r="BU400" i="1" s="1"/>
  <c r="CJ400" i="1" s="1"/>
  <c r="AC400" i="1"/>
  <c r="AD400" i="1"/>
  <c r="AE400" i="1"/>
  <c r="AF400" i="1"/>
  <c r="AG400" i="1"/>
  <c r="AH400" i="1"/>
  <c r="AI400" i="1"/>
  <c r="DU400" i="1" s="1"/>
  <c r="X401" i="1"/>
  <c r="BQ401" i="1" s="1"/>
  <c r="CF401" i="1" s="1"/>
  <c r="Y401" i="1"/>
  <c r="Z401" i="1"/>
  <c r="AA401" i="1"/>
  <c r="AB401" i="1"/>
  <c r="AC401" i="1"/>
  <c r="AD401" i="1"/>
  <c r="AE401" i="1"/>
  <c r="BX401" i="1" s="1"/>
  <c r="CM401" i="1" s="1"/>
  <c r="AF401" i="1"/>
  <c r="BY401" i="1" s="1"/>
  <c r="CN401" i="1" s="1"/>
  <c r="AG401" i="1"/>
  <c r="AH401" i="1"/>
  <c r="AI401" i="1"/>
  <c r="X402" i="1"/>
  <c r="Y402" i="1"/>
  <c r="Z402" i="1"/>
  <c r="AA402" i="1"/>
  <c r="DM402" i="1" s="1"/>
  <c r="AB402" i="1"/>
  <c r="BU402" i="1" s="1"/>
  <c r="CJ402" i="1" s="1"/>
  <c r="AC402" i="1"/>
  <c r="AD402" i="1"/>
  <c r="AE402" i="1"/>
  <c r="AF402" i="1"/>
  <c r="AG402" i="1"/>
  <c r="AH402" i="1"/>
  <c r="AI402" i="1"/>
  <c r="CB402" i="1" s="1"/>
  <c r="CQ402" i="1" s="1"/>
  <c r="X403" i="1"/>
  <c r="Y403" i="1"/>
  <c r="Z403" i="1"/>
  <c r="AA403" i="1"/>
  <c r="BT403" i="1" s="1"/>
  <c r="CI403" i="1" s="1"/>
  <c r="AB403" i="1"/>
  <c r="AC403" i="1"/>
  <c r="AD403" i="1"/>
  <c r="DP403" i="1" s="1"/>
  <c r="AE403" i="1"/>
  <c r="DQ403" i="1" s="1"/>
  <c r="AF403" i="1"/>
  <c r="AG403" i="1"/>
  <c r="AH403" i="1"/>
  <c r="AI403" i="1"/>
  <c r="CB403" i="1" s="1"/>
  <c r="CQ403" i="1" s="1"/>
  <c r="X404" i="1"/>
  <c r="Y404" i="1"/>
  <c r="Z404" i="1"/>
  <c r="BS404" i="1" s="1"/>
  <c r="CH404" i="1" s="1"/>
  <c r="AA404" i="1"/>
  <c r="BT404" i="1" s="1"/>
  <c r="CI404" i="1" s="1"/>
  <c r="AB404" i="1"/>
  <c r="AC404" i="1"/>
  <c r="AD404" i="1"/>
  <c r="AE404" i="1"/>
  <c r="BX404" i="1" s="1"/>
  <c r="CM404" i="1" s="1"/>
  <c r="AF404" i="1"/>
  <c r="AG404" i="1"/>
  <c r="AH404" i="1"/>
  <c r="AI404" i="1"/>
  <c r="DU404" i="1" s="1"/>
  <c r="X405" i="1"/>
  <c r="Y405" i="1"/>
  <c r="Z405" i="1"/>
  <c r="AA405" i="1"/>
  <c r="BT405" i="1" s="1"/>
  <c r="CI405" i="1" s="1"/>
  <c r="AB405" i="1"/>
  <c r="AC405" i="1"/>
  <c r="AD405" i="1"/>
  <c r="BW405" i="1" s="1"/>
  <c r="CL405" i="1" s="1"/>
  <c r="AE405" i="1"/>
  <c r="BX405" i="1" s="1"/>
  <c r="CM405" i="1" s="1"/>
  <c r="AF405" i="1"/>
  <c r="AG405" i="1"/>
  <c r="AH405" i="1"/>
  <c r="AI405" i="1"/>
  <c r="CB405" i="1" s="1"/>
  <c r="CQ405" i="1" s="1"/>
  <c r="X406" i="1"/>
  <c r="Y406" i="1"/>
  <c r="Z406" i="1"/>
  <c r="BS406" i="1" s="1"/>
  <c r="CH406" i="1" s="1"/>
  <c r="AA406" i="1"/>
  <c r="DM406" i="1" s="1"/>
  <c r="AB406" i="1"/>
  <c r="AC406" i="1"/>
  <c r="AD406" i="1"/>
  <c r="AE406" i="1"/>
  <c r="BX406" i="1" s="1"/>
  <c r="CM406" i="1" s="1"/>
  <c r="AF406" i="1"/>
  <c r="AG406" i="1"/>
  <c r="AH406" i="1"/>
  <c r="CA406" i="1" s="1"/>
  <c r="CP406" i="1" s="1"/>
  <c r="AI406" i="1"/>
  <c r="CB406" i="1" s="1"/>
  <c r="CQ406" i="1" s="1"/>
  <c r="X407" i="1"/>
  <c r="Y407" i="1"/>
  <c r="Z407" i="1"/>
  <c r="AA407" i="1"/>
  <c r="AB407" i="1"/>
  <c r="AC407" i="1"/>
  <c r="BV407" i="1" s="1"/>
  <c r="CK407" i="1" s="1"/>
  <c r="AD407" i="1"/>
  <c r="AE407" i="1"/>
  <c r="BX407" i="1" s="1"/>
  <c r="CM407" i="1" s="1"/>
  <c r="AF407" i="1"/>
  <c r="AG407" i="1"/>
  <c r="AH407" i="1"/>
  <c r="AI407" i="1"/>
  <c r="X408" i="1"/>
  <c r="Y408" i="1"/>
  <c r="Z408" i="1"/>
  <c r="AA408" i="1"/>
  <c r="AB408" i="1"/>
  <c r="AC408" i="1"/>
  <c r="AD408" i="1"/>
  <c r="AE408" i="1"/>
  <c r="AF408" i="1"/>
  <c r="AG408" i="1"/>
  <c r="BZ408" i="1" s="1"/>
  <c r="CO408" i="1" s="1"/>
  <c r="AH408" i="1"/>
  <c r="DT408" i="1" s="1"/>
  <c r="AI408" i="1"/>
  <c r="CY348" i="1" l="1"/>
  <c r="CY21" i="1"/>
  <c r="AK383" i="1"/>
  <c r="BB377" i="1"/>
  <c r="AK377" i="1" s="1"/>
  <c r="AK376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BB357" i="1"/>
  <c r="AK357" i="1" s="1"/>
  <c r="AK356" i="1"/>
  <c r="BB355" i="1"/>
  <c r="AK355" i="1" s="1"/>
  <c r="AK354" i="1"/>
  <c r="AK351" i="1"/>
  <c r="AK350" i="1"/>
  <c r="AK349" i="1"/>
  <c r="AK348" i="1"/>
  <c r="AK347" i="1"/>
  <c r="AK73" i="1"/>
  <c r="AK72" i="1"/>
  <c r="AK71" i="1"/>
  <c r="AK70" i="1"/>
  <c r="BB65" i="1"/>
  <c r="AK65" i="1" s="1"/>
  <c r="AK64" i="1"/>
  <c r="BB63" i="1"/>
  <c r="AK63" i="1" s="1"/>
  <c r="AK62" i="1"/>
  <c r="AK58" i="1"/>
  <c r="AK47" i="1"/>
  <c r="AK31" i="1"/>
  <c r="AK30" i="1"/>
  <c r="AK28" i="1"/>
  <c r="AK27" i="1"/>
  <c r="AK26" i="1"/>
  <c r="AK25" i="1"/>
  <c r="AK24" i="1"/>
  <c r="AK23" i="1"/>
  <c r="AK22" i="1"/>
  <c r="AK21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J72" i="1"/>
  <c r="AJ30" i="1"/>
  <c r="AJ348" i="1"/>
  <c r="AJ350" i="1"/>
  <c r="AJ73" i="1"/>
  <c r="AJ71" i="1"/>
  <c r="AJ31" i="1"/>
  <c r="AJ351" i="1"/>
  <c r="AJ347" i="1"/>
  <c r="AJ70" i="1"/>
  <c r="AX409" i="1"/>
  <c r="AT409" i="1"/>
  <c r="AP409" i="1"/>
  <c r="BM409" i="1"/>
  <c r="BI409" i="1"/>
  <c r="BE409" i="1"/>
  <c r="AW409" i="1"/>
  <c r="AS409" i="1"/>
  <c r="AO409" i="1"/>
  <c r="BL409" i="1"/>
  <c r="BH409" i="1"/>
  <c r="BD409" i="1"/>
  <c r="AH409" i="1"/>
  <c r="AD409" i="1"/>
  <c r="Z409" i="1"/>
  <c r="AG409" i="1"/>
  <c r="AC409" i="1"/>
  <c r="Y409" i="1"/>
  <c r="AV409" i="1"/>
  <c r="AR409" i="1"/>
  <c r="AN409" i="1"/>
  <c r="BK409" i="1"/>
  <c r="BG409" i="1"/>
  <c r="BC409" i="1"/>
  <c r="AI409" i="1"/>
  <c r="AE409" i="1"/>
  <c r="AA409" i="1"/>
  <c r="AF409" i="1"/>
  <c r="AB409" i="1"/>
  <c r="X409" i="1"/>
  <c r="AU409" i="1"/>
  <c r="AQ409" i="1"/>
  <c r="AM409" i="1"/>
  <c r="BJ409" i="1"/>
  <c r="BF409" i="1"/>
  <c r="BB409" i="1"/>
  <c r="AI375" i="1"/>
  <c r="AE375" i="1"/>
  <c r="AA375" i="1"/>
  <c r="AX375" i="1"/>
  <c r="AT375" i="1"/>
  <c r="AP375" i="1"/>
  <c r="BM375" i="1"/>
  <c r="BI375" i="1"/>
  <c r="BE375" i="1"/>
  <c r="AH375" i="1"/>
  <c r="AD375" i="1"/>
  <c r="Z375" i="1"/>
  <c r="AW375" i="1"/>
  <c r="AS375" i="1"/>
  <c r="AO375" i="1"/>
  <c r="BL375" i="1"/>
  <c r="BH375" i="1"/>
  <c r="BD375" i="1"/>
  <c r="AG375" i="1"/>
  <c r="AC375" i="1"/>
  <c r="Y375" i="1"/>
  <c r="AV375" i="1"/>
  <c r="AR375" i="1"/>
  <c r="AN375" i="1"/>
  <c r="BK375" i="1"/>
  <c r="BG375" i="1"/>
  <c r="BC375" i="1"/>
  <c r="AF375" i="1"/>
  <c r="AB375" i="1"/>
  <c r="X375" i="1"/>
  <c r="AU375" i="1"/>
  <c r="AQ375" i="1"/>
  <c r="AM375" i="1"/>
  <c r="BJ375" i="1"/>
  <c r="BF375" i="1"/>
  <c r="BB375" i="1"/>
  <c r="BX384" i="1"/>
  <c r="BY384" i="1"/>
  <c r="BU384" i="1"/>
  <c r="BQ384" i="1"/>
  <c r="DP381" i="1"/>
  <c r="DP383" i="1" s="1"/>
  <c r="BW358" i="1"/>
  <c r="DU358" i="1"/>
  <c r="BX358" i="1"/>
  <c r="CA356" i="1"/>
  <c r="CA357" i="1" s="1"/>
  <c r="DP356" i="1"/>
  <c r="DP357" i="1" s="1"/>
  <c r="BS356" i="1"/>
  <c r="BS357" i="1" s="1"/>
  <c r="CB356" i="1"/>
  <c r="CB357" i="1" s="1"/>
  <c r="DQ356" i="1"/>
  <c r="DQ357" i="1" s="1"/>
  <c r="BT356" i="1"/>
  <c r="BT357" i="1" s="1"/>
  <c r="BW354" i="1"/>
  <c r="BW355" i="1" s="1"/>
  <c r="CB354" i="1"/>
  <c r="CB355" i="1" s="1"/>
  <c r="BX354" i="1"/>
  <c r="BX355" i="1" s="1"/>
  <c r="DM354" i="1"/>
  <c r="DM355" i="1" s="1"/>
  <c r="BY70" i="1"/>
  <c r="DN70" i="1"/>
  <c r="BQ70" i="1"/>
  <c r="BY64" i="1"/>
  <c r="BY65" i="1" s="1"/>
  <c r="BQ64" i="1"/>
  <c r="BQ65" i="1" s="1"/>
  <c r="DU64" i="1"/>
  <c r="DU65" i="1" s="1"/>
  <c r="BX64" i="1"/>
  <c r="BX65" i="1" s="1"/>
  <c r="BU62" i="1"/>
  <c r="BU63" i="1" s="1"/>
  <c r="CB62" i="1"/>
  <c r="CB63" i="1" s="1"/>
  <c r="BT62" i="1"/>
  <c r="BT63" i="1" s="1"/>
  <c r="BY30" i="1"/>
  <c r="BQ30" i="1"/>
  <c r="BX30" i="1"/>
  <c r="DB349" i="1"/>
  <c r="CX347" i="1"/>
  <c r="DE388" i="1"/>
  <c r="DE349" i="1"/>
  <c r="DE73" i="1"/>
  <c r="DE64" i="1"/>
  <c r="DE65" i="1" s="1"/>
  <c r="DF408" i="1"/>
  <c r="CX398" i="1"/>
  <c r="DB395" i="1"/>
  <c r="DF388" i="1"/>
  <c r="CX386" i="1"/>
  <c r="DB381" i="1"/>
  <c r="DB383" i="1" s="1"/>
  <c r="BT347" i="1"/>
  <c r="CI347" i="1" s="1"/>
  <c r="CX348" i="1"/>
  <c r="ER348" i="1" s="1"/>
  <c r="FG348" i="1" s="1"/>
  <c r="CB400" i="1"/>
  <c r="CQ400" i="1" s="1"/>
  <c r="AJ387" i="1"/>
  <c r="AJ368" i="1"/>
  <c r="BW407" i="1"/>
  <c r="CL407" i="1" s="1"/>
  <c r="DP407" i="1"/>
  <c r="DT404" i="1"/>
  <c r="DE404" i="1"/>
  <c r="BS402" i="1"/>
  <c r="CH402" i="1" s="1"/>
  <c r="CW402" i="1"/>
  <c r="CA396" i="1"/>
  <c r="CP396" i="1" s="1"/>
  <c r="DT396" i="1"/>
  <c r="DE396" i="1"/>
  <c r="DL394" i="1"/>
  <c r="CW394" i="1"/>
  <c r="DA391" i="1"/>
  <c r="DP391" i="1"/>
  <c r="DP371" i="1"/>
  <c r="DT360" i="1"/>
  <c r="DT358" i="1"/>
  <c r="DL354" i="1"/>
  <c r="DL355" i="1" s="1"/>
  <c r="DT72" i="1"/>
  <c r="DE72" i="1"/>
  <c r="CW21" i="1"/>
  <c r="DL21" i="1"/>
  <c r="CY386" i="1"/>
  <c r="ES386" i="1" s="1"/>
  <c r="FH386" i="1" s="1"/>
  <c r="DR366" i="1"/>
  <c r="DJ364" i="1"/>
  <c r="BW371" i="1"/>
  <c r="CL371" i="1" s="1"/>
  <c r="CB368" i="1"/>
  <c r="CQ368" i="1" s="1"/>
  <c r="BT366" i="1"/>
  <c r="CI366" i="1" s="1"/>
  <c r="DA407" i="1"/>
  <c r="DL402" i="1"/>
  <c r="BW403" i="1"/>
  <c r="CL403" i="1" s="1"/>
  <c r="BX391" i="1"/>
  <c r="CM391" i="1" s="1"/>
  <c r="DB391" i="1"/>
  <c r="DQ374" i="1"/>
  <c r="DU72" i="1"/>
  <c r="DF72" i="1"/>
  <c r="CA404" i="1"/>
  <c r="CP404" i="1" s="1"/>
  <c r="BT402" i="1"/>
  <c r="CI402" i="1" s="1"/>
  <c r="BX399" i="1"/>
  <c r="CM399" i="1" s="1"/>
  <c r="DA399" i="1"/>
  <c r="DF64" i="1"/>
  <c r="DF65" i="1" s="1"/>
  <c r="DO408" i="1"/>
  <c r="CZ408" i="1"/>
  <c r="BV408" i="1"/>
  <c r="CK408" i="1" s="1"/>
  <c r="DS407" i="1"/>
  <c r="DD407" i="1"/>
  <c r="BZ407" i="1"/>
  <c r="CO407" i="1" s="1"/>
  <c r="DK407" i="1"/>
  <c r="CV407" i="1"/>
  <c r="BR407" i="1"/>
  <c r="CG407" i="1" s="1"/>
  <c r="DO406" i="1"/>
  <c r="CZ406" i="1"/>
  <c r="BV406" i="1"/>
  <c r="CK406" i="1" s="1"/>
  <c r="DS405" i="1"/>
  <c r="DD405" i="1"/>
  <c r="BZ405" i="1"/>
  <c r="CO405" i="1" s="1"/>
  <c r="DK405" i="1"/>
  <c r="CV405" i="1"/>
  <c r="BR405" i="1"/>
  <c r="CG405" i="1" s="1"/>
  <c r="DO404" i="1"/>
  <c r="CZ404" i="1"/>
  <c r="BV404" i="1"/>
  <c r="CK404" i="1" s="1"/>
  <c r="DS403" i="1"/>
  <c r="DD403" i="1"/>
  <c r="BZ403" i="1"/>
  <c r="CO403" i="1" s="1"/>
  <c r="DK403" i="1"/>
  <c r="CV403" i="1"/>
  <c r="BR403" i="1"/>
  <c r="CG403" i="1" s="1"/>
  <c r="DO402" i="1"/>
  <c r="CZ402" i="1"/>
  <c r="BV402" i="1"/>
  <c r="CK402" i="1" s="1"/>
  <c r="DS401" i="1"/>
  <c r="DD401" i="1"/>
  <c r="BZ401" i="1"/>
  <c r="CO401" i="1" s="1"/>
  <c r="DK401" i="1"/>
  <c r="CV401" i="1"/>
  <c r="BR401" i="1"/>
  <c r="CG401" i="1" s="1"/>
  <c r="DO400" i="1"/>
  <c r="CZ400" i="1"/>
  <c r="BV400" i="1"/>
  <c r="CK400" i="1" s="1"/>
  <c r="DS399" i="1"/>
  <c r="DD399" i="1"/>
  <c r="BZ399" i="1"/>
  <c r="CO399" i="1" s="1"/>
  <c r="DK399" i="1"/>
  <c r="CV399" i="1"/>
  <c r="BR399" i="1"/>
  <c r="CG399" i="1" s="1"/>
  <c r="DO398" i="1"/>
  <c r="CZ398" i="1"/>
  <c r="BV398" i="1"/>
  <c r="CK398" i="1" s="1"/>
  <c r="DS397" i="1"/>
  <c r="DD397" i="1"/>
  <c r="BZ397" i="1"/>
  <c r="CO397" i="1" s="1"/>
  <c r="DK397" i="1"/>
  <c r="CV397" i="1"/>
  <c r="BR397" i="1"/>
  <c r="CG397" i="1" s="1"/>
  <c r="DO396" i="1"/>
  <c r="CZ396" i="1"/>
  <c r="BV396" i="1"/>
  <c r="CK396" i="1" s="1"/>
  <c r="DS395" i="1"/>
  <c r="DD395" i="1"/>
  <c r="BZ395" i="1"/>
  <c r="CO395" i="1" s="1"/>
  <c r="DK395" i="1"/>
  <c r="CV395" i="1"/>
  <c r="BR395" i="1"/>
  <c r="CG395" i="1" s="1"/>
  <c r="DO394" i="1"/>
  <c r="CZ394" i="1"/>
  <c r="DS393" i="1"/>
  <c r="DD393" i="1"/>
  <c r="DK393" i="1"/>
  <c r="CV393" i="1"/>
  <c r="DO392" i="1"/>
  <c r="CZ392" i="1"/>
  <c r="DS391" i="1"/>
  <c r="DD391" i="1"/>
  <c r="DK391" i="1"/>
  <c r="CV391" i="1"/>
  <c r="DO390" i="1"/>
  <c r="CZ390" i="1"/>
  <c r="BV390" i="1"/>
  <c r="CK390" i="1" s="1"/>
  <c r="DS389" i="1"/>
  <c r="DD389" i="1"/>
  <c r="BZ389" i="1"/>
  <c r="CO389" i="1" s="1"/>
  <c r="DK389" i="1"/>
  <c r="BR389" i="1"/>
  <c r="CG389" i="1" s="1"/>
  <c r="CV389" i="1"/>
  <c r="DS388" i="1"/>
  <c r="DD388" i="1"/>
  <c r="BZ388" i="1"/>
  <c r="CO388" i="1" s="1"/>
  <c r="DK388" i="1"/>
  <c r="CV388" i="1"/>
  <c r="BR388" i="1"/>
  <c r="CG388" i="1" s="1"/>
  <c r="DO387" i="1"/>
  <c r="CZ387" i="1"/>
  <c r="BV387" i="1"/>
  <c r="CK387" i="1" s="1"/>
  <c r="DS386" i="1"/>
  <c r="DD386" i="1"/>
  <c r="BZ386" i="1"/>
  <c r="CO386" i="1" s="1"/>
  <c r="DK386" i="1"/>
  <c r="CV386" i="1"/>
  <c r="BR386" i="1"/>
  <c r="CG386" i="1" s="1"/>
  <c r="DO385" i="1"/>
  <c r="CZ385" i="1"/>
  <c r="BV385" i="1"/>
  <c r="CK385" i="1" s="1"/>
  <c r="DS384" i="1"/>
  <c r="DD384" i="1"/>
  <c r="BZ384" i="1"/>
  <c r="DK384" i="1"/>
  <c r="CV384" i="1"/>
  <c r="BR384" i="1"/>
  <c r="DO382" i="1"/>
  <c r="CZ382" i="1"/>
  <c r="BV382" i="1"/>
  <c r="CK382" i="1" s="1"/>
  <c r="DS381" i="1"/>
  <c r="DS383" i="1" s="1"/>
  <c r="DD381" i="1"/>
  <c r="DD383" i="1" s="1"/>
  <c r="DO381" i="1"/>
  <c r="DO383" i="1" s="1"/>
  <c r="CZ381" i="1"/>
  <c r="CZ383" i="1" s="1"/>
  <c r="BV381" i="1"/>
  <c r="BV383" i="1" s="1"/>
  <c r="DO376" i="1"/>
  <c r="DO377" i="1" s="1"/>
  <c r="DK376" i="1"/>
  <c r="DK377" i="1" s="1"/>
  <c r="BR376" i="1"/>
  <c r="BR377" i="1" s="1"/>
  <c r="DO374" i="1"/>
  <c r="BV374" i="1"/>
  <c r="CK374" i="1" s="1"/>
  <c r="DS373" i="1"/>
  <c r="BZ373" i="1"/>
  <c r="CO373" i="1" s="1"/>
  <c r="DK373" i="1"/>
  <c r="BR373" i="1"/>
  <c r="CG373" i="1" s="1"/>
  <c r="DO372" i="1"/>
  <c r="BV372" i="1"/>
  <c r="CK372" i="1" s="1"/>
  <c r="DS371" i="1"/>
  <c r="BZ371" i="1"/>
  <c r="CO371" i="1" s="1"/>
  <c r="DK371" i="1"/>
  <c r="BR371" i="1"/>
  <c r="CG371" i="1" s="1"/>
  <c r="DO370" i="1"/>
  <c r="BV370" i="1"/>
  <c r="CK370" i="1" s="1"/>
  <c r="DS369" i="1"/>
  <c r="BZ369" i="1"/>
  <c r="CO369" i="1" s="1"/>
  <c r="DK369" i="1"/>
  <c r="BR369" i="1"/>
  <c r="CG369" i="1" s="1"/>
  <c r="DO368" i="1"/>
  <c r="BV368" i="1"/>
  <c r="CK368" i="1" s="1"/>
  <c r="DS367" i="1"/>
  <c r="BZ367" i="1"/>
  <c r="CO367" i="1" s="1"/>
  <c r="DK367" i="1"/>
  <c r="BR367" i="1"/>
  <c r="CG367" i="1" s="1"/>
  <c r="DO366" i="1"/>
  <c r="BV366" i="1"/>
  <c r="CK366" i="1" s="1"/>
  <c r="DS365" i="1"/>
  <c r="BZ365" i="1"/>
  <c r="CO365" i="1" s="1"/>
  <c r="DK365" i="1"/>
  <c r="BR365" i="1"/>
  <c r="CG365" i="1" s="1"/>
  <c r="AJ365" i="1"/>
  <c r="DO364" i="1"/>
  <c r="BV364" i="1"/>
  <c r="CK364" i="1" s="1"/>
  <c r="DS363" i="1"/>
  <c r="BZ363" i="1"/>
  <c r="CO363" i="1" s="1"/>
  <c r="DK363" i="1"/>
  <c r="BR363" i="1"/>
  <c r="CG363" i="1" s="1"/>
  <c r="DO362" i="1"/>
  <c r="DS361" i="1"/>
  <c r="DK361" i="1"/>
  <c r="DO360" i="1"/>
  <c r="DS359" i="1"/>
  <c r="DK359" i="1"/>
  <c r="DO358" i="1"/>
  <c r="BV358" i="1"/>
  <c r="DK358" i="1"/>
  <c r="BR358" i="1"/>
  <c r="DO356" i="1"/>
  <c r="DO357" i="1" s="1"/>
  <c r="BV356" i="1"/>
  <c r="BV357" i="1" s="1"/>
  <c r="DO354" i="1"/>
  <c r="DO355" i="1" s="1"/>
  <c r="BV354" i="1"/>
  <c r="BV355" i="1" s="1"/>
  <c r="DO351" i="1"/>
  <c r="BV351" i="1"/>
  <c r="CK351" i="1" s="1"/>
  <c r="CZ351" i="1"/>
  <c r="DS350" i="1"/>
  <c r="DD350" i="1"/>
  <c r="BZ350" i="1"/>
  <c r="CO350" i="1" s="1"/>
  <c r="DK350" i="1"/>
  <c r="CV350" i="1"/>
  <c r="BR350" i="1"/>
  <c r="CG350" i="1" s="1"/>
  <c r="DO349" i="1"/>
  <c r="CZ349" i="1"/>
  <c r="BV349" i="1"/>
  <c r="CK349" i="1" s="1"/>
  <c r="DS348" i="1"/>
  <c r="DD348" i="1"/>
  <c r="BZ348" i="1"/>
  <c r="CO348" i="1" s="1"/>
  <c r="DK348" i="1"/>
  <c r="CV348" i="1"/>
  <c r="BR348" i="1"/>
  <c r="CG348" i="1" s="1"/>
  <c r="DO347" i="1"/>
  <c r="CZ347" i="1"/>
  <c r="BV347" i="1"/>
  <c r="CK347" i="1" s="1"/>
  <c r="DS73" i="1"/>
  <c r="DD73" i="1"/>
  <c r="BZ73" i="1"/>
  <c r="CO73" i="1" s="1"/>
  <c r="DK73" i="1"/>
  <c r="CV73" i="1"/>
  <c r="BR73" i="1"/>
  <c r="CG73" i="1" s="1"/>
  <c r="DO72" i="1"/>
  <c r="CZ72" i="1"/>
  <c r="BV72" i="1"/>
  <c r="CK72" i="1" s="1"/>
  <c r="DS71" i="1"/>
  <c r="DD71" i="1"/>
  <c r="BZ71" i="1"/>
  <c r="CO71" i="1" s="1"/>
  <c r="DK71" i="1"/>
  <c r="CV71" i="1"/>
  <c r="BR71" i="1"/>
  <c r="CG71" i="1" s="1"/>
  <c r="DO70" i="1"/>
  <c r="CZ70" i="1"/>
  <c r="BV70" i="1"/>
  <c r="DO64" i="1"/>
  <c r="DO65" i="1" s="1"/>
  <c r="CZ64" i="1"/>
  <c r="CZ65" i="1" s="1"/>
  <c r="BV64" i="1"/>
  <c r="BV65" i="1" s="1"/>
  <c r="DK64" i="1"/>
  <c r="DK65" i="1" s="1"/>
  <c r="CV64" i="1"/>
  <c r="CV65" i="1" s="1"/>
  <c r="BR64" i="1"/>
  <c r="BR65" i="1" s="1"/>
  <c r="DO62" i="1"/>
  <c r="DO63" i="1" s="1"/>
  <c r="BV62" i="1"/>
  <c r="BV63" i="1" s="1"/>
  <c r="DO58" i="1"/>
  <c r="BV58" i="1"/>
  <c r="CK58" i="1" s="1"/>
  <c r="DS47" i="1"/>
  <c r="DD47" i="1"/>
  <c r="BZ47" i="1"/>
  <c r="CO47" i="1" s="1"/>
  <c r="DK47" i="1"/>
  <c r="CV47" i="1"/>
  <c r="BR47" i="1"/>
  <c r="CG47" i="1" s="1"/>
  <c r="DS31" i="1"/>
  <c r="DD31" i="1"/>
  <c r="BZ31" i="1"/>
  <c r="CO31" i="1" s="1"/>
  <c r="DK31" i="1"/>
  <c r="CV31" i="1"/>
  <c r="BR31" i="1"/>
  <c r="CG31" i="1" s="1"/>
  <c r="DO30" i="1"/>
  <c r="CZ30" i="1"/>
  <c r="BV30" i="1"/>
  <c r="DS28" i="1"/>
  <c r="DD28" i="1"/>
  <c r="BZ28" i="1"/>
  <c r="CO28" i="1" s="1"/>
  <c r="DK28" i="1"/>
  <c r="CV28" i="1"/>
  <c r="BR28" i="1"/>
  <c r="DO27" i="1"/>
  <c r="CZ27" i="1"/>
  <c r="BV27" i="1"/>
  <c r="CK27" i="1" s="1"/>
  <c r="DS26" i="1"/>
  <c r="DD26" i="1"/>
  <c r="BZ26" i="1"/>
  <c r="CO26" i="1" s="1"/>
  <c r="DK26" i="1"/>
  <c r="CV26" i="1"/>
  <c r="BR26" i="1"/>
  <c r="CG26" i="1" s="1"/>
  <c r="AJ26" i="1"/>
  <c r="DO25" i="1"/>
  <c r="CZ25" i="1"/>
  <c r="BV25" i="1"/>
  <c r="CK25" i="1" s="1"/>
  <c r="DS24" i="1"/>
  <c r="DD24" i="1"/>
  <c r="BZ24" i="1"/>
  <c r="CO24" i="1" s="1"/>
  <c r="DK24" i="1"/>
  <c r="CV24" i="1"/>
  <c r="AJ24" i="1"/>
  <c r="BR24" i="1"/>
  <c r="DO23" i="1"/>
  <c r="CZ23" i="1"/>
  <c r="BV23" i="1"/>
  <c r="CK23" i="1" s="1"/>
  <c r="DS22" i="1"/>
  <c r="DD22" i="1"/>
  <c r="BZ22" i="1"/>
  <c r="CO22" i="1" s="1"/>
  <c r="DK22" i="1"/>
  <c r="CV22" i="1"/>
  <c r="BR22" i="1"/>
  <c r="CG22" i="1" s="1"/>
  <c r="DO21" i="1"/>
  <c r="CZ21" i="1"/>
  <c r="BV21" i="1"/>
  <c r="CK21" i="1" s="1"/>
  <c r="BR393" i="1"/>
  <c r="BZ381" i="1"/>
  <c r="BZ383" i="1" s="1"/>
  <c r="BV360" i="1"/>
  <c r="CK360" i="1" s="1"/>
  <c r="AJ394" i="1"/>
  <c r="CF386" i="1"/>
  <c r="AJ373" i="1"/>
  <c r="CF369" i="1"/>
  <c r="AJ359" i="1"/>
  <c r="CF351" i="1"/>
  <c r="BV394" i="1"/>
  <c r="CK394" i="1" s="1"/>
  <c r="BZ391" i="1"/>
  <c r="CO391" i="1" s="1"/>
  <c r="BZ361" i="1"/>
  <c r="CO361" i="1" s="1"/>
  <c r="BR359" i="1"/>
  <c r="CG359" i="1" s="1"/>
  <c r="DS408" i="1"/>
  <c r="DD408" i="1"/>
  <c r="DK408" i="1"/>
  <c r="CV408" i="1"/>
  <c r="DO407" i="1"/>
  <c r="CZ407" i="1"/>
  <c r="DS406" i="1"/>
  <c r="DD406" i="1"/>
  <c r="BZ406" i="1"/>
  <c r="CO406" i="1" s="1"/>
  <c r="DK406" i="1"/>
  <c r="CV406" i="1"/>
  <c r="BR406" i="1"/>
  <c r="CG406" i="1" s="1"/>
  <c r="DO405" i="1"/>
  <c r="CZ405" i="1"/>
  <c r="BV405" i="1"/>
  <c r="CK405" i="1" s="1"/>
  <c r="DS404" i="1"/>
  <c r="DD404" i="1"/>
  <c r="BZ404" i="1"/>
  <c r="CO404" i="1" s="1"/>
  <c r="DK404" i="1"/>
  <c r="CV404" i="1"/>
  <c r="BR404" i="1"/>
  <c r="CG404" i="1" s="1"/>
  <c r="DO403" i="1"/>
  <c r="CZ403" i="1"/>
  <c r="BV403" i="1"/>
  <c r="CK403" i="1" s="1"/>
  <c r="DS402" i="1"/>
  <c r="DD402" i="1"/>
  <c r="BZ402" i="1"/>
  <c r="CO402" i="1" s="1"/>
  <c r="DK402" i="1"/>
  <c r="CV402" i="1"/>
  <c r="BR402" i="1"/>
  <c r="CG402" i="1" s="1"/>
  <c r="DO401" i="1"/>
  <c r="CZ401" i="1"/>
  <c r="BV401" i="1"/>
  <c r="CK401" i="1" s="1"/>
  <c r="DS400" i="1"/>
  <c r="DD400" i="1"/>
  <c r="BZ400" i="1"/>
  <c r="CO400" i="1" s="1"/>
  <c r="DK400" i="1"/>
  <c r="CV400" i="1"/>
  <c r="BR400" i="1"/>
  <c r="CG400" i="1" s="1"/>
  <c r="DO399" i="1"/>
  <c r="CZ399" i="1"/>
  <c r="BV399" i="1"/>
  <c r="CK399" i="1" s="1"/>
  <c r="DS398" i="1"/>
  <c r="DD398" i="1"/>
  <c r="BZ398" i="1"/>
  <c r="CO398" i="1" s="1"/>
  <c r="DK398" i="1"/>
  <c r="CV398" i="1"/>
  <c r="BR398" i="1"/>
  <c r="CG398" i="1" s="1"/>
  <c r="DO397" i="1"/>
  <c r="CZ397" i="1"/>
  <c r="BV397" i="1"/>
  <c r="CK397" i="1" s="1"/>
  <c r="DS396" i="1"/>
  <c r="DD396" i="1"/>
  <c r="BZ396" i="1"/>
  <c r="CO396" i="1" s="1"/>
  <c r="DK396" i="1"/>
  <c r="CV396" i="1"/>
  <c r="BR396" i="1"/>
  <c r="CG396" i="1" s="1"/>
  <c r="DO395" i="1"/>
  <c r="CZ395" i="1"/>
  <c r="BV395" i="1"/>
  <c r="CK395" i="1" s="1"/>
  <c r="DS394" i="1"/>
  <c r="DD394" i="1"/>
  <c r="BZ394" i="1"/>
  <c r="CO394" i="1" s="1"/>
  <c r="DK394" i="1"/>
  <c r="CV394" i="1"/>
  <c r="BR394" i="1"/>
  <c r="CG394" i="1" s="1"/>
  <c r="DO393" i="1"/>
  <c r="CZ393" i="1"/>
  <c r="BV393" i="1"/>
  <c r="CK393" i="1" s="1"/>
  <c r="DS392" i="1"/>
  <c r="DD392" i="1"/>
  <c r="BZ392" i="1"/>
  <c r="CO392" i="1" s="1"/>
  <c r="DK392" i="1"/>
  <c r="CV392" i="1"/>
  <c r="BR392" i="1"/>
  <c r="DO391" i="1"/>
  <c r="CZ391" i="1"/>
  <c r="BV391" i="1"/>
  <c r="CK391" i="1" s="1"/>
  <c r="DS390" i="1"/>
  <c r="DD390" i="1"/>
  <c r="BZ390" i="1"/>
  <c r="CO390" i="1" s="1"/>
  <c r="DK390" i="1"/>
  <c r="CV390" i="1"/>
  <c r="BR390" i="1"/>
  <c r="CG390" i="1" s="1"/>
  <c r="DO389" i="1"/>
  <c r="CZ389" i="1"/>
  <c r="BV389" i="1"/>
  <c r="CK389" i="1" s="1"/>
  <c r="DO388" i="1"/>
  <c r="CZ388" i="1"/>
  <c r="BV388" i="1"/>
  <c r="CK388" i="1" s="1"/>
  <c r="DS387" i="1"/>
  <c r="BZ387" i="1"/>
  <c r="CO387" i="1" s="1"/>
  <c r="DD387" i="1"/>
  <c r="DK387" i="1"/>
  <c r="CV387" i="1"/>
  <c r="BR387" i="1"/>
  <c r="CG387" i="1" s="1"/>
  <c r="DO386" i="1"/>
  <c r="BV386" i="1"/>
  <c r="CK386" i="1" s="1"/>
  <c r="CZ386" i="1"/>
  <c r="DS385" i="1"/>
  <c r="BZ385" i="1"/>
  <c r="CO385" i="1" s="1"/>
  <c r="DD385" i="1"/>
  <c r="DK385" i="1"/>
  <c r="BR385" i="1"/>
  <c r="CG385" i="1" s="1"/>
  <c r="CV385" i="1"/>
  <c r="DO384" i="1"/>
  <c r="BV384" i="1"/>
  <c r="CZ384" i="1"/>
  <c r="DS382" i="1"/>
  <c r="DD382" i="1"/>
  <c r="BZ382" i="1"/>
  <c r="CO382" i="1" s="1"/>
  <c r="DK382" i="1"/>
  <c r="CV382" i="1"/>
  <c r="BR382" i="1"/>
  <c r="CG382" i="1" s="1"/>
  <c r="DK381" i="1"/>
  <c r="DK383" i="1" s="1"/>
  <c r="CV381" i="1"/>
  <c r="CV383" i="1" s="1"/>
  <c r="DS376" i="1"/>
  <c r="DS377" i="1" s="1"/>
  <c r="BZ376" i="1"/>
  <c r="BZ377" i="1" s="1"/>
  <c r="DS374" i="1"/>
  <c r="BZ374" i="1"/>
  <c r="CO374" i="1" s="1"/>
  <c r="DK374" i="1"/>
  <c r="BR374" i="1"/>
  <c r="CG374" i="1" s="1"/>
  <c r="DO373" i="1"/>
  <c r="BV373" i="1"/>
  <c r="CK373" i="1" s="1"/>
  <c r="DS372" i="1"/>
  <c r="BZ372" i="1"/>
  <c r="CO372" i="1" s="1"/>
  <c r="DK372" i="1"/>
  <c r="BR372" i="1"/>
  <c r="CG372" i="1" s="1"/>
  <c r="DO371" i="1"/>
  <c r="BV371" i="1"/>
  <c r="CK371" i="1" s="1"/>
  <c r="DS370" i="1"/>
  <c r="BZ370" i="1"/>
  <c r="CO370" i="1" s="1"/>
  <c r="DK370" i="1"/>
  <c r="BR370" i="1"/>
  <c r="CG370" i="1" s="1"/>
  <c r="DO369" i="1"/>
  <c r="BV369" i="1"/>
  <c r="CK369" i="1" s="1"/>
  <c r="DS368" i="1"/>
  <c r="BZ368" i="1"/>
  <c r="CO368" i="1" s="1"/>
  <c r="DK368" i="1"/>
  <c r="BR368" i="1"/>
  <c r="CG368" i="1" s="1"/>
  <c r="DO367" i="1"/>
  <c r="BV367" i="1"/>
  <c r="CK367" i="1" s="1"/>
  <c r="DS366" i="1"/>
  <c r="BZ366" i="1"/>
  <c r="CO366" i="1" s="1"/>
  <c r="DK366" i="1"/>
  <c r="BR366" i="1"/>
  <c r="CG366" i="1" s="1"/>
  <c r="DO365" i="1"/>
  <c r="BV365" i="1"/>
  <c r="CK365" i="1" s="1"/>
  <c r="DS364" i="1"/>
  <c r="BZ364" i="1"/>
  <c r="CO364" i="1" s="1"/>
  <c r="DK364" i="1"/>
  <c r="BR364" i="1"/>
  <c r="CG364" i="1" s="1"/>
  <c r="DO363" i="1"/>
  <c r="BV363" i="1"/>
  <c r="CK363" i="1" s="1"/>
  <c r="DS362" i="1"/>
  <c r="BZ362" i="1"/>
  <c r="CO362" i="1" s="1"/>
  <c r="DK362" i="1"/>
  <c r="BR362" i="1"/>
  <c r="CG362" i="1" s="1"/>
  <c r="DO361" i="1"/>
  <c r="BV361" i="1"/>
  <c r="CK361" i="1" s="1"/>
  <c r="DS360" i="1"/>
  <c r="BZ360" i="1"/>
  <c r="CO360" i="1" s="1"/>
  <c r="DK360" i="1"/>
  <c r="BR360" i="1"/>
  <c r="CG360" i="1" s="1"/>
  <c r="DO359" i="1"/>
  <c r="BV359" i="1"/>
  <c r="CK359" i="1" s="1"/>
  <c r="DS358" i="1"/>
  <c r="BZ358" i="1"/>
  <c r="DS356" i="1"/>
  <c r="DS357" i="1" s="1"/>
  <c r="BZ356" i="1"/>
  <c r="BZ357" i="1" s="1"/>
  <c r="DK356" i="1"/>
  <c r="DK357" i="1" s="1"/>
  <c r="BR356" i="1"/>
  <c r="BR357" i="1" s="1"/>
  <c r="DS354" i="1"/>
  <c r="DS355" i="1" s="1"/>
  <c r="BZ354" i="1"/>
  <c r="BZ355" i="1" s="1"/>
  <c r="DK354" i="1"/>
  <c r="DK355" i="1" s="1"/>
  <c r="BR354" i="1"/>
  <c r="BR355" i="1" s="1"/>
  <c r="DS351" i="1"/>
  <c r="DD351" i="1"/>
  <c r="BZ351" i="1"/>
  <c r="CO351" i="1" s="1"/>
  <c r="DK351" i="1"/>
  <c r="CV351" i="1"/>
  <c r="BR351" i="1"/>
  <c r="CG351" i="1" s="1"/>
  <c r="DO350" i="1"/>
  <c r="CZ350" i="1"/>
  <c r="BV350" i="1"/>
  <c r="CK350" i="1" s="1"/>
  <c r="DS349" i="1"/>
  <c r="DD349" i="1"/>
  <c r="DK349" i="1"/>
  <c r="CV349" i="1"/>
  <c r="DO348" i="1"/>
  <c r="CZ348" i="1"/>
  <c r="BV348" i="1"/>
  <c r="CK348" i="1" s="1"/>
  <c r="DS347" i="1"/>
  <c r="BZ347" i="1"/>
  <c r="CO347" i="1" s="1"/>
  <c r="DD347" i="1"/>
  <c r="DK347" i="1"/>
  <c r="BR347" i="1"/>
  <c r="CG347" i="1" s="1"/>
  <c r="CV347" i="1"/>
  <c r="DO73" i="1"/>
  <c r="CZ73" i="1"/>
  <c r="BV73" i="1"/>
  <c r="CK73" i="1" s="1"/>
  <c r="DS72" i="1"/>
  <c r="DD72" i="1"/>
  <c r="BZ72" i="1"/>
  <c r="CO72" i="1" s="1"/>
  <c r="DK72" i="1"/>
  <c r="CV72" i="1"/>
  <c r="BR72" i="1"/>
  <c r="CG72" i="1" s="1"/>
  <c r="DO71" i="1"/>
  <c r="CZ71" i="1"/>
  <c r="BV71" i="1"/>
  <c r="CK71" i="1" s="1"/>
  <c r="DS70" i="1"/>
  <c r="DD70" i="1"/>
  <c r="BZ70" i="1"/>
  <c r="DK70" i="1"/>
  <c r="CV70" i="1"/>
  <c r="BR70" i="1"/>
  <c r="DS64" i="1"/>
  <c r="DS65" i="1" s="1"/>
  <c r="DD64" i="1"/>
  <c r="DD65" i="1" s="1"/>
  <c r="BZ64" i="1"/>
  <c r="BZ65" i="1" s="1"/>
  <c r="DS62" i="1"/>
  <c r="DS63" i="1" s="1"/>
  <c r="BZ62" i="1"/>
  <c r="BZ63" i="1" s="1"/>
  <c r="DK62" i="1"/>
  <c r="DK63" i="1" s="1"/>
  <c r="BR62" i="1"/>
  <c r="BR63" i="1" s="1"/>
  <c r="AJ62" i="1"/>
  <c r="AJ63" i="1" s="1"/>
  <c r="DS58" i="1"/>
  <c r="BZ58" i="1"/>
  <c r="CO58" i="1" s="1"/>
  <c r="DK58" i="1"/>
  <c r="BR58" i="1"/>
  <c r="CG58" i="1" s="1"/>
  <c r="DO47" i="1"/>
  <c r="CZ47" i="1"/>
  <c r="BV47" i="1"/>
  <c r="CK47" i="1" s="1"/>
  <c r="DO31" i="1"/>
  <c r="CZ31" i="1"/>
  <c r="BV31" i="1"/>
  <c r="CK31" i="1" s="1"/>
  <c r="DS30" i="1"/>
  <c r="DD30" i="1"/>
  <c r="BZ30" i="1"/>
  <c r="DK30" i="1"/>
  <c r="BR30" i="1"/>
  <c r="CV30" i="1"/>
  <c r="DO28" i="1"/>
  <c r="CZ28" i="1"/>
  <c r="BV28" i="1"/>
  <c r="CK28" i="1" s="1"/>
  <c r="DS27" i="1"/>
  <c r="DD27" i="1"/>
  <c r="BZ27" i="1"/>
  <c r="CO27" i="1" s="1"/>
  <c r="DK27" i="1"/>
  <c r="CV27" i="1"/>
  <c r="BR27" i="1"/>
  <c r="DO26" i="1"/>
  <c r="BV26" i="1"/>
  <c r="CK26" i="1" s="1"/>
  <c r="CZ26" i="1"/>
  <c r="DS25" i="1"/>
  <c r="DD25" i="1"/>
  <c r="BZ25" i="1"/>
  <c r="CO25" i="1" s="1"/>
  <c r="DK25" i="1"/>
  <c r="CV25" i="1"/>
  <c r="BR25" i="1"/>
  <c r="CG25" i="1" s="1"/>
  <c r="DO24" i="1"/>
  <c r="CZ24" i="1"/>
  <c r="BV24" i="1"/>
  <c r="CK24" i="1" s="1"/>
  <c r="DS23" i="1"/>
  <c r="DD23" i="1"/>
  <c r="BZ23" i="1"/>
  <c r="CO23" i="1" s="1"/>
  <c r="DK23" i="1"/>
  <c r="CV23" i="1"/>
  <c r="BR23" i="1"/>
  <c r="DO22" i="1"/>
  <c r="CZ22" i="1"/>
  <c r="BV22" i="1"/>
  <c r="CK22" i="1" s="1"/>
  <c r="DS21" i="1"/>
  <c r="DD21" i="1"/>
  <c r="BZ21" i="1"/>
  <c r="CO21" i="1" s="1"/>
  <c r="DK21" i="1"/>
  <c r="CV21" i="1"/>
  <c r="BR21" i="1"/>
  <c r="CG21" i="1" s="1"/>
  <c r="AJ21" i="1"/>
  <c r="BR408" i="1"/>
  <c r="BV392" i="1"/>
  <c r="CK392" i="1" s="1"/>
  <c r="CH387" i="1"/>
  <c r="BR381" i="1"/>
  <c r="BR383" i="1" s="1"/>
  <c r="BV376" i="1"/>
  <c r="BV377" i="1" s="1"/>
  <c r="CH370" i="1"/>
  <c r="BV362" i="1"/>
  <c r="CK362" i="1" s="1"/>
  <c r="BZ359" i="1"/>
  <c r="CO359" i="1" s="1"/>
  <c r="BR349" i="1"/>
  <c r="CG349" i="1" s="1"/>
  <c r="BZ393" i="1"/>
  <c r="CO393" i="1" s="1"/>
  <c r="BR391" i="1"/>
  <c r="CG391" i="1" s="1"/>
  <c r="BR361" i="1"/>
  <c r="DP408" i="1"/>
  <c r="DA408" i="1"/>
  <c r="DL408" i="1"/>
  <c r="CW408" i="1"/>
  <c r="DT407" i="1"/>
  <c r="DE407" i="1"/>
  <c r="DL407" i="1"/>
  <c r="CW407" i="1"/>
  <c r="DT406" i="1"/>
  <c r="DE406" i="1"/>
  <c r="DP406" i="1"/>
  <c r="DA406" i="1"/>
  <c r="AJ406" i="1"/>
  <c r="DL406" i="1"/>
  <c r="DT405" i="1"/>
  <c r="DE405" i="1"/>
  <c r="DP405" i="1"/>
  <c r="DA405" i="1"/>
  <c r="DL405" i="1"/>
  <c r="CW405" i="1"/>
  <c r="DP404" i="1"/>
  <c r="DA404" i="1"/>
  <c r="AJ404" i="1"/>
  <c r="DL404" i="1"/>
  <c r="CW404" i="1"/>
  <c r="DT403" i="1"/>
  <c r="DE403" i="1"/>
  <c r="DL403" i="1"/>
  <c r="CW403" i="1"/>
  <c r="DT402" i="1"/>
  <c r="DE402" i="1"/>
  <c r="CA402" i="1"/>
  <c r="CP402" i="1" s="1"/>
  <c r="DP402" i="1"/>
  <c r="DA402" i="1"/>
  <c r="BW402" i="1"/>
  <c r="CL402" i="1" s="1"/>
  <c r="DT401" i="1"/>
  <c r="DE401" i="1"/>
  <c r="CA401" i="1"/>
  <c r="CP401" i="1" s="1"/>
  <c r="DP401" i="1"/>
  <c r="DA401" i="1"/>
  <c r="BW401" i="1"/>
  <c r="CL401" i="1" s="1"/>
  <c r="DL401" i="1"/>
  <c r="CW401" i="1"/>
  <c r="BS401" i="1"/>
  <c r="CH401" i="1" s="1"/>
  <c r="DT400" i="1"/>
  <c r="CA400" i="1"/>
  <c r="CP400" i="1" s="1"/>
  <c r="DP400" i="1"/>
  <c r="DA400" i="1"/>
  <c r="BW400" i="1"/>
  <c r="CL400" i="1" s="1"/>
  <c r="AJ400" i="1"/>
  <c r="DL400" i="1"/>
  <c r="CW400" i="1"/>
  <c r="BS400" i="1"/>
  <c r="CH400" i="1" s="1"/>
  <c r="DT399" i="1"/>
  <c r="DE399" i="1"/>
  <c r="CA399" i="1"/>
  <c r="CP399" i="1" s="1"/>
  <c r="DL399" i="1"/>
  <c r="CW399" i="1"/>
  <c r="BS399" i="1"/>
  <c r="CH399" i="1" s="1"/>
  <c r="DT398" i="1"/>
  <c r="DE398" i="1"/>
  <c r="CA398" i="1"/>
  <c r="CP398" i="1" s="1"/>
  <c r="DP398" i="1"/>
  <c r="DA398" i="1"/>
  <c r="BW398" i="1"/>
  <c r="CL398" i="1" s="1"/>
  <c r="DL398" i="1"/>
  <c r="BS398" i="1"/>
  <c r="CH398" i="1" s="1"/>
  <c r="DT397" i="1"/>
  <c r="DE397" i="1"/>
  <c r="CA397" i="1"/>
  <c r="CP397" i="1" s="1"/>
  <c r="DP397" i="1"/>
  <c r="DA397" i="1"/>
  <c r="BW397" i="1"/>
  <c r="CL397" i="1" s="1"/>
  <c r="DL397" i="1"/>
  <c r="CW397" i="1"/>
  <c r="BS397" i="1"/>
  <c r="CH397" i="1" s="1"/>
  <c r="DP396" i="1"/>
  <c r="DA396" i="1"/>
  <c r="BW396" i="1"/>
  <c r="CL396" i="1" s="1"/>
  <c r="AJ396" i="1"/>
  <c r="DL396" i="1"/>
  <c r="CW396" i="1"/>
  <c r="BS396" i="1"/>
  <c r="CH396" i="1" s="1"/>
  <c r="DT395" i="1"/>
  <c r="DE395" i="1"/>
  <c r="CA395" i="1"/>
  <c r="CP395" i="1" s="1"/>
  <c r="DP395" i="1"/>
  <c r="BW395" i="1"/>
  <c r="CL395" i="1" s="1"/>
  <c r="DL395" i="1"/>
  <c r="CW395" i="1"/>
  <c r="BS395" i="1"/>
  <c r="CH395" i="1" s="1"/>
  <c r="DT394" i="1"/>
  <c r="DE394" i="1"/>
  <c r="DP394" i="1"/>
  <c r="DA394" i="1"/>
  <c r="DT393" i="1"/>
  <c r="DE393" i="1"/>
  <c r="DP393" i="1"/>
  <c r="DA393" i="1"/>
  <c r="DL393" i="1"/>
  <c r="CW393" i="1"/>
  <c r="DE392" i="1"/>
  <c r="DT392" i="1"/>
  <c r="DP392" i="1"/>
  <c r="DA392" i="1"/>
  <c r="CW392" i="1"/>
  <c r="DL392" i="1"/>
  <c r="DT391" i="1"/>
  <c r="DE391" i="1"/>
  <c r="AJ391" i="1"/>
  <c r="DL391" i="1"/>
  <c r="CW391" i="1"/>
  <c r="DE390" i="1"/>
  <c r="DT390" i="1"/>
  <c r="DP390" i="1"/>
  <c r="DA390" i="1"/>
  <c r="AJ390" i="1"/>
  <c r="CW390" i="1"/>
  <c r="DL390" i="1"/>
  <c r="DT389" i="1"/>
  <c r="DE389" i="1"/>
  <c r="DA389" i="1"/>
  <c r="DP389" i="1"/>
  <c r="AJ389" i="1"/>
  <c r="DL389" i="1"/>
  <c r="CW389" i="1"/>
  <c r="DP388" i="1"/>
  <c r="DA388" i="1"/>
  <c r="CW388" i="1"/>
  <c r="DL388" i="1"/>
  <c r="DT387" i="1"/>
  <c r="DE387" i="1"/>
  <c r="DA387" i="1"/>
  <c r="DP387" i="1"/>
  <c r="DL387" i="1"/>
  <c r="CW387" i="1"/>
  <c r="DE386" i="1"/>
  <c r="DT386" i="1"/>
  <c r="CA386" i="1"/>
  <c r="CP386" i="1" s="1"/>
  <c r="DP386" i="1"/>
  <c r="DA386" i="1"/>
  <c r="BW386" i="1"/>
  <c r="CL386" i="1" s="1"/>
  <c r="AJ386" i="1"/>
  <c r="CW386" i="1"/>
  <c r="EQ386" i="1" s="1"/>
  <c r="FF386" i="1" s="1"/>
  <c r="BS386" i="1"/>
  <c r="CH386" i="1" s="1"/>
  <c r="DT385" i="1"/>
  <c r="DE385" i="1"/>
  <c r="CA385" i="1"/>
  <c r="CP385" i="1" s="1"/>
  <c r="DA385" i="1"/>
  <c r="DP385" i="1"/>
  <c r="BW385" i="1"/>
  <c r="CL385" i="1" s="1"/>
  <c r="AJ385" i="1"/>
  <c r="DL385" i="1"/>
  <c r="CW385" i="1"/>
  <c r="BS385" i="1"/>
  <c r="CH385" i="1" s="1"/>
  <c r="DE384" i="1"/>
  <c r="DT384" i="1"/>
  <c r="CA384" i="1"/>
  <c r="DP384" i="1"/>
  <c r="DA384" i="1"/>
  <c r="BW384" i="1"/>
  <c r="CW384" i="1"/>
  <c r="DL384" i="1"/>
  <c r="BS384" i="1"/>
  <c r="DT382" i="1"/>
  <c r="CA382" i="1"/>
  <c r="CP382" i="1" s="1"/>
  <c r="DA382" i="1"/>
  <c r="BW382" i="1"/>
  <c r="CL382" i="1" s="1"/>
  <c r="DL382" i="1"/>
  <c r="BS382" i="1"/>
  <c r="CH382" i="1" s="1"/>
  <c r="CW382" i="1"/>
  <c r="DT381" i="1"/>
  <c r="DT383" i="1" s="1"/>
  <c r="DE381" i="1"/>
  <c r="DE383" i="1" s="1"/>
  <c r="CW381" i="1"/>
  <c r="CW383" i="1" s="1"/>
  <c r="DL381" i="1"/>
  <c r="DL383" i="1" s="1"/>
  <c r="DT376" i="1"/>
  <c r="DT377" i="1" s="1"/>
  <c r="DP376" i="1"/>
  <c r="DP377" i="1" s="1"/>
  <c r="AJ376" i="1"/>
  <c r="AJ377" i="1" s="1"/>
  <c r="DL376" i="1"/>
  <c r="DL377" i="1" s="1"/>
  <c r="DT374" i="1"/>
  <c r="DP374" i="1"/>
  <c r="AJ374" i="1"/>
  <c r="DT373" i="1"/>
  <c r="DP373" i="1"/>
  <c r="DL373" i="1"/>
  <c r="DT372" i="1"/>
  <c r="DP372" i="1"/>
  <c r="DL372" i="1"/>
  <c r="DT371" i="1"/>
  <c r="AJ371" i="1"/>
  <c r="DL371" i="1"/>
  <c r="DT370" i="1"/>
  <c r="DP370" i="1"/>
  <c r="DL370" i="1"/>
  <c r="DT369" i="1"/>
  <c r="CA369" i="1"/>
  <c r="CP369" i="1" s="1"/>
  <c r="DP369" i="1"/>
  <c r="BW369" i="1"/>
  <c r="CL369" i="1" s="1"/>
  <c r="AJ369" i="1"/>
  <c r="DL369" i="1"/>
  <c r="BS369" i="1"/>
  <c r="CH369" i="1" s="1"/>
  <c r="CA368" i="1"/>
  <c r="CP368" i="1" s="1"/>
  <c r="DP368" i="1"/>
  <c r="BW368" i="1"/>
  <c r="CL368" i="1" s="1"/>
  <c r="DL368" i="1"/>
  <c r="BS368" i="1"/>
  <c r="CH368" i="1" s="1"/>
  <c r="DT367" i="1"/>
  <c r="CA367" i="1"/>
  <c r="CP367" i="1" s="1"/>
  <c r="DP367" i="1"/>
  <c r="BW367" i="1"/>
  <c r="CL367" i="1" s="1"/>
  <c r="DL367" i="1"/>
  <c r="BS367" i="1"/>
  <c r="CH367" i="1" s="1"/>
  <c r="DT366" i="1"/>
  <c r="CA366" i="1"/>
  <c r="CP366" i="1" s="1"/>
  <c r="DP366" i="1"/>
  <c r="BW366" i="1"/>
  <c r="CL366" i="1" s="1"/>
  <c r="BS366" i="1"/>
  <c r="CH366" i="1" s="1"/>
  <c r="DT365" i="1"/>
  <c r="CA365" i="1"/>
  <c r="CP365" i="1" s="1"/>
  <c r="DP365" i="1"/>
  <c r="BW365" i="1"/>
  <c r="CL365" i="1" s="1"/>
  <c r="DL365" i="1"/>
  <c r="BS365" i="1"/>
  <c r="CH365" i="1" s="1"/>
  <c r="DT364" i="1"/>
  <c r="CA364" i="1"/>
  <c r="CP364" i="1" s="1"/>
  <c r="DP364" i="1"/>
  <c r="BW364" i="1"/>
  <c r="CL364" i="1" s="1"/>
  <c r="AJ364" i="1"/>
  <c r="DL364" i="1"/>
  <c r="BS364" i="1"/>
  <c r="CH364" i="1" s="1"/>
  <c r="DT363" i="1"/>
  <c r="CA363" i="1"/>
  <c r="CP363" i="1" s="1"/>
  <c r="BW363" i="1"/>
  <c r="CL363" i="1" s="1"/>
  <c r="AJ363" i="1"/>
  <c r="DL363" i="1"/>
  <c r="BS363" i="1"/>
  <c r="CH363" i="1" s="1"/>
  <c r="DT362" i="1"/>
  <c r="DP362" i="1"/>
  <c r="DL362" i="1"/>
  <c r="DT361" i="1"/>
  <c r="DL361" i="1"/>
  <c r="DP360" i="1"/>
  <c r="DT359" i="1"/>
  <c r="DP359" i="1"/>
  <c r="DL359" i="1"/>
  <c r="DP358" i="1"/>
  <c r="DT356" i="1"/>
  <c r="DT357" i="1" s="1"/>
  <c r="AJ356" i="1"/>
  <c r="AJ357" i="1" s="1"/>
  <c r="DL356" i="1"/>
  <c r="DL357" i="1" s="1"/>
  <c r="DT354" i="1"/>
  <c r="DT355" i="1" s="1"/>
  <c r="DP354" i="1"/>
  <c r="DP355" i="1" s="1"/>
  <c r="DE351" i="1"/>
  <c r="DT351" i="1"/>
  <c r="CA351" i="1"/>
  <c r="CP351" i="1" s="1"/>
  <c r="DP351" i="1"/>
  <c r="DA351" i="1"/>
  <c r="BW351" i="1"/>
  <c r="CL351" i="1" s="1"/>
  <c r="CW351" i="1"/>
  <c r="DL351" i="1"/>
  <c r="BS351" i="1"/>
  <c r="CH351" i="1" s="1"/>
  <c r="DT350" i="1"/>
  <c r="CA350" i="1"/>
  <c r="CP350" i="1" s="1"/>
  <c r="DP350" i="1"/>
  <c r="DA350" i="1"/>
  <c r="BW350" i="1"/>
  <c r="CL350" i="1" s="1"/>
  <c r="DL350" i="1"/>
  <c r="BS350" i="1"/>
  <c r="CH350" i="1" s="1"/>
  <c r="CW350" i="1"/>
  <c r="DL349" i="1"/>
  <c r="CW349" i="1"/>
  <c r="DT348" i="1"/>
  <c r="DE348" i="1"/>
  <c r="DA348" i="1"/>
  <c r="DP348" i="1"/>
  <c r="DL348" i="1"/>
  <c r="CW348" i="1"/>
  <c r="DE347" i="1"/>
  <c r="DT347" i="1"/>
  <c r="CA347" i="1"/>
  <c r="CP347" i="1" s="1"/>
  <c r="DP347" i="1"/>
  <c r="DA347" i="1"/>
  <c r="BW347" i="1"/>
  <c r="CL347" i="1" s="1"/>
  <c r="CW347" i="1"/>
  <c r="EQ347" i="1" s="1"/>
  <c r="FF347" i="1" s="1"/>
  <c r="BS347" i="1"/>
  <c r="CH347" i="1" s="1"/>
  <c r="DP73" i="1"/>
  <c r="DA73" i="1"/>
  <c r="DL73" i="1"/>
  <c r="CW73" i="1"/>
  <c r="DP72" i="1"/>
  <c r="DA72" i="1"/>
  <c r="DL72" i="1"/>
  <c r="CW72" i="1"/>
  <c r="DT71" i="1"/>
  <c r="DE71" i="1"/>
  <c r="CA71" i="1"/>
  <c r="CP71" i="1" s="1"/>
  <c r="DP71" i="1"/>
  <c r="DA71" i="1"/>
  <c r="BW71" i="1"/>
  <c r="CL71" i="1" s="1"/>
  <c r="CW71" i="1"/>
  <c r="DL71" i="1"/>
  <c r="BS71" i="1"/>
  <c r="CH71" i="1" s="1"/>
  <c r="DE70" i="1"/>
  <c r="DT70" i="1"/>
  <c r="CA70" i="1"/>
  <c r="DP70" i="1"/>
  <c r="DA70" i="1"/>
  <c r="BW70" i="1"/>
  <c r="DL70" i="1"/>
  <c r="CW70" i="1"/>
  <c r="BS70" i="1"/>
  <c r="DT64" i="1"/>
  <c r="DT65" i="1" s="1"/>
  <c r="CA64" i="1"/>
  <c r="CA65" i="1" s="1"/>
  <c r="DP64" i="1"/>
  <c r="DP65" i="1" s="1"/>
  <c r="DA64" i="1"/>
  <c r="DA65" i="1" s="1"/>
  <c r="BW64" i="1"/>
  <c r="BW65" i="1" s="1"/>
  <c r="DL64" i="1"/>
  <c r="DL65" i="1" s="1"/>
  <c r="CW64" i="1"/>
  <c r="CW65" i="1" s="1"/>
  <c r="BS64" i="1"/>
  <c r="BS65" i="1" s="1"/>
  <c r="DT62" i="1"/>
  <c r="DT63" i="1" s="1"/>
  <c r="CA62" i="1"/>
  <c r="CA63" i="1" s="1"/>
  <c r="DP62" i="1"/>
  <c r="DP63" i="1" s="1"/>
  <c r="BW62" i="1"/>
  <c r="BW63" i="1" s="1"/>
  <c r="DL62" i="1"/>
  <c r="DL63" i="1" s="1"/>
  <c r="BS62" i="1"/>
  <c r="BS63" i="1" s="1"/>
  <c r="DT58" i="1"/>
  <c r="CA58" i="1"/>
  <c r="CP58" i="1" s="1"/>
  <c r="DP58" i="1"/>
  <c r="BW58" i="1"/>
  <c r="CL58" i="1" s="1"/>
  <c r="DL58" i="1"/>
  <c r="BS58" i="1"/>
  <c r="CH58" i="1" s="1"/>
  <c r="DT47" i="1"/>
  <c r="DE47" i="1"/>
  <c r="DP47" i="1"/>
  <c r="DA47" i="1"/>
  <c r="DL47" i="1"/>
  <c r="CW47" i="1"/>
  <c r="DT31" i="1"/>
  <c r="DE31" i="1"/>
  <c r="DP31" i="1"/>
  <c r="DA31" i="1"/>
  <c r="DL31" i="1"/>
  <c r="CW31" i="1"/>
  <c r="DT30" i="1"/>
  <c r="DE30" i="1"/>
  <c r="CA30" i="1"/>
  <c r="DP30" i="1"/>
  <c r="DA30" i="1"/>
  <c r="BW30" i="1"/>
  <c r="DL30" i="1"/>
  <c r="BS30" i="1"/>
  <c r="DE28" i="1"/>
  <c r="DT28" i="1"/>
  <c r="CA28" i="1"/>
  <c r="CP28" i="1" s="1"/>
  <c r="DP28" i="1"/>
  <c r="DA28" i="1"/>
  <c r="BW28" i="1"/>
  <c r="CL28" i="1" s="1"/>
  <c r="AJ28" i="1"/>
  <c r="DL28" i="1"/>
  <c r="CW28" i="1"/>
  <c r="BS28" i="1"/>
  <c r="CH28" i="1" s="1"/>
  <c r="DT27" i="1"/>
  <c r="DE27" i="1"/>
  <c r="CA27" i="1"/>
  <c r="CP27" i="1" s="1"/>
  <c r="DP27" i="1"/>
  <c r="DA27" i="1"/>
  <c r="BW27" i="1"/>
  <c r="CL27" i="1" s="1"/>
  <c r="DL27" i="1"/>
  <c r="CW27" i="1"/>
  <c r="BS27" i="1"/>
  <c r="CH27" i="1" s="1"/>
  <c r="DT26" i="1"/>
  <c r="DE26" i="1"/>
  <c r="CA26" i="1"/>
  <c r="CP26" i="1" s="1"/>
  <c r="DP26" i="1"/>
  <c r="BW26" i="1"/>
  <c r="CL26" i="1" s="1"/>
  <c r="DL26" i="1"/>
  <c r="CW26" i="1"/>
  <c r="BS26" i="1"/>
  <c r="CH26" i="1" s="1"/>
  <c r="DT25" i="1"/>
  <c r="DE25" i="1"/>
  <c r="CA25" i="1"/>
  <c r="CP25" i="1" s="1"/>
  <c r="DP25" i="1"/>
  <c r="DA25" i="1"/>
  <c r="BW25" i="1"/>
  <c r="CL25" i="1" s="1"/>
  <c r="DL25" i="1"/>
  <c r="CW25" i="1"/>
  <c r="BS25" i="1"/>
  <c r="CH25" i="1" s="1"/>
  <c r="DT24" i="1"/>
  <c r="DE24" i="1"/>
  <c r="CA24" i="1"/>
  <c r="CP24" i="1" s="1"/>
  <c r="DP24" i="1"/>
  <c r="DA24" i="1"/>
  <c r="BW24" i="1"/>
  <c r="CL24" i="1" s="1"/>
  <c r="DL24" i="1"/>
  <c r="CW24" i="1"/>
  <c r="BS24" i="1"/>
  <c r="CH24" i="1" s="1"/>
  <c r="DT23" i="1"/>
  <c r="CA23" i="1"/>
  <c r="CP23" i="1" s="1"/>
  <c r="DA23" i="1"/>
  <c r="DP23" i="1"/>
  <c r="BW23" i="1"/>
  <c r="CL23" i="1" s="1"/>
  <c r="DL23" i="1"/>
  <c r="CW23" i="1"/>
  <c r="BS23" i="1"/>
  <c r="CH23" i="1" s="1"/>
  <c r="DT22" i="1"/>
  <c r="DE22" i="1"/>
  <c r="CA22" i="1"/>
  <c r="CP22" i="1" s="1"/>
  <c r="DP22" i="1"/>
  <c r="DA22" i="1"/>
  <c r="BW22" i="1"/>
  <c r="CL22" i="1" s="1"/>
  <c r="DL22" i="1"/>
  <c r="CW22" i="1"/>
  <c r="BS22" i="1"/>
  <c r="CH22" i="1" s="1"/>
  <c r="DT21" i="1"/>
  <c r="DE21" i="1"/>
  <c r="DP21" i="1"/>
  <c r="DA21" i="1"/>
  <c r="CA408" i="1"/>
  <c r="CP408" i="1" s="1"/>
  <c r="BS408" i="1"/>
  <c r="CH408" i="1" s="1"/>
  <c r="BT406" i="1"/>
  <c r="CI406" i="1" s="1"/>
  <c r="CB404" i="1"/>
  <c r="CQ404" i="1" s="1"/>
  <c r="BX403" i="1"/>
  <c r="CM403" i="1" s="1"/>
  <c r="BW394" i="1"/>
  <c r="CL394" i="1" s="1"/>
  <c r="CA393" i="1"/>
  <c r="CP393" i="1" s="1"/>
  <c r="BS393" i="1"/>
  <c r="CH393" i="1" s="1"/>
  <c r="BW392" i="1"/>
  <c r="CL392" i="1" s="1"/>
  <c r="CA391" i="1"/>
  <c r="CP391" i="1" s="1"/>
  <c r="BS391" i="1"/>
  <c r="CH391" i="1" s="1"/>
  <c r="CA381" i="1"/>
  <c r="CA383" i="1" s="1"/>
  <c r="BS381" i="1"/>
  <c r="BS383" i="1" s="1"/>
  <c r="BW376" i="1"/>
  <c r="BW377" i="1" s="1"/>
  <c r="BT374" i="1"/>
  <c r="CI374" i="1" s="1"/>
  <c r="BX371" i="1"/>
  <c r="CM371" i="1" s="1"/>
  <c r="BW362" i="1"/>
  <c r="CL362" i="1" s="1"/>
  <c r="CA361" i="1"/>
  <c r="CP361" i="1" s="1"/>
  <c r="BS361" i="1"/>
  <c r="CH361" i="1" s="1"/>
  <c r="BW360" i="1"/>
  <c r="CL360" i="1" s="1"/>
  <c r="CA359" i="1"/>
  <c r="CP359" i="1" s="1"/>
  <c r="BS359" i="1"/>
  <c r="CH359" i="1" s="1"/>
  <c r="CA349" i="1"/>
  <c r="CP349" i="1" s="1"/>
  <c r="BS349" i="1"/>
  <c r="CH349" i="1" s="1"/>
  <c r="CA73" i="1"/>
  <c r="CP73" i="1" s="1"/>
  <c r="BS73" i="1"/>
  <c r="CH73" i="1" s="1"/>
  <c r="BW47" i="1"/>
  <c r="CL47" i="1" s="1"/>
  <c r="CA21" i="1"/>
  <c r="CP21" i="1" s="1"/>
  <c r="BS21" i="1"/>
  <c r="CH21" i="1" s="1"/>
  <c r="DB407" i="1"/>
  <c r="DF404" i="1"/>
  <c r="EZ404" i="1" s="1"/>
  <c r="FO404" i="1" s="1"/>
  <c r="CX402" i="1"/>
  <c r="ER402" i="1" s="1"/>
  <c r="FG402" i="1" s="1"/>
  <c r="DB399" i="1"/>
  <c r="EV399" i="1" s="1"/>
  <c r="FK399" i="1" s="1"/>
  <c r="DF396" i="1"/>
  <c r="CX394" i="1"/>
  <c r="DE382" i="1"/>
  <c r="DE350" i="1"/>
  <c r="EY350" i="1" s="1"/>
  <c r="FN350" i="1" s="1"/>
  <c r="DA26" i="1"/>
  <c r="DQ407" i="1"/>
  <c r="DU396" i="1"/>
  <c r="DQ391" i="1"/>
  <c r="DM386" i="1"/>
  <c r="DQ371" i="1"/>
  <c r="DM366" i="1"/>
  <c r="DM347" i="1"/>
  <c r="CI26" i="1"/>
  <c r="DR408" i="1"/>
  <c r="DC408" i="1"/>
  <c r="BY408" i="1"/>
  <c r="CN408" i="1" s="1"/>
  <c r="DJ408" i="1"/>
  <c r="CU408" i="1"/>
  <c r="BQ408" i="1"/>
  <c r="CF408" i="1" s="1"/>
  <c r="DN407" i="1"/>
  <c r="CY407" i="1"/>
  <c r="BU407" i="1"/>
  <c r="CJ407" i="1" s="1"/>
  <c r="DR406" i="1"/>
  <c r="DC406" i="1"/>
  <c r="BY406" i="1"/>
  <c r="CN406" i="1" s="1"/>
  <c r="DJ406" i="1"/>
  <c r="CU406" i="1"/>
  <c r="BQ406" i="1"/>
  <c r="DR405" i="1"/>
  <c r="DC405" i="1"/>
  <c r="BY405" i="1"/>
  <c r="CN405" i="1" s="1"/>
  <c r="DJ405" i="1"/>
  <c r="CU405" i="1"/>
  <c r="BQ405" i="1"/>
  <c r="CF405" i="1" s="1"/>
  <c r="DN404" i="1"/>
  <c r="CY404" i="1"/>
  <c r="BU404" i="1"/>
  <c r="CJ404" i="1" s="1"/>
  <c r="DJ404" i="1"/>
  <c r="CU404" i="1"/>
  <c r="BQ404" i="1"/>
  <c r="CF404" i="1" s="1"/>
  <c r="DN403" i="1"/>
  <c r="CY403" i="1"/>
  <c r="BU403" i="1"/>
  <c r="CJ403" i="1" s="1"/>
  <c r="DR402" i="1"/>
  <c r="DC402" i="1"/>
  <c r="DJ402" i="1"/>
  <c r="CU402" i="1"/>
  <c r="DN401" i="1"/>
  <c r="CY401" i="1"/>
  <c r="DR400" i="1"/>
  <c r="DC400" i="1"/>
  <c r="DJ400" i="1"/>
  <c r="CU400" i="1"/>
  <c r="DN399" i="1"/>
  <c r="CY399" i="1"/>
  <c r="DR398" i="1"/>
  <c r="DC398" i="1"/>
  <c r="DJ398" i="1"/>
  <c r="CU398" i="1"/>
  <c r="DN397" i="1"/>
  <c r="CY397" i="1"/>
  <c r="DR396" i="1"/>
  <c r="DC396" i="1"/>
  <c r="DJ396" i="1"/>
  <c r="CU396" i="1"/>
  <c r="DN395" i="1"/>
  <c r="CY395" i="1"/>
  <c r="DR394" i="1"/>
  <c r="DC394" i="1"/>
  <c r="BY394" i="1"/>
  <c r="CN394" i="1" s="1"/>
  <c r="DJ394" i="1"/>
  <c r="CU394" i="1"/>
  <c r="BQ394" i="1"/>
  <c r="DN393" i="1"/>
  <c r="CY393" i="1"/>
  <c r="BU393" i="1"/>
  <c r="CJ393" i="1" s="1"/>
  <c r="DR392" i="1"/>
  <c r="DC392" i="1"/>
  <c r="BY392" i="1"/>
  <c r="CN392" i="1" s="1"/>
  <c r="DJ392" i="1"/>
  <c r="CU392" i="1"/>
  <c r="BQ392" i="1"/>
  <c r="CF392" i="1" s="1"/>
  <c r="DN391" i="1"/>
  <c r="CY391" i="1"/>
  <c r="BU391" i="1"/>
  <c r="CJ391" i="1" s="1"/>
  <c r="DR390" i="1"/>
  <c r="DC390" i="1"/>
  <c r="BY390" i="1"/>
  <c r="CN390" i="1" s="1"/>
  <c r="DJ390" i="1"/>
  <c r="CU390" i="1"/>
  <c r="BQ390" i="1"/>
  <c r="DN389" i="1"/>
  <c r="CY389" i="1"/>
  <c r="BU389" i="1"/>
  <c r="CJ389" i="1" s="1"/>
  <c r="DR388" i="1"/>
  <c r="DC388" i="1"/>
  <c r="BY388" i="1"/>
  <c r="CN388" i="1" s="1"/>
  <c r="DJ388" i="1"/>
  <c r="CU388" i="1"/>
  <c r="BQ388" i="1"/>
  <c r="CF388" i="1" s="1"/>
  <c r="DN387" i="1"/>
  <c r="CY387" i="1"/>
  <c r="BU387" i="1"/>
  <c r="CJ387" i="1" s="1"/>
  <c r="DR386" i="1"/>
  <c r="DC386" i="1"/>
  <c r="DJ386" i="1"/>
  <c r="CU386" i="1"/>
  <c r="DN385" i="1"/>
  <c r="CY385" i="1"/>
  <c r="DR384" i="1"/>
  <c r="DC384" i="1"/>
  <c r="DR382" i="1"/>
  <c r="DC382" i="1"/>
  <c r="DJ382" i="1"/>
  <c r="CU382" i="1"/>
  <c r="DN381" i="1"/>
  <c r="DN383" i="1" s="1"/>
  <c r="CY381" i="1"/>
  <c r="CY383" i="1" s="1"/>
  <c r="BU381" i="1"/>
  <c r="BU383" i="1" s="1"/>
  <c r="DN376" i="1"/>
  <c r="DN377" i="1" s="1"/>
  <c r="BU376" i="1"/>
  <c r="BU377" i="1" s="1"/>
  <c r="DJ376" i="1"/>
  <c r="DJ377" i="1" s="1"/>
  <c r="BQ376" i="1"/>
  <c r="BQ377" i="1" s="1"/>
  <c r="DN374" i="1"/>
  <c r="BU374" i="1"/>
  <c r="CJ374" i="1" s="1"/>
  <c r="DR373" i="1"/>
  <c r="BY373" i="1"/>
  <c r="CN373" i="1" s="1"/>
  <c r="DJ373" i="1"/>
  <c r="BQ373" i="1"/>
  <c r="CF373" i="1" s="1"/>
  <c r="DN372" i="1"/>
  <c r="BU372" i="1"/>
  <c r="CJ372" i="1" s="1"/>
  <c r="DR371" i="1"/>
  <c r="BY371" i="1"/>
  <c r="CN371" i="1" s="1"/>
  <c r="DJ371" i="1"/>
  <c r="BQ371" i="1"/>
  <c r="CF371" i="1" s="1"/>
  <c r="DN370" i="1"/>
  <c r="BU370" i="1"/>
  <c r="CJ370" i="1" s="1"/>
  <c r="DR369" i="1"/>
  <c r="DJ369" i="1"/>
  <c r="DN368" i="1"/>
  <c r="DR367" i="1"/>
  <c r="DJ367" i="1"/>
  <c r="DN366" i="1"/>
  <c r="DR365" i="1"/>
  <c r="DJ365" i="1"/>
  <c r="DN364" i="1"/>
  <c r="DR363" i="1"/>
  <c r="DJ363" i="1"/>
  <c r="DN362" i="1"/>
  <c r="BU362" i="1"/>
  <c r="CJ362" i="1" s="1"/>
  <c r="DR361" i="1"/>
  <c r="BY361" i="1"/>
  <c r="CN361" i="1" s="1"/>
  <c r="DJ361" i="1"/>
  <c r="BQ361" i="1"/>
  <c r="CF361" i="1" s="1"/>
  <c r="DN360" i="1"/>
  <c r="BU360" i="1"/>
  <c r="CJ360" i="1" s="1"/>
  <c r="DR359" i="1"/>
  <c r="BY359" i="1"/>
  <c r="CN359" i="1" s="1"/>
  <c r="DJ359" i="1"/>
  <c r="BQ359" i="1"/>
  <c r="CF359" i="1" s="1"/>
  <c r="DN358" i="1"/>
  <c r="BU358" i="1"/>
  <c r="DR356" i="1"/>
  <c r="DR357" i="1" s="1"/>
  <c r="BY356" i="1"/>
  <c r="BY357" i="1" s="1"/>
  <c r="DJ356" i="1"/>
  <c r="DJ357" i="1" s="1"/>
  <c r="BQ356" i="1"/>
  <c r="BQ357" i="1" s="1"/>
  <c r="DN354" i="1"/>
  <c r="DN355" i="1" s="1"/>
  <c r="BU354" i="1"/>
  <c r="BU355" i="1" s="1"/>
  <c r="DN351" i="1"/>
  <c r="CY351" i="1"/>
  <c r="DR350" i="1"/>
  <c r="DC350" i="1"/>
  <c r="DJ350" i="1"/>
  <c r="CU350" i="1"/>
  <c r="DN349" i="1"/>
  <c r="CY349" i="1"/>
  <c r="BU349" i="1"/>
  <c r="CJ349" i="1" s="1"/>
  <c r="DR348" i="1"/>
  <c r="DC348" i="1"/>
  <c r="BY348" i="1"/>
  <c r="CN348" i="1" s="1"/>
  <c r="DJ348" i="1"/>
  <c r="CU348" i="1"/>
  <c r="BQ348" i="1"/>
  <c r="DR73" i="1"/>
  <c r="DC73" i="1"/>
  <c r="BY73" i="1"/>
  <c r="CN73" i="1" s="1"/>
  <c r="DN73" i="1"/>
  <c r="CY73" i="1"/>
  <c r="BU73" i="1"/>
  <c r="CJ73" i="1" s="1"/>
  <c r="DJ73" i="1"/>
  <c r="CU73" i="1"/>
  <c r="BQ73" i="1"/>
  <c r="DR72" i="1"/>
  <c r="DC72" i="1"/>
  <c r="BY72" i="1"/>
  <c r="CN72" i="1" s="1"/>
  <c r="DN72" i="1"/>
  <c r="CY72" i="1"/>
  <c r="BU72" i="1"/>
  <c r="CJ72" i="1" s="1"/>
  <c r="CU72" i="1"/>
  <c r="DJ72" i="1"/>
  <c r="BQ72" i="1"/>
  <c r="DR71" i="1"/>
  <c r="DC71" i="1"/>
  <c r="DN71" i="1"/>
  <c r="CY71" i="1"/>
  <c r="DJ71" i="1"/>
  <c r="CU71" i="1"/>
  <c r="DR70" i="1"/>
  <c r="DC70" i="1"/>
  <c r="DJ70" i="1"/>
  <c r="CU70" i="1"/>
  <c r="DR64" i="1"/>
  <c r="DR65" i="1" s="1"/>
  <c r="DC64" i="1"/>
  <c r="DC65" i="1" s="1"/>
  <c r="DN64" i="1"/>
  <c r="DN65" i="1" s="1"/>
  <c r="CY64" i="1"/>
  <c r="CY65" i="1" s="1"/>
  <c r="DJ64" i="1"/>
  <c r="DJ65" i="1" s="1"/>
  <c r="CU64" i="1"/>
  <c r="CU65" i="1" s="1"/>
  <c r="DR62" i="1"/>
  <c r="DR63" i="1" s="1"/>
  <c r="DN62" i="1"/>
  <c r="DN63" i="1" s="1"/>
  <c r="DJ62" i="1"/>
  <c r="DJ63" i="1" s="1"/>
  <c r="DR58" i="1"/>
  <c r="DN58" i="1"/>
  <c r="DJ58" i="1"/>
  <c r="DR47" i="1"/>
  <c r="DC47" i="1"/>
  <c r="BY47" i="1"/>
  <c r="CN47" i="1" s="1"/>
  <c r="DN47" i="1"/>
  <c r="CY47" i="1"/>
  <c r="BU47" i="1"/>
  <c r="CJ47" i="1" s="1"/>
  <c r="DJ47" i="1"/>
  <c r="CU47" i="1"/>
  <c r="BQ47" i="1"/>
  <c r="CF47" i="1" s="1"/>
  <c r="DR31" i="1"/>
  <c r="DC31" i="1"/>
  <c r="BY31" i="1"/>
  <c r="CN31" i="1" s="1"/>
  <c r="DN31" i="1"/>
  <c r="CY31" i="1"/>
  <c r="BU31" i="1"/>
  <c r="CJ31" i="1" s="1"/>
  <c r="DJ31" i="1"/>
  <c r="CU31" i="1"/>
  <c r="BQ31" i="1"/>
  <c r="DR30" i="1"/>
  <c r="DC30" i="1"/>
  <c r="DN30" i="1"/>
  <c r="CY30" i="1"/>
  <c r="DJ30" i="1"/>
  <c r="CU30" i="1"/>
  <c r="DR28" i="1"/>
  <c r="DC28" i="1"/>
  <c r="DN28" i="1"/>
  <c r="CY28" i="1"/>
  <c r="DJ28" i="1"/>
  <c r="CU28" i="1"/>
  <c r="DR27" i="1"/>
  <c r="DC27" i="1"/>
  <c r="CY27" i="1"/>
  <c r="DN27" i="1"/>
  <c r="CU27" i="1"/>
  <c r="DJ27" i="1"/>
  <c r="DR26" i="1"/>
  <c r="DC26" i="1"/>
  <c r="DN26" i="1"/>
  <c r="CY26" i="1"/>
  <c r="DJ26" i="1"/>
  <c r="CU26" i="1"/>
  <c r="DR25" i="1"/>
  <c r="DC25" i="1"/>
  <c r="DN25" i="1"/>
  <c r="CY25" i="1"/>
  <c r="DJ25" i="1"/>
  <c r="CU25" i="1"/>
  <c r="DC24" i="1"/>
  <c r="DR24" i="1"/>
  <c r="DN24" i="1"/>
  <c r="CY24" i="1"/>
  <c r="DJ24" i="1"/>
  <c r="CU24" i="1"/>
  <c r="DR23" i="1"/>
  <c r="DC23" i="1"/>
  <c r="DN23" i="1"/>
  <c r="CY23" i="1"/>
  <c r="DJ23" i="1"/>
  <c r="CU23" i="1"/>
  <c r="DR22" i="1"/>
  <c r="DC22" i="1"/>
  <c r="DN22" i="1"/>
  <c r="CY22" i="1"/>
  <c r="DJ22" i="1"/>
  <c r="CU22" i="1"/>
  <c r="DC21" i="1"/>
  <c r="EW21" i="1" s="1"/>
  <c r="FL21" i="1" s="1"/>
  <c r="BY21" i="1"/>
  <c r="CN21" i="1" s="1"/>
  <c r="DN21" i="1"/>
  <c r="ES21" i="1" s="1"/>
  <c r="FH21" i="1" s="1"/>
  <c r="BU21" i="1"/>
  <c r="CJ21" i="1" s="1"/>
  <c r="DJ21" i="1"/>
  <c r="CU21" i="1"/>
  <c r="BQ21" i="1"/>
  <c r="BW408" i="1"/>
  <c r="CL408" i="1" s="1"/>
  <c r="CA407" i="1"/>
  <c r="CP407" i="1" s="1"/>
  <c r="BS407" i="1"/>
  <c r="CH407" i="1" s="1"/>
  <c r="BY402" i="1"/>
  <c r="CN402" i="1" s="1"/>
  <c r="BQ402" i="1"/>
  <c r="BU401" i="1"/>
  <c r="CJ401" i="1" s="1"/>
  <c r="BY400" i="1"/>
  <c r="CN400" i="1" s="1"/>
  <c r="BQ400" i="1"/>
  <c r="CF400" i="1" s="1"/>
  <c r="BU399" i="1"/>
  <c r="CJ399" i="1" s="1"/>
  <c r="CA394" i="1"/>
  <c r="CP394" i="1" s="1"/>
  <c r="BS394" i="1"/>
  <c r="CH394" i="1" s="1"/>
  <c r="BW393" i="1"/>
  <c r="CL393" i="1" s="1"/>
  <c r="CA392" i="1"/>
  <c r="CP392" i="1" s="1"/>
  <c r="BS392" i="1"/>
  <c r="CH392" i="1" s="1"/>
  <c r="BW391" i="1"/>
  <c r="CL391" i="1" s="1"/>
  <c r="BT390" i="1"/>
  <c r="CI390" i="1" s="1"/>
  <c r="CB388" i="1"/>
  <c r="CQ388" i="1" s="1"/>
  <c r="BU386" i="1"/>
  <c r="CJ386" i="1" s="1"/>
  <c r="BQ385" i="1"/>
  <c r="CF385" i="1" s="1"/>
  <c r="BW381" i="1"/>
  <c r="BW383" i="1" s="1"/>
  <c r="CA376" i="1"/>
  <c r="CA377" i="1" s="1"/>
  <c r="BS376" i="1"/>
  <c r="BS377" i="1" s="1"/>
  <c r="BX374" i="1"/>
  <c r="CM374" i="1" s="1"/>
  <c r="BT373" i="1"/>
  <c r="CI373" i="1" s="1"/>
  <c r="BU369" i="1"/>
  <c r="CJ369" i="1" s="1"/>
  <c r="BQ368" i="1"/>
  <c r="CF368" i="1" s="1"/>
  <c r="BY366" i="1"/>
  <c r="CN366" i="1" s="1"/>
  <c r="BU365" i="1"/>
  <c r="CJ365" i="1" s="1"/>
  <c r="CA362" i="1"/>
  <c r="CP362" i="1" s="1"/>
  <c r="BS362" i="1"/>
  <c r="CH362" i="1" s="1"/>
  <c r="BW361" i="1"/>
  <c r="CL361" i="1" s="1"/>
  <c r="CA360" i="1"/>
  <c r="CP360" i="1" s="1"/>
  <c r="BS360" i="1"/>
  <c r="BW359" i="1"/>
  <c r="CL359" i="1" s="1"/>
  <c r="CB358" i="1"/>
  <c r="BT358" i="1"/>
  <c r="BX356" i="1"/>
  <c r="BX357" i="1" s="1"/>
  <c r="BT354" i="1"/>
  <c r="BT355" i="1" s="1"/>
  <c r="BU351" i="1"/>
  <c r="CJ351" i="1" s="1"/>
  <c r="BW349" i="1"/>
  <c r="CL349" i="1" s="1"/>
  <c r="BT348" i="1"/>
  <c r="CI348" i="1" s="1"/>
  <c r="BQ347" i="1"/>
  <c r="BW73" i="1"/>
  <c r="CL73" i="1" s="1"/>
  <c r="CB72" i="1"/>
  <c r="CQ72" i="1" s="1"/>
  <c r="BY71" i="1"/>
  <c r="CN71" i="1" s="1"/>
  <c r="BQ71" i="1"/>
  <c r="BU64" i="1"/>
  <c r="BU65" i="1" s="1"/>
  <c r="BY62" i="1"/>
  <c r="BY63" i="1" s="1"/>
  <c r="BQ62" i="1"/>
  <c r="BQ63" i="1" s="1"/>
  <c r="BY58" i="1"/>
  <c r="CN58" i="1" s="1"/>
  <c r="BQ58" i="1"/>
  <c r="CF58" i="1" s="1"/>
  <c r="CA47" i="1"/>
  <c r="CP47" i="1" s="1"/>
  <c r="BS47" i="1"/>
  <c r="CH47" i="1" s="1"/>
  <c r="BU30" i="1"/>
  <c r="BY28" i="1"/>
  <c r="CN28" i="1" s="1"/>
  <c r="BQ28" i="1"/>
  <c r="CF28" i="1" s="1"/>
  <c r="BU27" i="1"/>
  <c r="CJ27" i="1" s="1"/>
  <c r="BY26" i="1"/>
  <c r="CN26" i="1" s="1"/>
  <c r="BQ26" i="1"/>
  <c r="CF26" i="1" s="1"/>
  <c r="BW21" i="1"/>
  <c r="CL21" i="1" s="1"/>
  <c r="CX406" i="1"/>
  <c r="ER406" i="1" s="1"/>
  <c r="FG406" i="1" s="1"/>
  <c r="DB403" i="1"/>
  <c r="EV403" i="1" s="1"/>
  <c r="FK403" i="1" s="1"/>
  <c r="DF400" i="1"/>
  <c r="EZ400" i="1" s="1"/>
  <c r="FO400" i="1" s="1"/>
  <c r="CW30" i="1"/>
  <c r="DM394" i="1"/>
  <c r="DU388" i="1"/>
  <c r="DM374" i="1"/>
  <c r="DU368" i="1"/>
  <c r="DM358" i="1"/>
  <c r="CI58" i="1"/>
  <c r="DN408" i="1"/>
  <c r="CY408" i="1"/>
  <c r="BU408" i="1"/>
  <c r="CJ408" i="1" s="1"/>
  <c r="DR407" i="1"/>
  <c r="DC407" i="1"/>
  <c r="BY407" i="1"/>
  <c r="CN407" i="1" s="1"/>
  <c r="DJ407" i="1"/>
  <c r="CU407" i="1"/>
  <c r="BQ407" i="1"/>
  <c r="CF407" i="1" s="1"/>
  <c r="DN406" i="1"/>
  <c r="CY406" i="1"/>
  <c r="BU406" i="1"/>
  <c r="CJ406" i="1" s="1"/>
  <c r="DN405" i="1"/>
  <c r="CY405" i="1"/>
  <c r="BU405" i="1"/>
  <c r="CJ405" i="1" s="1"/>
  <c r="DR404" i="1"/>
  <c r="DC404" i="1"/>
  <c r="BY404" i="1"/>
  <c r="CN404" i="1" s="1"/>
  <c r="DR403" i="1"/>
  <c r="DC403" i="1"/>
  <c r="BY403" i="1"/>
  <c r="CN403" i="1" s="1"/>
  <c r="DJ403" i="1"/>
  <c r="CU403" i="1"/>
  <c r="BQ403" i="1"/>
  <c r="CF403" i="1" s="1"/>
  <c r="DN402" i="1"/>
  <c r="CY402" i="1"/>
  <c r="DR401" i="1"/>
  <c r="DC401" i="1"/>
  <c r="DJ401" i="1"/>
  <c r="CU401" i="1"/>
  <c r="DN400" i="1"/>
  <c r="CY400" i="1"/>
  <c r="DR399" i="1"/>
  <c r="DC399" i="1"/>
  <c r="DJ399" i="1"/>
  <c r="CU399" i="1"/>
  <c r="DN398" i="1"/>
  <c r="CY398" i="1"/>
  <c r="DR397" i="1"/>
  <c r="DC397" i="1"/>
  <c r="DJ397" i="1"/>
  <c r="CU397" i="1"/>
  <c r="DN396" i="1"/>
  <c r="CY396" i="1"/>
  <c r="DR395" i="1"/>
  <c r="DC395" i="1"/>
  <c r="DJ395" i="1"/>
  <c r="CU395" i="1"/>
  <c r="DN394" i="1"/>
  <c r="CY394" i="1"/>
  <c r="BU394" i="1"/>
  <c r="CJ394" i="1" s="1"/>
  <c r="DR393" i="1"/>
  <c r="DC393" i="1"/>
  <c r="BY393" i="1"/>
  <c r="CN393" i="1" s="1"/>
  <c r="DJ393" i="1"/>
  <c r="CU393" i="1"/>
  <c r="BQ393" i="1"/>
  <c r="CF393" i="1" s="1"/>
  <c r="DN392" i="1"/>
  <c r="CY392" i="1"/>
  <c r="BU392" i="1"/>
  <c r="CJ392" i="1" s="1"/>
  <c r="DR391" i="1"/>
  <c r="EW391" i="1" s="1"/>
  <c r="FL391" i="1" s="1"/>
  <c r="BY391" i="1"/>
  <c r="CN391" i="1" s="1"/>
  <c r="DJ391" i="1"/>
  <c r="CU391" i="1"/>
  <c r="BQ391" i="1"/>
  <c r="CF391" i="1" s="1"/>
  <c r="DN390" i="1"/>
  <c r="ES390" i="1" s="1"/>
  <c r="FH390" i="1" s="1"/>
  <c r="BU390" i="1"/>
  <c r="CJ390" i="1" s="1"/>
  <c r="DR389" i="1"/>
  <c r="DC389" i="1"/>
  <c r="BY389" i="1"/>
  <c r="CN389" i="1" s="1"/>
  <c r="DJ389" i="1"/>
  <c r="EO389" i="1" s="1"/>
  <c r="FD389" i="1" s="1"/>
  <c r="BQ389" i="1"/>
  <c r="CF389" i="1" s="1"/>
  <c r="DN388" i="1"/>
  <c r="CY388" i="1"/>
  <c r="BU388" i="1"/>
  <c r="CJ388" i="1" s="1"/>
  <c r="DR387" i="1"/>
  <c r="BY387" i="1"/>
  <c r="CN387" i="1" s="1"/>
  <c r="DJ387" i="1"/>
  <c r="CU387" i="1"/>
  <c r="BQ387" i="1"/>
  <c r="CF387" i="1" s="1"/>
  <c r="DR385" i="1"/>
  <c r="DC385" i="1"/>
  <c r="DN384" i="1"/>
  <c r="CY384" i="1"/>
  <c r="DJ384" i="1"/>
  <c r="CU384" i="1"/>
  <c r="DN382" i="1"/>
  <c r="CY382" i="1"/>
  <c r="DR381" i="1"/>
  <c r="DR383" i="1" s="1"/>
  <c r="DC381" i="1"/>
  <c r="DC383" i="1" s="1"/>
  <c r="BY381" i="1"/>
  <c r="BY383" i="1" s="1"/>
  <c r="DJ381" i="1"/>
  <c r="CU381" i="1"/>
  <c r="BQ381" i="1"/>
  <c r="DR376" i="1"/>
  <c r="DR377" i="1" s="1"/>
  <c r="BY376" i="1"/>
  <c r="BY377" i="1" s="1"/>
  <c r="DR374" i="1"/>
  <c r="BY374" i="1"/>
  <c r="CN374" i="1" s="1"/>
  <c r="DJ374" i="1"/>
  <c r="BQ374" i="1"/>
  <c r="DN373" i="1"/>
  <c r="BU373" i="1"/>
  <c r="CJ373" i="1" s="1"/>
  <c r="DR372" i="1"/>
  <c r="BY372" i="1"/>
  <c r="CN372" i="1" s="1"/>
  <c r="DJ372" i="1"/>
  <c r="BQ372" i="1"/>
  <c r="CF372" i="1" s="1"/>
  <c r="DN371" i="1"/>
  <c r="BU371" i="1"/>
  <c r="CJ371" i="1" s="1"/>
  <c r="DR370" i="1"/>
  <c r="BY370" i="1"/>
  <c r="CN370" i="1" s="1"/>
  <c r="DJ370" i="1"/>
  <c r="BQ370" i="1"/>
  <c r="CF370" i="1" s="1"/>
  <c r="DR368" i="1"/>
  <c r="DN367" i="1"/>
  <c r="DJ366" i="1"/>
  <c r="DR364" i="1"/>
  <c r="DN363" i="1"/>
  <c r="DR362" i="1"/>
  <c r="BY362" i="1"/>
  <c r="CN362" i="1" s="1"/>
  <c r="DJ362" i="1"/>
  <c r="BQ362" i="1"/>
  <c r="DN361" i="1"/>
  <c r="BU361" i="1"/>
  <c r="CJ361" i="1" s="1"/>
  <c r="DR360" i="1"/>
  <c r="BY360" i="1"/>
  <c r="CN360" i="1" s="1"/>
  <c r="DJ360" i="1"/>
  <c r="BQ360" i="1"/>
  <c r="CF360" i="1" s="1"/>
  <c r="DN359" i="1"/>
  <c r="BU359" i="1"/>
  <c r="CJ359" i="1" s="1"/>
  <c r="DR358" i="1"/>
  <c r="BY358" i="1"/>
  <c r="DJ358" i="1"/>
  <c r="BQ358" i="1"/>
  <c r="DN356" i="1"/>
  <c r="DN357" i="1" s="1"/>
  <c r="BU356" i="1"/>
  <c r="BU357" i="1" s="1"/>
  <c r="DR354" i="1"/>
  <c r="DR355" i="1" s="1"/>
  <c r="BY354" i="1"/>
  <c r="BY355" i="1" s="1"/>
  <c r="DJ354" i="1"/>
  <c r="DJ355" i="1" s="1"/>
  <c r="BQ354" i="1"/>
  <c r="BQ355" i="1" s="1"/>
  <c r="DR351" i="1"/>
  <c r="DC351" i="1"/>
  <c r="DJ351" i="1"/>
  <c r="CU351" i="1"/>
  <c r="DN350" i="1"/>
  <c r="CY350" i="1"/>
  <c r="DR349" i="1"/>
  <c r="DC349" i="1"/>
  <c r="BY349" i="1"/>
  <c r="CN349" i="1" s="1"/>
  <c r="DJ349" i="1"/>
  <c r="CU349" i="1"/>
  <c r="BQ349" i="1"/>
  <c r="DN348" i="1"/>
  <c r="ES348" i="1" s="1"/>
  <c r="FH348" i="1" s="1"/>
  <c r="BU348" i="1"/>
  <c r="CJ348" i="1" s="1"/>
  <c r="DR347" i="1"/>
  <c r="DC347" i="1"/>
  <c r="DN347" i="1"/>
  <c r="CY347" i="1"/>
  <c r="AJ405" i="1"/>
  <c r="AJ381" i="1"/>
  <c r="AJ383" i="1" s="1"/>
  <c r="AJ360" i="1"/>
  <c r="AJ349" i="1"/>
  <c r="CB408" i="1"/>
  <c r="CQ408" i="1" s="1"/>
  <c r="DU408" i="1"/>
  <c r="DQ408" i="1"/>
  <c r="DB408" i="1"/>
  <c r="BX408" i="1"/>
  <c r="CM408" i="1" s="1"/>
  <c r="DM408" i="1"/>
  <c r="BT408" i="1"/>
  <c r="CI408" i="1" s="1"/>
  <c r="CX408" i="1"/>
  <c r="DU407" i="1"/>
  <c r="DF407" i="1"/>
  <c r="CB407" i="1"/>
  <c r="CQ407" i="1" s="1"/>
  <c r="DM407" i="1"/>
  <c r="CX407" i="1"/>
  <c r="BT407" i="1"/>
  <c r="CI407" i="1" s="1"/>
  <c r="DU406" i="1"/>
  <c r="DF406" i="1"/>
  <c r="DQ406" i="1"/>
  <c r="DB406" i="1"/>
  <c r="DU405" i="1"/>
  <c r="DF405" i="1"/>
  <c r="DQ405" i="1"/>
  <c r="DB405" i="1"/>
  <c r="DM405" i="1"/>
  <c r="CX405" i="1"/>
  <c r="DQ404" i="1"/>
  <c r="DB404" i="1"/>
  <c r="DM404" i="1"/>
  <c r="CX404" i="1"/>
  <c r="DU403" i="1"/>
  <c r="DF403" i="1"/>
  <c r="DM403" i="1"/>
  <c r="CX403" i="1"/>
  <c r="DU402" i="1"/>
  <c r="DF402" i="1"/>
  <c r="DQ402" i="1"/>
  <c r="DB402" i="1"/>
  <c r="DU401" i="1"/>
  <c r="DF401" i="1"/>
  <c r="DQ401" i="1"/>
  <c r="DB401" i="1"/>
  <c r="DM401" i="1"/>
  <c r="CX401" i="1"/>
  <c r="DQ400" i="1"/>
  <c r="DB400" i="1"/>
  <c r="DM400" i="1"/>
  <c r="CX400" i="1"/>
  <c r="DU399" i="1"/>
  <c r="DF399" i="1"/>
  <c r="DM399" i="1"/>
  <c r="CX399" i="1"/>
  <c r="DU398" i="1"/>
  <c r="DF398" i="1"/>
  <c r="CB398" i="1"/>
  <c r="CQ398" i="1" s="1"/>
  <c r="DQ398" i="1"/>
  <c r="DB398" i="1"/>
  <c r="BX398" i="1"/>
  <c r="CM398" i="1" s="1"/>
  <c r="DM398" i="1"/>
  <c r="BT398" i="1"/>
  <c r="CI398" i="1" s="1"/>
  <c r="DU397" i="1"/>
  <c r="DF397" i="1"/>
  <c r="CB397" i="1"/>
  <c r="CQ397" i="1" s="1"/>
  <c r="DQ397" i="1"/>
  <c r="DB397" i="1"/>
  <c r="BX397" i="1"/>
  <c r="CM397" i="1" s="1"/>
  <c r="DM397" i="1"/>
  <c r="CX397" i="1"/>
  <c r="BT397" i="1"/>
  <c r="CI397" i="1" s="1"/>
  <c r="DQ396" i="1"/>
  <c r="DB396" i="1"/>
  <c r="BX396" i="1"/>
  <c r="CM396" i="1" s="1"/>
  <c r="DM396" i="1"/>
  <c r="CX396" i="1"/>
  <c r="BT396" i="1"/>
  <c r="CI396" i="1" s="1"/>
  <c r="DU395" i="1"/>
  <c r="DF395" i="1"/>
  <c r="CB395" i="1"/>
  <c r="CQ395" i="1" s="1"/>
  <c r="DQ395" i="1"/>
  <c r="BX395" i="1"/>
  <c r="CM395" i="1" s="1"/>
  <c r="DM395" i="1"/>
  <c r="CX395" i="1"/>
  <c r="BT395" i="1"/>
  <c r="CI395" i="1" s="1"/>
  <c r="DU394" i="1"/>
  <c r="CB394" i="1"/>
  <c r="CQ394" i="1" s="1"/>
  <c r="DF394" i="1"/>
  <c r="DQ394" i="1"/>
  <c r="DB394" i="1"/>
  <c r="BX394" i="1"/>
  <c r="CM394" i="1" s="1"/>
  <c r="DU393" i="1"/>
  <c r="DF393" i="1"/>
  <c r="CB393" i="1"/>
  <c r="CQ393" i="1" s="1"/>
  <c r="DQ393" i="1"/>
  <c r="BX393" i="1"/>
  <c r="CM393" i="1" s="1"/>
  <c r="DB393" i="1"/>
  <c r="DM393" i="1"/>
  <c r="CX393" i="1"/>
  <c r="BT393" i="1"/>
  <c r="CI393" i="1" s="1"/>
  <c r="CB392" i="1"/>
  <c r="CQ392" i="1" s="1"/>
  <c r="DU392" i="1"/>
  <c r="DQ392" i="1"/>
  <c r="DB392" i="1"/>
  <c r="BX392" i="1"/>
  <c r="CM392" i="1" s="1"/>
  <c r="DM392" i="1"/>
  <c r="CX392" i="1"/>
  <c r="BT392" i="1"/>
  <c r="CI392" i="1" s="1"/>
  <c r="DU391" i="1"/>
  <c r="DF391" i="1"/>
  <c r="CB391" i="1"/>
  <c r="CQ391" i="1" s="1"/>
  <c r="DM391" i="1"/>
  <c r="CX391" i="1"/>
  <c r="BT391" i="1"/>
  <c r="CI391" i="1" s="1"/>
  <c r="DU390" i="1"/>
  <c r="DF390" i="1"/>
  <c r="DQ390" i="1"/>
  <c r="DB390" i="1"/>
  <c r="DU389" i="1"/>
  <c r="DF389" i="1"/>
  <c r="DB389" i="1"/>
  <c r="DQ389" i="1"/>
  <c r="DM389" i="1"/>
  <c r="CX389" i="1"/>
  <c r="DQ388" i="1"/>
  <c r="DB388" i="1"/>
  <c r="CX388" i="1"/>
  <c r="DM388" i="1"/>
  <c r="DU387" i="1"/>
  <c r="DF387" i="1"/>
  <c r="DB387" i="1"/>
  <c r="DQ387" i="1"/>
  <c r="DM387" i="1"/>
  <c r="CX387" i="1"/>
  <c r="DF386" i="1"/>
  <c r="DU386" i="1"/>
  <c r="DQ386" i="1"/>
  <c r="DB386" i="1"/>
  <c r="DU385" i="1"/>
  <c r="DF385" i="1"/>
  <c r="DB385" i="1"/>
  <c r="DQ385" i="1"/>
  <c r="DM385" i="1"/>
  <c r="CX385" i="1"/>
  <c r="DF384" i="1"/>
  <c r="DU384" i="1"/>
  <c r="DQ384" i="1"/>
  <c r="DB384" i="1"/>
  <c r="CX384" i="1"/>
  <c r="DM384" i="1"/>
  <c r="DF382" i="1"/>
  <c r="DU382" i="1"/>
  <c r="CB382" i="1"/>
  <c r="CQ382" i="1" s="1"/>
  <c r="DB382" i="1"/>
  <c r="EV382" i="1" s="1"/>
  <c r="FK382" i="1" s="1"/>
  <c r="BX382" i="1"/>
  <c r="CM382" i="1" s="1"/>
  <c r="CX382" i="1"/>
  <c r="DM382" i="1"/>
  <c r="BT382" i="1"/>
  <c r="CI382" i="1" s="1"/>
  <c r="DU381" i="1"/>
  <c r="DU383" i="1" s="1"/>
  <c r="DF381" i="1"/>
  <c r="DF383" i="1" s="1"/>
  <c r="CB381" i="1"/>
  <c r="CB383" i="1" s="1"/>
  <c r="DQ381" i="1"/>
  <c r="DQ383" i="1" s="1"/>
  <c r="BX381" i="1"/>
  <c r="BX383" i="1" s="1"/>
  <c r="CX381" i="1"/>
  <c r="CX383" i="1" s="1"/>
  <c r="BT381" i="1"/>
  <c r="BT383" i="1" s="1"/>
  <c r="DM381" i="1"/>
  <c r="DM383" i="1" s="1"/>
  <c r="DU376" i="1"/>
  <c r="DU377" i="1" s="1"/>
  <c r="CB376" i="1"/>
  <c r="CB377" i="1" s="1"/>
  <c r="BX376" i="1"/>
  <c r="BX377" i="1" s="1"/>
  <c r="DQ376" i="1"/>
  <c r="DQ377" i="1" s="1"/>
  <c r="DM376" i="1"/>
  <c r="DM377" i="1" s="1"/>
  <c r="BT376" i="1"/>
  <c r="BT377" i="1" s="1"/>
  <c r="DU374" i="1"/>
  <c r="DU373" i="1"/>
  <c r="DQ373" i="1"/>
  <c r="DU372" i="1"/>
  <c r="DQ372" i="1"/>
  <c r="DM372" i="1"/>
  <c r="DU371" i="1"/>
  <c r="DM371" i="1"/>
  <c r="DU370" i="1"/>
  <c r="DQ370" i="1"/>
  <c r="DM370" i="1"/>
  <c r="DU369" i="1"/>
  <c r="DQ369" i="1"/>
  <c r="DM369" i="1"/>
  <c r="DQ368" i="1"/>
  <c r="DM368" i="1"/>
  <c r="DU367" i="1"/>
  <c r="DQ367" i="1"/>
  <c r="DM367" i="1"/>
  <c r="DU366" i="1"/>
  <c r="DQ366" i="1"/>
  <c r="DU365" i="1"/>
  <c r="DQ365" i="1"/>
  <c r="DM365" i="1"/>
  <c r="DU364" i="1"/>
  <c r="CB364" i="1"/>
  <c r="CQ364" i="1" s="1"/>
  <c r="DQ364" i="1"/>
  <c r="BX364" i="1"/>
  <c r="CM364" i="1" s="1"/>
  <c r="DM364" i="1"/>
  <c r="BT364" i="1"/>
  <c r="CI364" i="1" s="1"/>
  <c r="DU363" i="1"/>
  <c r="CB363" i="1"/>
  <c r="CQ363" i="1" s="1"/>
  <c r="BX363" i="1"/>
  <c r="CM363" i="1" s="1"/>
  <c r="DM363" i="1"/>
  <c r="BT363" i="1"/>
  <c r="CI363" i="1" s="1"/>
  <c r="DU362" i="1"/>
  <c r="CB362" i="1"/>
  <c r="CQ362" i="1" s="1"/>
  <c r="DQ362" i="1"/>
  <c r="BX362" i="1"/>
  <c r="CM362" i="1" s="1"/>
  <c r="BT362" i="1"/>
  <c r="CI362" i="1" s="1"/>
  <c r="DM362" i="1"/>
  <c r="DU361" i="1"/>
  <c r="CB361" i="1"/>
  <c r="CQ361" i="1" s="1"/>
  <c r="DQ361" i="1"/>
  <c r="BX361" i="1"/>
  <c r="CM361" i="1" s="1"/>
  <c r="DM361" i="1"/>
  <c r="BT361" i="1"/>
  <c r="CI361" i="1" s="1"/>
  <c r="CB360" i="1"/>
  <c r="CQ360" i="1" s="1"/>
  <c r="DQ360" i="1"/>
  <c r="BX360" i="1"/>
  <c r="CM360" i="1" s="1"/>
  <c r="DM360" i="1"/>
  <c r="BT360" i="1"/>
  <c r="CI360" i="1" s="1"/>
  <c r="DU359" i="1"/>
  <c r="CB359" i="1"/>
  <c r="CQ359" i="1" s="1"/>
  <c r="BX359" i="1"/>
  <c r="CM359" i="1" s="1"/>
  <c r="DQ359" i="1"/>
  <c r="DM359" i="1"/>
  <c r="BT359" i="1"/>
  <c r="CI359" i="1" s="1"/>
  <c r="DQ358" i="1"/>
  <c r="DU356" i="1"/>
  <c r="DU357" i="1" s="1"/>
  <c r="DM356" i="1"/>
  <c r="DM357" i="1" s="1"/>
  <c r="DU354" i="1"/>
  <c r="DU355" i="1" s="1"/>
  <c r="DQ354" i="1"/>
  <c r="DQ355" i="1" s="1"/>
  <c r="DF351" i="1"/>
  <c r="DU351" i="1"/>
  <c r="DQ351" i="1"/>
  <c r="DB351" i="1"/>
  <c r="CX351" i="1"/>
  <c r="DM351" i="1"/>
  <c r="DF350" i="1"/>
  <c r="DU350" i="1"/>
  <c r="CB350" i="1"/>
  <c r="CQ350" i="1" s="1"/>
  <c r="DB350" i="1"/>
  <c r="DQ350" i="1"/>
  <c r="BX350" i="1"/>
  <c r="CM350" i="1" s="1"/>
  <c r="CX350" i="1"/>
  <c r="DM350" i="1"/>
  <c r="BT350" i="1"/>
  <c r="CI350" i="1" s="1"/>
  <c r="DF349" i="1"/>
  <c r="EZ349" i="1" s="1"/>
  <c r="FO349" i="1" s="1"/>
  <c r="CB349" i="1"/>
  <c r="CQ349" i="1" s="1"/>
  <c r="DQ349" i="1"/>
  <c r="BX349" i="1"/>
  <c r="CM349" i="1" s="1"/>
  <c r="DM349" i="1"/>
  <c r="CX349" i="1"/>
  <c r="BT349" i="1"/>
  <c r="CI349" i="1" s="1"/>
  <c r="DU348" i="1"/>
  <c r="DF348" i="1"/>
  <c r="DB348" i="1"/>
  <c r="DQ348" i="1"/>
  <c r="DF347" i="1"/>
  <c r="DU347" i="1"/>
  <c r="DQ347" i="1"/>
  <c r="DB347" i="1"/>
  <c r="DU73" i="1"/>
  <c r="DF73" i="1"/>
  <c r="CB73" i="1"/>
  <c r="CQ73" i="1" s="1"/>
  <c r="DQ73" i="1"/>
  <c r="DB73" i="1"/>
  <c r="BX73" i="1"/>
  <c r="CM73" i="1" s="1"/>
  <c r="DM73" i="1"/>
  <c r="CX73" i="1"/>
  <c r="BT73" i="1"/>
  <c r="CI73" i="1" s="1"/>
  <c r="DQ72" i="1"/>
  <c r="DB72" i="1"/>
  <c r="DM72" i="1"/>
  <c r="CX72" i="1"/>
  <c r="DU71" i="1"/>
  <c r="DF71" i="1"/>
  <c r="DQ71" i="1"/>
  <c r="DB71" i="1"/>
  <c r="DM71" i="1"/>
  <c r="CX71" i="1"/>
  <c r="DU70" i="1"/>
  <c r="DF70" i="1"/>
  <c r="CB70" i="1"/>
  <c r="DQ70" i="1"/>
  <c r="DB70" i="1"/>
  <c r="BX70" i="1"/>
  <c r="CX70" i="1"/>
  <c r="DM70" i="1"/>
  <c r="BT70" i="1"/>
  <c r="DQ64" i="1"/>
  <c r="DQ65" i="1" s="1"/>
  <c r="DB64" i="1"/>
  <c r="DB65" i="1" s="1"/>
  <c r="CX64" i="1"/>
  <c r="CX65" i="1" s="1"/>
  <c r="DM64" i="1"/>
  <c r="DM65" i="1" s="1"/>
  <c r="DU62" i="1"/>
  <c r="DU63" i="1" s="1"/>
  <c r="DQ62" i="1"/>
  <c r="DQ63" i="1" s="1"/>
  <c r="DM62" i="1"/>
  <c r="DM63" i="1" s="1"/>
  <c r="DU58" i="1"/>
  <c r="DQ58" i="1"/>
  <c r="DM58" i="1"/>
  <c r="DF47" i="1"/>
  <c r="DU47" i="1"/>
  <c r="CB47" i="1"/>
  <c r="CQ47" i="1" s="1"/>
  <c r="DB47" i="1"/>
  <c r="DQ47" i="1"/>
  <c r="BX47" i="1"/>
  <c r="CM47" i="1" s="1"/>
  <c r="DM47" i="1"/>
  <c r="CX47" i="1"/>
  <c r="BT47" i="1"/>
  <c r="DF31" i="1"/>
  <c r="DU31" i="1"/>
  <c r="DB31" i="1"/>
  <c r="DQ31" i="1"/>
  <c r="DM31" i="1"/>
  <c r="CX31" i="1"/>
  <c r="DU30" i="1"/>
  <c r="DF30" i="1"/>
  <c r="DQ30" i="1"/>
  <c r="DB30" i="1"/>
  <c r="DM30" i="1"/>
  <c r="CX30" i="1"/>
  <c r="DU28" i="1"/>
  <c r="DF28" i="1"/>
  <c r="DQ28" i="1"/>
  <c r="DB28" i="1"/>
  <c r="CX28" i="1"/>
  <c r="DM28" i="1"/>
  <c r="DU27" i="1"/>
  <c r="DF27" i="1"/>
  <c r="DQ27" i="1"/>
  <c r="DB27" i="1"/>
  <c r="DM27" i="1"/>
  <c r="CX27" i="1"/>
  <c r="DU26" i="1"/>
  <c r="DF26" i="1"/>
  <c r="DQ26" i="1"/>
  <c r="DB26" i="1"/>
  <c r="DM26" i="1"/>
  <c r="CX26" i="1"/>
  <c r="DU25" i="1"/>
  <c r="DF25" i="1"/>
  <c r="CB25" i="1"/>
  <c r="CQ25" i="1" s="1"/>
  <c r="DQ25" i="1"/>
  <c r="DB25" i="1"/>
  <c r="BX25" i="1"/>
  <c r="CM25" i="1" s="1"/>
  <c r="DM25" i="1"/>
  <c r="CX25" i="1"/>
  <c r="BT25" i="1"/>
  <c r="CI25" i="1" s="1"/>
  <c r="DU24" i="1"/>
  <c r="DF24" i="1"/>
  <c r="CB24" i="1"/>
  <c r="CQ24" i="1" s="1"/>
  <c r="DQ24" i="1"/>
  <c r="DB24" i="1"/>
  <c r="BX24" i="1"/>
  <c r="CM24" i="1" s="1"/>
  <c r="DM24" i="1"/>
  <c r="CX24" i="1"/>
  <c r="BT24" i="1"/>
  <c r="CI24" i="1" s="1"/>
  <c r="DU23" i="1"/>
  <c r="EZ23" i="1" s="1"/>
  <c r="FO23" i="1" s="1"/>
  <c r="CB23" i="1"/>
  <c r="CQ23" i="1" s="1"/>
  <c r="DQ23" i="1"/>
  <c r="DB23" i="1"/>
  <c r="BX23" i="1"/>
  <c r="CM23" i="1" s="1"/>
  <c r="DM23" i="1"/>
  <c r="CX23" i="1"/>
  <c r="BT23" i="1"/>
  <c r="CI23" i="1" s="1"/>
  <c r="DU22" i="1"/>
  <c r="DF22" i="1"/>
  <c r="CB22" i="1"/>
  <c r="CQ22" i="1" s="1"/>
  <c r="DQ22" i="1"/>
  <c r="DB22" i="1"/>
  <c r="BX22" i="1"/>
  <c r="CM22" i="1" s="1"/>
  <c r="DM22" i="1"/>
  <c r="CX22" i="1"/>
  <c r="BT22" i="1"/>
  <c r="DU21" i="1"/>
  <c r="DF21" i="1"/>
  <c r="CB21" i="1"/>
  <c r="CQ21" i="1" s="1"/>
  <c r="DQ21" i="1"/>
  <c r="DB21" i="1"/>
  <c r="BX21" i="1"/>
  <c r="CM21" i="1" s="1"/>
  <c r="DM21" i="1"/>
  <c r="ER21" i="1" s="1"/>
  <c r="FG21" i="1" s="1"/>
  <c r="BT21" i="1"/>
  <c r="CI21" i="1" s="1"/>
  <c r="BW406" i="1"/>
  <c r="CL406" i="1" s="1"/>
  <c r="CA405" i="1"/>
  <c r="CP405" i="1" s="1"/>
  <c r="BS405" i="1"/>
  <c r="CH405" i="1" s="1"/>
  <c r="BW404" i="1"/>
  <c r="CL404" i="1" s="1"/>
  <c r="CA403" i="1"/>
  <c r="CP403" i="1" s="1"/>
  <c r="BS403" i="1"/>
  <c r="BX402" i="1"/>
  <c r="CM402" i="1" s="1"/>
  <c r="CB401" i="1"/>
  <c r="CQ401" i="1" s="1"/>
  <c r="BT401" i="1"/>
  <c r="CI401" i="1" s="1"/>
  <c r="BX400" i="1"/>
  <c r="CM400" i="1" s="1"/>
  <c r="CB399" i="1"/>
  <c r="CQ399" i="1" s="1"/>
  <c r="BT399" i="1"/>
  <c r="CI399" i="1" s="1"/>
  <c r="BY398" i="1"/>
  <c r="CN398" i="1" s="1"/>
  <c r="BQ398" i="1"/>
  <c r="BU397" i="1"/>
  <c r="CJ397" i="1" s="1"/>
  <c r="BY396" i="1"/>
  <c r="CN396" i="1" s="1"/>
  <c r="BQ396" i="1"/>
  <c r="CF396" i="1" s="1"/>
  <c r="BU395" i="1"/>
  <c r="CJ395" i="1" s="1"/>
  <c r="CA390" i="1"/>
  <c r="CP390" i="1" s="1"/>
  <c r="BS390" i="1"/>
  <c r="CH390" i="1" s="1"/>
  <c r="BW389" i="1"/>
  <c r="CL389" i="1" s="1"/>
  <c r="CA388" i="1"/>
  <c r="CP388" i="1" s="1"/>
  <c r="BS388" i="1"/>
  <c r="CH388" i="1" s="1"/>
  <c r="BW387" i="1"/>
  <c r="CL387" i="1" s="1"/>
  <c r="CB386" i="1"/>
  <c r="CQ386" i="1" s="1"/>
  <c r="BT386" i="1"/>
  <c r="CI386" i="1" s="1"/>
  <c r="BX385" i="1"/>
  <c r="CM385" i="1" s="1"/>
  <c r="CB384" i="1"/>
  <c r="BT384" i="1"/>
  <c r="BY382" i="1"/>
  <c r="CN382" i="1" s="1"/>
  <c r="BQ382" i="1"/>
  <c r="BW374" i="1"/>
  <c r="CL374" i="1" s="1"/>
  <c r="CA373" i="1"/>
  <c r="CP373" i="1" s="1"/>
  <c r="BS373" i="1"/>
  <c r="CH373" i="1" s="1"/>
  <c r="BW372" i="1"/>
  <c r="CL372" i="1" s="1"/>
  <c r="CA371" i="1"/>
  <c r="CP371" i="1" s="1"/>
  <c r="BS371" i="1"/>
  <c r="CH371" i="1" s="1"/>
  <c r="BW370" i="1"/>
  <c r="CL370" i="1" s="1"/>
  <c r="CB369" i="1"/>
  <c r="CQ369" i="1" s="1"/>
  <c r="BT369" i="1"/>
  <c r="CI369" i="1" s="1"/>
  <c r="BX368" i="1"/>
  <c r="CM368" i="1" s="1"/>
  <c r="CB367" i="1"/>
  <c r="CQ367" i="1" s="1"/>
  <c r="BT367" i="1"/>
  <c r="CI367" i="1" s="1"/>
  <c r="BX366" i="1"/>
  <c r="CM366" i="1" s="1"/>
  <c r="CB365" i="1"/>
  <c r="CQ365" i="1" s="1"/>
  <c r="BT365" i="1"/>
  <c r="CI365" i="1" s="1"/>
  <c r="BY364" i="1"/>
  <c r="CN364" i="1" s="1"/>
  <c r="BQ364" i="1"/>
  <c r="BU363" i="1"/>
  <c r="CJ363" i="1" s="1"/>
  <c r="CA358" i="1"/>
  <c r="BS358" i="1"/>
  <c r="BW356" i="1"/>
  <c r="BW357" i="1" s="1"/>
  <c r="CA354" i="1"/>
  <c r="CA355" i="1" s="1"/>
  <c r="BS354" i="1"/>
  <c r="BS355" i="1" s="1"/>
  <c r="CB351" i="1"/>
  <c r="CQ351" i="1" s="1"/>
  <c r="BT351" i="1"/>
  <c r="CI351" i="1" s="1"/>
  <c r="BY350" i="1"/>
  <c r="CN350" i="1" s="1"/>
  <c r="BQ350" i="1"/>
  <c r="CA348" i="1"/>
  <c r="CP348" i="1" s="1"/>
  <c r="BS348" i="1"/>
  <c r="CH348" i="1" s="1"/>
  <c r="BX347" i="1"/>
  <c r="CM347" i="1" s="1"/>
  <c r="CA72" i="1"/>
  <c r="CP72" i="1" s="1"/>
  <c r="BS72" i="1"/>
  <c r="CH72" i="1" s="1"/>
  <c r="BX71" i="1"/>
  <c r="CM71" i="1" s="1"/>
  <c r="BU70" i="1"/>
  <c r="CB64" i="1"/>
  <c r="CB65" i="1" s="1"/>
  <c r="BT64" i="1"/>
  <c r="BT65" i="1" s="1"/>
  <c r="BX62" i="1"/>
  <c r="BX63" i="1" s="1"/>
  <c r="BX58" i="1"/>
  <c r="CM58" i="1" s="1"/>
  <c r="BW31" i="1"/>
  <c r="CL31" i="1" s="1"/>
  <c r="CB30" i="1"/>
  <c r="BT30" i="1"/>
  <c r="BX28" i="1"/>
  <c r="CM28" i="1" s="1"/>
  <c r="CB27" i="1"/>
  <c r="CQ27" i="1" s="1"/>
  <c r="BT27" i="1"/>
  <c r="CI27" i="1" s="1"/>
  <c r="BX26" i="1"/>
  <c r="CM26" i="1" s="1"/>
  <c r="BU25" i="1"/>
  <c r="CJ25" i="1" s="1"/>
  <c r="BY24" i="1"/>
  <c r="CN24" i="1" s="1"/>
  <c r="BQ24" i="1"/>
  <c r="CF24" i="1" s="1"/>
  <c r="BU23" i="1"/>
  <c r="CJ23" i="1" s="1"/>
  <c r="BY22" i="1"/>
  <c r="CN22" i="1" s="1"/>
  <c r="BQ22" i="1"/>
  <c r="CF22" i="1" s="1"/>
  <c r="DE408" i="1"/>
  <c r="EY408" i="1" s="1"/>
  <c r="FN408" i="1" s="1"/>
  <c r="CW406" i="1"/>
  <c r="DA403" i="1"/>
  <c r="EU403" i="1" s="1"/>
  <c r="FJ403" i="1" s="1"/>
  <c r="DE400" i="1"/>
  <c r="CW398" i="1"/>
  <c r="DA395" i="1"/>
  <c r="DF392" i="1"/>
  <c r="EZ392" i="1" s="1"/>
  <c r="FO392" i="1" s="1"/>
  <c r="CX390" i="1"/>
  <c r="ER390" i="1" s="1"/>
  <c r="FG390" i="1" s="1"/>
  <c r="DC387" i="1"/>
  <c r="CU385" i="1"/>
  <c r="EO385" i="1" s="1"/>
  <c r="FD385" i="1" s="1"/>
  <c r="DA381" i="1"/>
  <c r="DA383" i="1" s="1"/>
  <c r="DA349" i="1"/>
  <c r="EU349" i="1" s="1"/>
  <c r="FJ349" i="1" s="1"/>
  <c r="CU347" i="1"/>
  <c r="CY70" i="1"/>
  <c r="DE23" i="1"/>
  <c r="DP399" i="1"/>
  <c r="DT388" i="1"/>
  <c r="DP382" i="1"/>
  <c r="DL374" i="1"/>
  <c r="DT368" i="1"/>
  <c r="DP363" i="1"/>
  <c r="DL358" i="1"/>
  <c r="DT349" i="1"/>
  <c r="DT73" i="1"/>
  <c r="AJ408" i="1"/>
  <c r="AJ401" i="1"/>
  <c r="AJ392" i="1"/>
  <c r="AJ388" i="1"/>
  <c r="AJ384" i="1"/>
  <c r="AJ372" i="1"/>
  <c r="AJ367" i="1"/>
  <c r="AJ361" i="1"/>
  <c r="AJ354" i="1"/>
  <c r="AJ355" i="1" s="1"/>
  <c r="AJ399" i="1"/>
  <c r="AJ398" i="1"/>
  <c r="AJ397" i="1"/>
  <c r="AJ407" i="1"/>
  <c r="AJ403" i="1"/>
  <c r="AJ402" i="1"/>
  <c r="AJ395" i="1"/>
  <c r="AJ393" i="1"/>
  <c r="AJ358" i="1"/>
  <c r="AJ64" i="1"/>
  <c r="AJ65" i="1" s="1"/>
  <c r="AJ47" i="1"/>
  <c r="AJ23" i="1"/>
  <c r="AJ22" i="1"/>
  <c r="AJ27" i="1"/>
  <c r="AJ362" i="1"/>
  <c r="AJ370" i="1"/>
  <c r="AJ366" i="1"/>
  <c r="AJ58" i="1"/>
  <c r="AJ25" i="1"/>
  <c r="AK375" i="1" l="1"/>
  <c r="AK409" i="1"/>
  <c r="CU383" i="1"/>
  <c r="BQ383" i="1"/>
  <c r="DJ383" i="1"/>
  <c r="CC351" i="1"/>
  <c r="CR351" i="1" s="1"/>
  <c r="EQ406" i="1"/>
  <c r="FF406" i="1" s="1"/>
  <c r="DE409" i="1"/>
  <c r="CB409" i="1"/>
  <c r="DF409" i="1"/>
  <c r="CX409" i="1"/>
  <c r="DC409" i="1"/>
  <c r="DA409" i="1"/>
  <c r="BT409" i="1"/>
  <c r="DM409" i="1"/>
  <c r="DU409" i="1"/>
  <c r="DN409" i="1"/>
  <c r="BW409" i="1"/>
  <c r="DT409" i="1"/>
  <c r="DO409" i="1"/>
  <c r="BR409" i="1"/>
  <c r="DD409" i="1"/>
  <c r="BQ409" i="1"/>
  <c r="CU409" i="1"/>
  <c r="BS409" i="1"/>
  <c r="DS409" i="1"/>
  <c r="BU409" i="1"/>
  <c r="DB409" i="1"/>
  <c r="DJ409" i="1"/>
  <c r="DR409" i="1"/>
  <c r="DL409" i="1"/>
  <c r="DP409" i="1"/>
  <c r="CZ409" i="1"/>
  <c r="DK409" i="1"/>
  <c r="BY409" i="1"/>
  <c r="CV409" i="1"/>
  <c r="AJ409" i="1"/>
  <c r="DQ409" i="1"/>
  <c r="CY409" i="1"/>
  <c r="CW409" i="1"/>
  <c r="CA409" i="1"/>
  <c r="BV409" i="1"/>
  <c r="BZ409" i="1"/>
  <c r="BX409" i="1"/>
  <c r="AJ375" i="1"/>
  <c r="DL375" i="1"/>
  <c r="DR375" i="1"/>
  <c r="CA375" i="1"/>
  <c r="DQ375" i="1"/>
  <c r="DJ375" i="1"/>
  <c r="DS375" i="1"/>
  <c r="BY375" i="1"/>
  <c r="DM375" i="1"/>
  <c r="DN375" i="1"/>
  <c r="BV375" i="1"/>
  <c r="DT375" i="1"/>
  <c r="BX375" i="1"/>
  <c r="BT375" i="1"/>
  <c r="DO375" i="1"/>
  <c r="DU375" i="1"/>
  <c r="BS375" i="1"/>
  <c r="BQ375" i="1"/>
  <c r="CB375" i="1"/>
  <c r="BZ375" i="1"/>
  <c r="BR375" i="1"/>
  <c r="BW375" i="1"/>
  <c r="BU375" i="1"/>
  <c r="DP375" i="1"/>
  <c r="DK375" i="1"/>
  <c r="CC70" i="1"/>
  <c r="CC30" i="1"/>
  <c r="CR30" i="1" s="1"/>
  <c r="EQ398" i="1"/>
  <c r="FF398" i="1" s="1"/>
  <c r="ER398" i="1"/>
  <c r="FG398" i="1" s="1"/>
  <c r="CH384" i="1"/>
  <c r="CG384" i="1"/>
  <c r="CJ384" i="1"/>
  <c r="CJ409" i="1" s="1"/>
  <c r="CI384" i="1"/>
  <c r="CI409" i="1" s="1"/>
  <c r="CP384" i="1"/>
  <c r="CP409" i="1" s="1"/>
  <c r="CK384" i="1"/>
  <c r="CK409" i="1" s="1"/>
  <c r="CM384" i="1"/>
  <c r="CM409" i="1" s="1"/>
  <c r="CQ384" i="1"/>
  <c r="CQ409" i="1" s="1"/>
  <c r="CL384" i="1"/>
  <c r="CL409" i="1" s="1"/>
  <c r="CO384" i="1"/>
  <c r="CO409" i="1" s="1"/>
  <c r="CF384" i="1"/>
  <c r="CN384" i="1"/>
  <c r="CN409" i="1" s="1"/>
  <c r="EU381" i="1"/>
  <c r="EU383" i="1" s="1"/>
  <c r="CJ381" i="1"/>
  <c r="CJ383" i="1" s="1"/>
  <c r="CP381" i="1"/>
  <c r="CP383" i="1" s="1"/>
  <c r="CO381" i="1"/>
  <c r="CO383" i="1" s="1"/>
  <c r="CK381" i="1"/>
  <c r="CK383" i="1" s="1"/>
  <c r="CI381" i="1"/>
  <c r="CI383" i="1" s="1"/>
  <c r="CL381" i="1"/>
  <c r="CL383" i="1" s="1"/>
  <c r="CG381" i="1"/>
  <c r="CG383" i="1" s="1"/>
  <c r="EW387" i="1"/>
  <c r="FL387" i="1" s="1"/>
  <c r="CN381" i="1"/>
  <c r="CN383" i="1" s="1"/>
  <c r="CQ381" i="1"/>
  <c r="CQ383" i="1" s="1"/>
  <c r="CM381" i="1"/>
  <c r="CM383" i="1" s="1"/>
  <c r="CH381" i="1"/>
  <c r="CH383" i="1" s="1"/>
  <c r="EZ388" i="1"/>
  <c r="FO388" i="1" s="1"/>
  <c r="CQ376" i="1"/>
  <c r="CQ377" i="1" s="1"/>
  <c r="CF376" i="1"/>
  <c r="CF377" i="1" s="1"/>
  <c r="CO376" i="1"/>
  <c r="CO377" i="1" s="1"/>
  <c r="CL376" i="1"/>
  <c r="CL377" i="1" s="1"/>
  <c r="CP376" i="1"/>
  <c r="CP377" i="1" s="1"/>
  <c r="CJ376" i="1"/>
  <c r="CJ377" i="1" s="1"/>
  <c r="CI376" i="1"/>
  <c r="CI377" i="1" s="1"/>
  <c r="CM376" i="1"/>
  <c r="CM377" i="1" s="1"/>
  <c r="CN376" i="1"/>
  <c r="CN377" i="1" s="1"/>
  <c r="CH376" i="1"/>
  <c r="CH377" i="1" s="1"/>
  <c r="CK376" i="1"/>
  <c r="CK377" i="1" s="1"/>
  <c r="CG376" i="1"/>
  <c r="CG377" i="1" s="1"/>
  <c r="CP358" i="1"/>
  <c r="CP375" i="1" s="1"/>
  <c r="CN358" i="1"/>
  <c r="CN375" i="1" s="1"/>
  <c r="CI358" i="1"/>
  <c r="CI375" i="1" s="1"/>
  <c r="CJ358" i="1"/>
  <c r="CJ375" i="1" s="1"/>
  <c r="CK358" i="1"/>
  <c r="CK375" i="1" s="1"/>
  <c r="CM358" i="1"/>
  <c r="CM375" i="1" s="1"/>
  <c r="CQ358" i="1"/>
  <c r="CQ375" i="1" s="1"/>
  <c r="CO358" i="1"/>
  <c r="CO375" i="1" s="1"/>
  <c r="CG358" i="1"/>
  <c r="CL358" i="1"/>
  <c r="CL375" i="1" s="1"/>
  <c r="CH358" i="1"/>
  <c r="CL356" i="1"/>
  <c r="CL357" i="1" s="1"/>
  <c r="CN356" i="1"/>
  <c r="CN357" i="1" s="1"/>
  <c r="CI356" i="1"/>
  <c r="CI357" i="1" s="1"/>
  <c r="CQ356" i="1"/>
  <c r="CQ357" i="1" s="1"/>
  <c r="CJ356" i="1"/>
  <c r="CJ357" i="1" s="1"/>
  <c r="CF356" i="1"/>
  <c r="CF357" i="1" s="1"/>
  <c r="CO356" i="1"/>
  <c r="CO357" i="1" s="1"/>
  <c r="CK356" i="1"/>
  <c r="CK357" i="1" s="1"/>
  <c r="CM356" i="1"/>
  <c r="CM357" i="1" s="1"/>
  <c r="CG356" i="1"/>
  <c r="CG357" i="1" s="1"/>
  <c r="CH356" i="1"/>
  <c r="CH357" i="1" s="1"/>
  <c r="CP356" i="1"/>
  <c r="CP357" i="1" s="1"/>
  <c r="CF354" i="1"/>
  <c r="CF355" i="1" s="1"/>
  <c r="CO354" i="1"/>
  <c r="CO355" i="1" s="1"/>
  <c r="CG354" i="1"/>
  <c r="CG355" i="1" s="1"/>
  <c r="CQ354" i="1"/>
  <c r="CQ355" i="1" s="1"/>
  <c r="CH354" i="1"/>
  <c r="CH355" i="1" s="1"/>
  <c r="CI354" i="1"/>
  <c r="CI355" i="1" s="1"/>
  <c r="CP354" i="1"/>
  <c r="CP355" i="1" s="1"/>
  <c r="CN354" i="1"/>
  <c r="CN355" i="1" s="1"/>
  <c r="CJ354" i="1"/>
  <c r="CJ355" i="1" s="1"/>
  <c r="EY382" i="1"/>
  <c r="FN382" i="1" s="1"/>
  <c r="CK354" i="1"/>
  <c r="CK355" i="1" s="1"/>
  <c r="CM354" i="1"/>
  <c r="CM355" i="1" s="1"/>
  <c r="CL354" i="1"/>
  <c r="CL355" i="1" s="1"/>
  <c r="CJ70" i="1"/>
  <c r="CM70" i="1"/>
  <c r="CL70" i="1"/>
  <c r="CI70" i="1"/>
  <c r="CH70" i="1"/>
  <c r="ES70" i="1"/>
  <c r="CO70" i="1"/>
  <c r="CQ70" i="1"/>
  <c r="CP70" i="1"/>
  <c r="CG70" i="1"/>
  <c r="CK70" i="1"/>
  <c r="CF70" i="1"/>
  <c r="CN70" i="1"/>
  <c r="EU391" i="1"/>
  <c r="FJ391" i="1" s="1"/>
  <c r="ER347" i="1"/>
  <c r="FG347" i="1" s="1"/>
  <c r="EY23" i="1"/>
  <c r="FN23" i="1" s="1"/>
  <c r="EU395" i="1"/>
  <c r="FJ395" i="1" s="1"/>
  <c r="CI64" i="1"/>
  <c r="CI65" i="1" s="1"/>
  <c r="CG64" i="1"/>
  <c r="CG65" i="1" s="1"/>
  <c r="CQ64" i="1"/>
  <c r="CQ65" i="1" s="1"/>
  <c r="CP64" i="1"/>
  <c r="CP65" i="1" s="1"/>
  <c r="CM64" i="1"/>
  <c r="CM65" i="1" s="1"/>
  <c r="CF64" i="1"/>
  <c r="CF65" i="1" s="1"/>
  <c r="CJ64" i="1"/>
  <c r="CJ65" i="1" s="1"/>
  <c r="CL64" i="1"/>
  <c r="CL65" i="1" s="1"/>
  <c r="CH64" i="1"/>
  <c r="CH65" i="1" s="1"/>
  <c r="CO64" i="1"/>
  <c r="CO65" i="1" s="1"/>
  <c r="CK64" i="1"/>
  <c r="CK65" i="1" s="1"/>
  <c r="EZ64" i="1"/>
  <c r="EZ65" i="1" s="1"/>
  <c r="CN64" i="1"/>
  <c r="CN65" i="1" s="1"/>
  <c r="CF62" i="1"/>
  <c r="CF63" i="1" s="1"/>
  <c r="CP62" i="1"/>
  <c r="CP63" i="1" s="1"/>
  <c r="CO62" i="1"/>
  <c r="CO63" i="1" s="1"/>
  <c r="CN62" i="1"/>
  <c r="CN63" i="1" s="1"/>
  <c r="CL62" i="1"/>
  <c r="CL63" i="1" s="1"/>
  <c r="CK62" i="1"/>
  <c r="CK63" i="1" s="1"/>
  <c r="CQ62" i="1"/>
  <c r="CQ63" i="1" s="1"/>
  <c r="CH62" i="1"/>
  <c r="CH63" i="1" s="1"/>
  <c r="CM62" i="1"/>
  <c r="CM63" i="1" s="1"/>
  <c r="CI62" i="1"/>
  <c r="CI63" i="1" s="1"/>
  <c r="CJ62" i="1"/>
  <c r="CJ63" i="1" s="1"/>
  <c r="EY72" i="1"/>
  <c r="FN72" i="1" s="1"/>
  <c r="ET21" i="1"/>
  <c r="FI21" i="1" s="1"/>
  <c r="EX24" i="1"/>
  <c r="FM24" i="1" s="1"/>
  <c r="EP28" i="1"/>
  <c r="FE28" i="1" s="1"/>
  <c r="EX31" i="1"/>
  <c r="FM31" i="1" s="1"/>
  <c r="EP348" i="1"/>
  <c r="FE348" i="1" s="1"/>
  <c r="EX350" i="1"/>
  <c r="FM350" i="1" s="1"/>
  <c r="ET382" i="1"/>
  <c r="FI382" i="1" s="1"/>
  <c r="EP395" i="1"/>
  <c r="FE395" i="1" s="1"/>
  <c r="EX397" i="1"/>
  <c r="FM397" i="1" s="1"/>
  <c r="ET400" i="1"/>
  <c r="FI400" i="1" s="1"/>
  <c r="EP403" i="1"/>
  <c r="FE403" i="1" s="1"/>
  <c r="EY404" i="1"/>
  <c r="FN404" i="1" s="1"/>
  <c r="EW348" i="1"/>
  <c r="FL348" i="1" s="1"/>
  <c r="ES381" i="1"/>
  <c r="ES383" i="1" s="1"/>
  <c r="EW382" i="1"/>
  <c r="FL382" i="1" s="1"/>
  <c r="ES385" i="1"/>
  <c r="FH385" i="1" s="1"/>
  <c r="EW386" i="1"/>
  <c r="FL386" i="1" s="1"/>
  <c r="ES389" i="1"/>
  <c r="FH389" i="1" s="1"/>
  <c r="EW394" i="1"/>
  <c r="FL394" i="1" s="1"/>
  <c r="EO396" i="1"/>
  <c r="FD396" i="1" s="1"/>
  <c r="ES397" i="1"/>
  <c r="FH397" i="1" s="1"/>
  <c r="EW398" i="1"/>
  <c r="FL398" i="1" s="1"/>
  <c r="EO400" i="1"/>
  <c r="FD400" i="1" s="1"/>
  <c r="ES401" i="1"/>
  <c r="FH401" i="1" s="1"/>
  <c r="EW402" i="1"/>
  <c r="FL402" i="1" s="1"/>
  <c r="EO405" i="1"/>
  <c r="FD405" i="1" s="1"/>
  <c r="ES407" i="1"/>
  <c r="FH407" i="1" s="1"/>
  <c r="CQ30" i="1"/>
  <c r="CP30" i="1"/>
  <c r="EZ394" i="1"/>
  <c r="FO394" i="1" s="1"/>
  <c r="ER408" i="1"/>
  <c r="FG408" i="1" s="1"/>
  <c r="CL30" i="1"/>
  <c r="CG30" i="1"/>
  <c r="CF30" i="1"/>
  <c r="CI30" i="1"/>
  <c r="CJ30" i="1"/>
  <c r="CH30" i="1"/>
  <c r="CO30" i="1"/>
  <c r="CK30" i="1"/>
  <c r="CM30" i="1"/>
  <c r="CN30" i="1"/>
  <c r="EY385" i="1"/>
  <c r="FN385" i="1" s="1"/>
  <c r="EU397" i="1"/>
  <c r="FJ397" i="1" s="1"/>
  <c r="EU398" i="1"/>
  <c r="FJ398" i="1" s="1"/>
  <c r="EQ400" i="1"/>
  <c r="FF400" i="1" s="1"/>
  <c r="EU400" i="1"/>
  <c r="FJ400" i="1" s="1"/>
  <c r="EU401" i="1"/>
  <c r="FJ401" i="1" s="1"/>
  <c r="EQ405" i="1"/>
  <c r="FF405" i="1" s="1"/>
  <c r="EY405" i="1"/>
  <c r="FN405" i="1" s="1"/>
  <c r="EU406" i="1"/>
  <c r="FJ406" i="1" s="1"/>
  <c r="EQ407" i="1"/>
  <c r="FF407" i="1" s="1"/>
  <c r="EQ408" i="1"/>
  <c r="FF408" i="1" s="1"/>
  <c r="EV348" i="1"/>
  <c r="FK348" i="1" s="1"/>
  <c r="ER350" i="1"/>
  <c r="FG350" i="1" s="1"/>
  <c r="ER351" i="1"/>
  <c r="FG351" i="1" s="1"/>
  <c r="EQ349" i="1"/>
  <c r="FF349" i="1" s="1"/>
  <c r="ET25" i="1"/>
  <c r="FI25" i="1" s="1"/>
  <c r="EP47" i="1"/>
  <c r="FE47" i="1" s="1"/>
  <c r="EP71" i="1"/>
  <c r="FE71" i="1" s="1"/>
  <c r="EX73" i="1"/>
  <c r="FM73" i="1" s="1"/>
  <c r="EQ394" i="1"/>
  <c r="FF394" i="1" s="1"/>
  <c r="EY64" i="1"/>
  <c r="EY65" i="1" s="1"/>
  <c r="ER64" i="1"/>
  <c r="ER65" i="1" s="1"/>
  <c r="ER70" i="1"/>
  <c r="CC384" i="1"/>
  <c r="CC373" i="1"/>
  <c r="CR373" i="1" s="1"/>
  <c r="CC371" i="1"/>
  <c r="CR371" i="1" s="1"/>
  <c r="ER22" i="1"/>
  <c r="FG22" i="1" s="1"/>
  <c r="EV23" i="1"/>
  <c r="FK23" i="1" s="1"/>
  <c r="EV24" i="1"/>
  <c r="FK24" i="1" s="1"/>
  <c r="EZ25" i="1"/>
  <c r="FO25" i="1" s="1"/>
  <c r="EV26" i="1"/>
  <c r="FK26" i="1" s="1"/>
  <c r="ER27" i="1"/>
  <c r="FG27" i="1" s="1"/>
  <c r="EZ27" i="1"/>
  <c r="FO27" i="1" s="1"/>
  <c r="EV28" i="1"/>
  <c r="FK28" i="1" s="1"/>
  <c r="ER30" i="1"/>
  <c r="EV22" i="1"/>
  <c r="FK22" i="1" s="1"/>
  <c r="EZ24" i="1"/>
  <c r="FO24" i="1" s="1"/>
  <c r="EV64" i="1"/>
  <c r="EV65" i="1" s="1"/>
  <c r="EZ70" i="1"/>
  <c r="EV71" i="1"/>
  <c r="FK71" i="1" s="1"/>
  <c r="ER72" i="1"/>
  <c r="FG72" i="1" s="1"/>
  <c r="EV73" i="1"/>
  <c r="FK73" i="1" s="1"/>
  <c r="EZ30" i="1"/>
  <c r="ER47" i="1"/>
  <c r="FG47" i="1" s="1"/>
  <c r="EV70" i="1"/>
  <c r="ER73" i="1"/>
  <c r="FG73" i="1" s="1"/>
  <c r="EW381" i="1"/>
  <c r="EW383" i="1" s="1"/>
  <c r="EO384" i="1"/>
  <c r="EW385" i="1"/>
  <c r="FL385" i="1" s="1"/>
  <c r="ES388" i="1"/>
  <c r="FH388" i="1" s="1"/>
  <c r="ES394" i="1"/>
  <c r="FH394" i="1" s="1"/>
  <c r="EW395" i="1"/>
  <c r="FL395" i="1" s="1"/>
  <c r="EO397" i="1"/>
  <c r="FD397" i="1" s="1"/>
  <c r="ES398" i="1"/>
  <c r="FH398" i="1" s="1"/>
  <c r="EW399" i="1"/>
  <c r="FL399" i="1" s="1"/>
  <c r="EO401" i="1"/>
  <c r="FD401" i="1" s="1"/>
  <c r="ES402" i="1"/>
  <c r="FH402" i="1" s="1"/>
  <c r="ES405" i="1"/>
  <c r="FH405" i="1" s="1"/>
  <c r="ES408" i="1"/>
  <c r="FH408" i="1" s="1"/>
  <c r="EQ30" i="1"/>
  <c r="EV395" i="1"/>
  <c r="FK395" i="1" s="1"/>
  <c r="EU347" i="1"/>
  <c r="FJ347" i="1" s="1"/>
  <c r="EP26" i="1"/>
  <c r="FE26" i="1" s="1"/>
  <c r="EX28" i="1"/>
  <c r="FM28" i="1" s="1"/>
  <c r="EU390" i="1"/>
  <c r="FJ390" i="1" s="1"/>
  <c r="EQ391" i="1"/>
  <c r="FF391" i="1" s="1"/>
  <c r="EY391" i="1"/>
  <c r="FN391" i="1" s="1"/>
  <c r="EU392" i="1"/>
  <c r="FJ392" i="1" s="1"/>
  <c r="EQ393" i="1"/>
  <c r="FF393" i="1" s="1"/>
  <c r="EY393" i="1"/>
  <c r="FN393" i="1" s="1"/>
  <c r="EY394" i="1"/>
  <c r="FN394" i="1" s="1"/>
  <c r="EY395" i="1"/>
  <c r="FN395" i="1" s="1"/>
  <c r="EY397" i="1"/>
  <c r="FN397" i="1" s="1"/>
  <c r="EY398" i="1"/>
  <c r="FN398" i="1" s="1"/>
  <c r="EY401" i="1"/>
  <c r="FN401" i="1" s="1"/>
  <c r="EQ403" i="1"/>
  <c r="FF403" i="1" s="1"/>
  <c r="EQ404" i="1"/>
  <c r="FF404" i="1" s="1"/>
  <c r="EX27" i="1"/>
  <c r="FM27" i="1" s="1"/>
  <c r="ET31" i="1"/>
  <c r="FI31" i="1" s="1"/>
  <c r="EP72" i="1"/>
  <c r="FE72" i="1" s="1"/>
  <c r="EP349" i="1"/>
  <c r="FE349" i="1" s="1"/>
  <c r="EP351" i="1"/>
  <c r="FE351" i="1" s="1"/>
  <c r="EX382" i="1"/>
  <c r="FM382" i="1" s="1"/>
  <c r="ET389" i="1"/>
  <c r="FI389" i="1" s="1"/>
  <c r="EP392" i="1"/>
  <c r="FE392" i="1" s="1"/>
  <c r="EX394" i="1"/>
  <c r="FM394" i="1" s="1"/>
  <c r="ET397" i="1"/>
  <c r="FI397" i="1" s="1"/>
  <c r="EP400" i="1"/>
  <c r="FE400" i="1" s="1"/>
  <c r="EX402" i="1"/>
  <c r="FM402" i="1" s="1"/>
  <c r="ET405" i="1"/>
  <c r="FI405" i="1" s="1"/>
  <c r="ET407" i="1"/>
  <c r="FI407" i="1" s="1"/>
  <c r="EX408" i="1"/>
  <c r="FM408" i="1" s="1"/>
  <c r="EX348" i="1"/>
  <c r="FM348" i="1" s="1"/>
  <c r="ET381" i="1"/>
  <c r="ET383" i="1" s="1"/>
  <c r="EP384" i="1"/>
  <c r="EX386" i="1"/>
  <c r="FM386" i="1" s="1"/>
  <c r="EP391" i="1"/>
  <c r="FE391" i="1" s="1"/>
  <c r="ET392" i="1"/>
  <c r="FI392" i="1" s="1"/>
  <c r="EX393" i="1"/>
  <c r="FM393" i="1" s="1"/>
  <c r="EX395" i="1"/>
  <c r="FM395" i="1" s="1"/>
  <c r="ET398" i="1"/>
  <c r="FI398" i="1" s="1"/>
  <c r="EP401" i="1"/>
  <c r="FE401" i="1" s="1"/>
  <c r="EX403" i="1"/>
  <c r="FM403" i="1" s="1"/>
  <c r="ET406" i="1"/>
  <c r="FI406" i="1" s="1"/>
  <c r="EU407" i="1"/>
  <c r="FJ407" i="1" s="1"/>
  <c r="ER386" i="1"/>
  <c r="FG386" i="1" s="1"/>
  <c r="EQ21" i="1"/>
  <c r="FF21" i="1" s="1"/>
  <c r="EV349" i="1"/>
  <c r="FK349" i="1" s="1"/>
  <c r="DG407" i="1"/>
  <c r="EY349" i="1"/>
  <c r="FN349" i="1" s="1"/>
  <c r="EV391" i="1"/>
  <c r="FK391" i="1" s="1"/>
  <c r="EY388" i="1"/>
  <c r="FN388" i="1" s="1"/>
  <c r="EU399" i="1"/>
  <c r="FJ399" i="1" s="1"/>
  <c r="EZ408" i="1"/>
  <c r="FO408" i="1" s="1"/>
  <c r="DG387" i="1"/>
  <c r="DG391" i="1"/>
  <c r="EY73" i="1"/>
  <c r="FN73" i="1" s="1"/>
  <c r="EV381" i="1"/>
  <c r="EV383" i="1" s="1"/>
  <c r="DG403" i="1"/>
  <c r="EZ348" i="1"/>
  <c r="FO348" i="1" s="1"/>
  <c r="EV351" i="1"/>
  <c r="FK351" i="1" s="1"/>
  <c r="ER389" i="1"/>
  <c r="FG389" i="1" s="1"/>
  <c r="EZ389" i="1"/>
  <c r="FO389" i="1" s="1"/>
  <c r="EZ390" i="1"/>
  <c r="FO390" i="1" s="1"/>
  <c r="EV392" i="1"/>
  <c r="FK392" i="1" s="1"/>
  <c r="ER395" i="1"/>
  <c r="FG395" i="1" s="1"/>
  <c r="ER396" i="1"/>
  <c r="FG396" i="1" s="1"/>
  <c r="EZ397" i="1"/>
  <c r="FO397" i="1" s="1"/>
  <c r="EZ398" i="1"/>
  <c r="FO398" i="1" s="1"/>
  <c r="EZ399" i="1"/>
  <c r="FO399" i="1" s="1"/>
  <c r="EV400" i="1"/>
  <c r="FK400" i="1" s="1"/>
  <c r="EV401" i="1"/>
  <c r="FK401" i="1" s="1"/>
  <c r="EV402" i="1"/>
  <c r="FK402" i="1" s="1"/>
  <c r="ER403" i="1"/>
  <c r="FG403" i="1" s="1"/>
  <c r="ER404" i="1"/>
  <c r="FG404" i="1" s="1"/>
  <c r="ER405" i="1"/>
  <c r="FG405" i="1" s="1"/>
  <c r="EZ405" i="1"/>
  <c r="FO405" i="1" s="1"/>
  <c r="EZ406" i="1"/>
  <c r="FO406" i="1" s="1"/>
  <c r="EV408" i="1"/>
  <c r="FK408" i="1" s="1"/>
  <c r="EZ351" i="1"/>
  <c r="FO351" i="1" s="1"/>
  <c r="EV389" i="1"/>
  <c r="FK389" i="1" s="1"/>
  <c r="EW47" i="1"/>
  <c r="FL47" i="1" s="1"/>
  <c r="ES64" i="1"/>
  <c r="ES65" i="1" s="1"/>
  <c r="EW70" i="1"/>
  <c r="ES71" i="1"/>
  <c r="FH71" i="1" s="1"/>
  <c r="ES72" i="1"/>
  <c r="FH72" i="1" s="1"/>
  <c r="EW73" i="1"/>
  <c r="FL73" i="1" s="1"/>
  <c r="ES349" i="1"/>
  <c r="FH349" i="1" s="1"/>
  <c r="EW350" i="1"/>
  <c r="FL350" i="1" s="1"/>
  <c r="ES387" i="1"/>
  <c r="FH387" i="1" s="1"/>
  <c r="EO390" i="1"/>
  <c r="FD390" i="1" s="1"/>
  <c r="EW392" i="1"/>
  <c r="FL392" i="1" s="1"/>
  <c r="ES403" i="1"/>
  <c r="FH403" i="1" s="1"/>
  <c r="EQ22" i="1"/>
  <c r="FF22" i="1" s="1"/>
  <c r="EU24" i="1"/>
  <c r="FJ24" i="1" s="1"/>
  <c r="EY25" i="1"/>
  <c r="FN25" i="1" s="1"/>
  <c r="EY26" i="1"/>
  <c r="FN26" i="1" s="1"/>
  <c r="EQ28" i="1"/>
  <c r="FF28" i="1" s="1"/>
  <c r="EU28" i="1"/>
  <c r="FJ28" i="1" s="1"/>
  <c r="EU30" i="1"/>
  <c r="EQ64" i="1"/>
  <c r="EQ65" i="1" s="1"/>
  <c r="EQ70" i="1"/>
  <c r="EU71" i="1"/>
  <c r="FJ71" i="1" s="1"/>
  <c r="ET26" i="1"/>
  <c r="FI26" i="1" s="1"/>
  <c r="EY381" i="1"/>
  <c r="EY383" i="1" s="1"/>
  <c r="EU386" i="1"/>
  <c r="FJ386" i="1" s="1"/>
  <c r="EP21" i="1"/>
  <c r="FE21" i="1" s="1"/>
  <c r="EX23" i="1"/>
  <c r="FM23" i="1" s="1"/>
  <c r="EX70" i="1"/>
  <c r="ET73" i="1"/>
  <c r="FI73" i="1" s="1"/>
  <c r="ET64" i="1"/>
  <c r="ET65" i="1" s="1"/>
  <c r="ET70" i="1"/>
  <c r="EP73" i="1"/>
  <c r="FE73" i="1" s="1"/>
  <c r="ET348" i="1"/>
  <c r="FI348" i="1" s="1"/>
  <c r="EX349" i="1"/>
  <c r="FM349" i="1" s="1"/>
  <c r="EP381" i="1"/>
  <c r="EP383" i="1" s="1"/>
  <c r="EX390" i="1"/>
  <c r="FM390" i="1" s="1"/>
  <c r="ET393" i="1"/>
  <c r="FI393" i="1" s="1"/>
  <c r="EX398" i="1"/>
  <c r="FM398" i="1" s="1"/>
  <c r="ET401" i="1"/>
  <c r="FI401" i="1" s="1"/>
  <c r="EX406" i="1"/>
  <c r="FM406" i="1" s="1"/>
  <c r="EP408" i="1"/>
  <c r="FE408" i="1" s="1"/>
  <c r="ET23" i="1"/>
  <c r="FI23" i="1" s="1"/>
  <c r="EP24" i="1"/>
  <c r="FE24" i="1" s="1"/>
  <c r="ET27" i="1"/>
  <c r="FI27" i="1" s="1"/>
  <c r="EP31" i="1"/>
  <c r="FE31" i="1" s="1"/>
  <c r="EP64" i="1"/>
  <c r="EP65" i="1" s="1"/>
  <c r="ET72" i="1"/>
  <c r="FI72" i="1" s="1"/>
  <c r="EP386" i="1"/>
  <c r="FE386" i="1" s="1"/>
  <c r="EX388" i="1"/>
  <c r="FM388" i="1" s="1"/>
  <c r="EX405" i="1"/>
  <c r="FM405" i="1" s="1"/>
  <c r="ET408" i="1"/>
  <c r="FI408" i="1" s="1"/>
  <c r="ET347" i="1"/>
  <c r="FI347" i="1" s="1"/>
  <c r="EP350" i="1"/>
  <c r="FE350" i="1" s="1"/>
  <c r="EX381" i="1"/>
  <c r="EX383" i="1" s="1"/>
  <c r="ET385" i="1"/>
  <c r="FI385" i="1" s="1"/>
  <c r="ET390" i="1"/>
  <c r="FI390" i="1" s="1"/>
  <c r="EX391" i="1"/>
  <c r="FM391" i="1" s="1"/>
  <c r="EP393" i="1"/>
  <c r="FE393" i="1" s="1"/>
  <c r="ET394" i="1"/>
  <c r="FI394" i="1" s="1"/>
  <c r="EP397" i="1"/>
  <c r="FE397" i="1" s="1"/>
  <c r="EX399" i="1"/>
  <c r="FM399" i="1" s="1"/>
  <c r="ET402" i="1"/>
  <c r="FI402" i="1" s="1"/>
  <c r="EP405" i="1"/>
  <c r="FE405" i="1" s="1"/>
  <c r="EX407" i="1"/>
  <c r="FM407" i="1" s="1"/>
  <c r="EZ72" i="1"/>
  <c r="FO72" i="1" s="1"/>
  <c r="CC385" i="1"/>
  <c r="CR385" i="1" s="1"/>
  <c r="ER28" i="1"/>
  <c r="FG28" i="1" s="1"/>
  <c r="EZ31" i="1"/>
  <c r="FO31" i="1" s="1"/>
  <c r="EZ47" i="1"/>
  <c r="FO47" i="1" s="1"/>
  <c r="EZ382" i="1"/>
  <c r="FO382" i="1" s="1"/>
  <c r="EZ386" i="1"/>
  <c r="FO386" i="1" s="1"/>
  <c r="EV387" i="1"/>
  <c r="FK387" i="1" s="1"/>
  <c r="ER388" i="1"/>
  <c r="FG388" i="1" s="1"/>
  <c r="ER392" i="1"/>
  <c r="FG392" i="1" s="1"/>
  <c r="EZ395" i="1"/>
  <c r="FO395" i="1" s="1"/>
  <c r="EV397" i="1"/>
  <c r="FK397" i="1" s="1"/>
  <c r="EV398" i="1"/>
  <c r="FK398" i="1" s="1"/>
  <c r="ES382" i="1"/>
  <c r="FH382" i="1" s="1"/>
  <c r="ES384" i="1"/>
  <c r="EO391" i="1"/>
  <c r="FD391" i="1" s="1"/>
  <c r="EO393" i="1"/>
  <c r="FD393" i="1" s="1"/>
  <c r="EO395" i="1"/>
  <c r="FD395" i="1" s="1"/>
  <c r="ES396" i="1"/>
  <c r="FH396" i="1" s="1"/>
  <c r="EO399" i="1"/>
  <c r="FD399" i="1" s="1"/>
  <c r="ES400" i="1"/>
  <c r="FH400" i="1" s="1"/>
  <c r="EW401" i="1"/>
  <c r="FL401" i="1" s="1"/>
  <c r="EW403" i="1"/>
  <c r="FL403" i="1" s="1"/>
  <c r="EO407" i="1"/>
  <c r="FD407" i="1" s="1"/>
  <c r="CC391" i="1"/>
  <c r="CR391" i="1" s="1"/>
  <c r="CC399" i="1"/>
  <c r="CR399" i="1" s="1"/>
  <c r="EV386" i="1"/>
  <c r="FK386" i="1" s="1"/>
  <c r="ER387" i="1"/>
  <c r="FG387" i="1" s="1"/>
  <c r="EZ387" i="1"/>
  <c r="FO387" i="1" s="1"/>
  <c r="EV388" i="1"/>
  <c r="FK388" i="1" s="1"/>
  <c r="EW347" i="1"/>
  <c r="FL347" i="1" s="1"/>
  <c r="EW349" i="1"/>
  <c r="FL349" i="1" s="1"/>
  <c r="EO387" i="1"/>
  <c r="FD387" i="1" s="1"/>
  <c r="ES392" i="1"/>
  <c r="FH392" i="1" s="1"/>
  <c r="EO403" i="1"/>
  <c r="FD403" i="1" s="1"/>
  <c r="ES406" i="1"/>
  <c r="FH406" i="1" s="1"/>
  <c r="ER394" i="1"/>
  <c r="FG394" i="1" s="1"/>
  <c r="EO27" i="1"/>
  <c r="FD27" i="1" s="1"/>
  <c r="EW31" i="1"/>
  <c r="FL31" i="1" s="1"/>
  <c r="EO47" i="1"/>
  <c r="FD47" i="1" s="1"/>
  <c r="EO64" i="1"/>
  <c r="EO65" i="1" s="1"/>
  <c r="EW71" i="1"/>
  <c r="FL71" i="1" s="1"/>
  <c r="ES351" i="1"/>
  <c r="FH351" i="1" s="1"/>
  <c r="EW388" i="1"/>
  <c r="FL388" i="1" s="1"/>
  <c r="ES391" i="1"/>
  <c r="FH391" i="1" s="1"/>
  <c r="EO394" i="1"/>
  <c r="FD394" i="1" s="1"/>
  <c r="ES404" i="1"/>
  <c r="FH404" i="1" s="1"/>
  <c r="EW406" i="1"/>
  <c r="FL406" i="1" s="1"/>
  <c r="EU26" i="1"/>
  <c r="FJ26" i="1" s="1"/>
  <c r="EV407" i="1"/>
  <c r="FK407" i="1" s="1"/>
  <c r="EU21" i="1"/>
  <c r="FJ21" i="1" s="1"/>
  <c r="EU22" i="1"/>
  <c r="FJ22" i="1" s="1"/>
  <c r="EY24" i="1"/>
  <c r="FN24" i="1" s="1"/>
  <c r="EQ26" i="1"/>
  <c r="FF26" i="1" s="1"/>
  <c r="EQ27" i="1"/>
  <c r="FF27" i="1" s="1"/>
  <c r="EY30" i="1"/>
  <c r="EU31" i="1"/>
  <c r="FJ31" i="1" s="1"/>
  <c r="EU47" i="1"/>
  <c r="FJ47" i="1" s="1"/>
  <c r="EO22" i="1"/>
  <c r="FD22" i="1" s="1"/>
  <c r="EW22" i="1"/>
  <c r="FL22" i="1" s="1"/>
  <c r="ES23" i="1"/>
  <c r="FH23" i="1" s="1"/>
  <c r="EO24" i="1"/>
  <c r="FD24" i="1" s="1"/>
  <c r="ES25" i="1"/>
  <c r="FH25" i="1" s="1"/>
  <c r="EO26" i="1"/>
  <c r="FD26" i="1" s="1"/>
  <c r="EW26" i="1"/>
  <c r="FL26" i="1" s="1"/>
  <c r="EO28" i="1"/>
  <c r="FD28" i="1" s="1"/>
  <c r="EW28" i="1"/>
  <c r="FL28" i="1" s="1"/>
  <c r="ES30" i="1"/>
  <c r="ES31" i="1"/>
  <c r="FH31" i="1" s="1"/>
  <c r="EW72" i="1"/>
  <c r="FL72" i="1" s="1"/>
  <c r="EU64" i="1"/>
  <c r="EU65" i="1" s="1"/>
  <c r="EU70" i="1"/>
  <c r="EY70" i="1"/>
  <c r="EY71" i="1"/>
  <c r="FN71" i="1" s="1"/>
  <c r="EU72" i="1"/>
  <c r="FJ72" i="1" s="1"/>
  <c r="EU73" i="1"/>
  <c r="FJ73" i="1" s="1"/>
  <c r="EX21" i="1"/>
  <c r="FM21" i="1" s="1"/>
  <c r="ET24" i="1"/>
  <c r="FI24" i="1" s="1"/>
  <c r="EY21" i="1"/>
  <c r="FN21" i="1" s="1"/>
  <c r="EQ23" i="1"/>
  <c r="FF23" i="1" s="1"/>
  <c r="EQ24" i="1"/>
  <c r="FF24" i="1" s="1"/>
  <c r="EU25" i="1"/>
  <c r="FJ25" i="1" s="1"/>
  <c r="EY27" i="1"/>
  <c r="FN27" i="1" s="1"/>
  <c r="EQ31" i="1"/>
  <c r="FF31" i="1" s="1"/>
  <c r="EY31" i="1"/>
  <c r="FN31" i="1" s="1"/>
  <c r="EY47" i="1"/>
  <c r="FN47" i="1" s="1"/>
  <c r="EQ72" i="1"/>
  <c r="FF72" i="1" s="1"/>
  <c r="EQ73" i="1"/>
  <c r="FF73" i="1" s="1"/>
  <c r="EQ385" i="1"/>
  <c r="FF385" i="1" s="1"/>
  <c r="EQ389" i="1"/>
  <c r="FF389" i="1" s="1"/>
  <c r="EU393" i="1"/>
  <c r="FJ393" i="1" s="1"/>
  <c r="EU394" i="1"/>
  <c r="FJ394" i="1" s="1"/>
  <c r="EQ397" i="1"/>
  <c r="FF397" i="1" s="1"/>
  <c r="EY399" i="1"/>
  <c r="FN399" i="1" s="1"/>
  <c r="EQ401" i="1"/>
  <c r="FF401" i="1" s="1"/>
  <c r="EY402" i="1"/>
  <c r="FN402" i="1" s="1"/>
  <c r="EY403" i="1"/>
  <c r="FN403" i="1" s="1"/>
  <c r="ET22" i="1"/>
  <c r="FI22" i="1" s="1"/>
  <c r="EP25" i="1"/>
  <c r="FE25" i="1" s="1"/>
  <c r="EQ348" i="1"/>
  <c r="FF348" i="1" s="1"/>
  <c r="EY348" i="1"/>
  <c r="FN348" i="1" s="1"/>
  <c r="EQ382" i="1"/>
  <c r="FF382" i="1" s="1"/>
  <c r="EU382" i="1"/>
  <c r="FJ382" i="1" s="1"/>
  <c r="EP27" i="1"/>
  <c r="FE27" i="1" s="1"/>
  <c r="EP30" i="1"/>
  <c r="EX30" i="1"/>
  <c r="ET71" i="1"/>
  <c r="FI71" i="1" s="1"/>
  <c r="ET350" i="1"/>
  <c r="FI350" i="1" s="1"/>
  <c r="EP382" i="1"/>
  <c r="FE382" i="1" s="1"/>
  <c r="EP385" i="1"/>
  <c r="FE385" i="1" s="1"/>
  <c r="EX387" i="1"/>
  <c r="FM387" i="1" s="1"/>
  <c r="ET388" i="1"/>
  <c r="FI388" i="1" s="1"/>
  <c r="ET391" i="1"/>
  <c r="FI391" i="1" s="1"/>
  <c r="EP394" i="1"/>
  <c r="FE394" i="1" s="1"/>
  <c r="EX396" i="1"/>
  <c r="FM396" i="1" s="1"/>
  <c r="ET399" i="1"/>
  <c r="FI399" i="1" s="1"/>
  <c r="EP402" i="1"/>
  <c r="FE402" i="1" s="1"/>
  <c r="EX404" i="1"/>
  <c r="FM404" i="1" s="1"/>
  <c r="EY396" i="1"/>
  <c r="FN396" i="1" s="1"/>
  <c r="EX385" i="1"/>
  <c r="FM385" i="1" s="1"/>
  <c r="EQ402" i="1"/>
  <c r="FF402" i="1" s="1"/>
  <c r="CF382" i="1"/>
  <c r="CC382" i="1"/>
  <c r="CR382" i="1" s="1"/>
  <c r="CC22" i="1"/>
  <c r="CR22" i="1" s="1"/>
  <c r="CI22" i="1"/>
  <c r="DG397" i="1"/>
  <c r="EW397" i="1"/>
  <c r="FL397" i="1" s="1"/>
  <c r="CF71" i="1"/>
  <c r="CC71" i="1"/>
  <c r="CR71" i="1" s="1"/>
  <c r="CC360" i="1"/>
  <c r="CR360" i="1" s="1"/>
  <c r="CH360" i="1"/>
  <c r="DG64" i="1"/>
  <c r="DG65" i="1" s="1"/>
  <c r="EW64" i="1"/>
  <c r="EW65" i="1" s="1"/>
  <c r="EO70" i="1"/>
  <c r="DG70" i="1"/>
  <c r="EO73" i="1"/>
  <c r="DG73" i="1"/>
  <c r="CC27" i="1"/>
  <c r="CR27" i="1" s="1"/>
  <c r="CG27" i="1"/>
  <c r="CC62" i="1"/>
  <c r="CC63" i="1" s="1"/>
  <c r="CG62" i="1"/>
  <c r="CG63" i="1" s="1"/>
  <c r="EV47" i="1"/>
  <c r="FK47" i="1" s="1"/>
  <c r="EZ347" i="1"/>
  <c r="FO347" i="1" s="1"/>
  <c r="EZ350" i="1"/>
  <c r="FO350" i="1" s="1"/>
  <c r="ER384" i="1"/>
  <c r="EZ384" i="1"/>
  <c r="EV385" i="1"/>
  <c r="FK385" i="1" s="1"/>
  <c r="DG393" i="1"/>
  <c r="ER393" i="1"/>
  <c r="FG393" i="1" s="1"/>
  <c r="CC349" i="1"/>
  <c r="CR349" i="1" s="1"/>
  <c r="CF349" i="1"/>
  <c r="EO351" i="1"/>
  <c r="DG351" i="1"/>
  <c r="CC358" i="1"/>
  <c r="CF358" i="1"/>
  <c r="CF31" i="1"/>
  <c r="CC31" i="1"/>
  <c r="CR31" i="1" s="1"/>
  <c r="CC401" i="1"/>
  <c r="CR401" i="1" s="1"/>
  <c r="CC366" i="1"/>
  <c r="CR366" i="1" s="1"/>
  <c r="CC365" i="1"/>
  <c r="CR365" i="1" s="1"/>
  <c r="CC376" i="1"/>
  <c r="CC377" i="1" s="1"/>
  <c r="CC407" i="1"/>
  <c r="CR407" i="1" s="1"/>
  <c r="CC389" i="1"/>
  <c r="CR389" i="1" s="1"/>
  <c r="DG28" i="1"/>
  <c r="DG390" i="1"/>
  <c r="DG406" i="1"/>
  <c r="DG402" i="1"/>
  <c r="CC25" i="1"/>
  <c r="CR25" i="1" s="1"/>
  <c r="CF364" i="1"/>
  <c r="CC364" i="1"/>
  <c r="CR364" i="1" s="1"/>
  <c r="EV21" i="1"/>
  <c r="FK21" i="1" s="1"/>
  <c r="EZ22" i="1"/>
  <c r="FO22" i="1" s="1"/>
  <c r="ER25" i="1"/>
  <c r="FG25" i="1" s="1"/>
  <c r="ER26" i="1"/>
  <c r="FG26" i="1" s="1"/>
  <c r="EZ26" i="1"/>
  <c r="FO26" i="1" s="1"/>
  <c r="EV27" i="1"/>
  <c r="FK27" i="1" s="1"/>
  <c r="EZ28" i="1"/>
  <c r="FO28" i="1" s="1"/>
  <c r="EV30" i="1"/>
  <c r="ER31" i="1"/>
  <c r="FG31" i="1" s="1"/>
  <c r="EZ73" i="1"/>
  <c r="FO73" i="1" s="1"/>
  <c r="ER349" i="1"/>
  <c r="FG349" i="1" s="1"/>
  <c r="ER391" i="1"/>
  <c r="FG391" i="1" s="1"/>
  <c r="EV393" i="1"/>
  <c r="FK393" i="1" s="1"/>
  <c r="EZ393" i="1"/>
  <c r="FO393" i="1" s="1"/>
  <c r="EV396" i="1"/>
  <c r="FK396" i="1" s="1"/>
  <c r="ER407" i="1"/>
  <c r="FG407" i="1" s="1"/>
  <c r="ES347" i="1"/>
  <c r="FH347" i="1" s="1"/>
  <c r="ES350" i="1"/>
  <c r="FH350" i="1" s="1"/>
  <c r="EW351" i="1"/>
  <c r="FL351" i="1" s="1"/>
  <c r="CF362" i="1"/>
  <c r="CC362" i="1"/>
  <c r="CR362" i="1" s="1"/>
  <c r="EO381" i="1"/>
  <c r="DG381" i="1"/>
  <c r="DG383" i="1" s="1"/>
  <c r="EW389" i="1"/>
  <c r="FL389" i="1" s="1"/>
  <c r="EW393" i="1"/>
  <c r="FL393" i="1" s="1"/>
  <c r="EW404" i="1"/>
  <c r="FL404" i="1" s="1"/>
  <c r="EW407" i="1"/>
  <c r="FL407" i="1" s="1"/>
  <c r="DG389" i="1"/>
  <c r="CF402" i="1"/>
  <c r="CC402" i="1"/>
  <c r="CR402" i="1" s="1"/>
  <c r="EO21" i="1"/>
  <c r="DG21" i="1"/>
  <c r="ES22" i="1"/>
  <c r="FH22" i="1" s="1"/>
  <c r="EO23" i="1"/>
  <c r="EW23" i="1"/>
  <c r="FL23" i="1" s="1"/>
  <c r="ES24" i="1"/>
  <c r="FH24" i="1" s="1"/>
  <c r="EO25" i="1"/>
  <c r="DG25" i="1"/>
  <c r="EW25" i="1"/>
  <c r="FL25" i="1" s="1"/>
  <c r="ES26" i="1"/>
  <c r="FH26" i="1" s="1"/>
  <c r="EW27" i="1"/>
  <c r="FL27" i="1" s="1"/>
  <c r="ES28" i="1"/>
  <c r="FH28" i="1" s="1"/>
  <c r="EO30" i="1"/>
  <c r="DG30" i="1"/>
  <c r="EW30" i="1"/>
  <c r="ES47" i="1"/>
  <c r="FH47" i="1" s="1"/>
  <c r="CF73" i="1"/>
  <c r="CC73" i="1"/>
  <c r="CR73" i="1" s="1"/>
  <c r="ES73" i="1"/>
  <c r="FH73" i="1" s="1"/>
  <c r="EO382" i="1"/>
  <c r="DG382" i="1"/>
  <c r="DG384" i="1"/>
  <c r="EW384" i="1"/>
  <c r="EO386" i="1"/>
  <c r="EO388" i="1"/>
  <c r="CC390" i="1"/>
  <c r="CR390" i="1" s="1"/>
  <c r="CF390" i="1"/>
  <c r="EW390" i="1"/>
  <c r="FL390" i="1" s="1"/>
  <c r="ES393" i="1"/>
  <c r="FH393" i="1" s="1"/>
  <c r="ES395" i="1"/>
  <c r="FH395" i="1" s="1"/>
  <c r="EW396" i="1"/>
  <c r="FL396" i="1" s="1"/>
  <c r="EO398" i="1"/>
  <c r="ES399" i="1"/>
  <c r="FH399" i="1" s="1"/>
  <c r="DG400" i="1"/>
  <c r="EW400" i="1"/>
  <c r="FL400" i="1" s="1"/>
  <c r="EO402" i="1"/>
  <c r="EO404" i="1"/>
  <c r="EO406" i="1"/>
  <c r="EW408" i="1"/>
  <c r="FL408" i="1" s="1"/>
  <c r="EY22" i="1"/>
  <c r="FN22" i="1" s="1"/>
  <c r="EQ25" i="1"/>
  <c r="FF25" i="1" s="1"/>
  <c r="EU27" i="1"/>
  <c r="FJ27" i="1" s="1"/>
  <c r="EQ71" i="1"/>
  <c r="FF71" i="1" s="1"/>
  <c r="EQ350" i="1"/>
  <c r="FF350" i="1" s="1"/>
  <c r="EU350" i="1"/>
  <c r="FJ350" i="1" s="1"/>
  <c r="EU351" i="1"/>
  <c r="FJ351" i="1" s="1"/>
  <c r="EY351" i="1"/>
  <c r="FN351" i="1" s="1"/>
  <c r="EU384" i="1"/>
  <c r="EY384" i="1"/>
  <c r="EQ387" i="1"/>
  <c r="FF387" i="1" s="1"/>
  <c r="EY387" i="1"/>
  <c r="FN387" i="1" s="1"/>
  <c r="EU388" i="1"/>
  <c r="FJ388" i="1" s="1"/>
  <c r="EY389" i="1"/>
  <c r="FN389" i="1" s="1"/>
  <c r="EY390" i="1"/>
  <c r="FN390" i="1" s="1"/>
  <c r="EQ392" i="1"/>
  <c r="FF392" i="1" s="1"/>
  <c r="EY392" i="1"/>
  <c r="FN392" i="1" s="1"/>
  <c r="EQ395" i="1"/>
  <c r="FF395" i="1" s="1"/>
  <c r="EQ396" i="1"/>
  <c r="FF396" i="1" s="1"/>
  <c r="EU396" i="1"/>
  <c r="FJ396" i="1" s="1"/>
  <c r="EQ399" i="1"/>
  <c r="FF399" i="1" s="1"/>
  <c r="EU402" i="1"/>
  <c r="FJ402" i="1" s="1"/>
  <c r="EU404" i="1"/>
  <c r="FJ404" i="1" s="1"/>
  <c r="EU405" i="1"/>
  <c r="FJ405" i="1" s="1"/>
  <c r="EY406" i="1"/>
  <c r="FN406" i="1" s="1"/>
  <c r="EY407" i="1"/>
  <c r="FN407" i="1" s="1"/>
  <c r="EU408" i="1"/>
  <c r="FJ408" i="1" s="1"/>
  <c r="CC370" i="1"/>
  <c r="CR370" i="1" s="1"/>
  <c r="CC387" i="1"/>
  <c r="CR387" i="1" s="1"/>
  <c r="DG23" i="1"/>
  <c r="EP23" i="1"/>
  <c r="FE23" i="1" s="1"/>
  <c r="EX25" i="1"/>
  <c r="FM25" i="1" s="1"/>
  <c r="ET28" i="1"/>
  <c r="FI28" i="1" s="1"/>
  <c r="ET47" i="1"/>
  <c r="FI47" i="1" s="1"/>
  <c r="EX64" i="1"/>
  <c r="EX65" i="1" s="1"/>
  <c r="EP70" i="1"/>
  <c r="EX72" i="1"/>
  <c r="FM72" i="1" s="1"/>
  <c r="EP347" i="1"/>
  <c r="FE347" i="1" s="1"/>
  <c r="EX351" i="1"/>
  <c r="FM351" i="1" s="1"/>
  <c r="ET386" i="1"/>
  <c r="FI386" i="1" s="1"/>
  <c r="EP387" i="1"/>
  <c r="FE387" i="1" s="1"/>
  <c r="EP390" i="1"/>
  <c r="FE390" i="1" s="1"/>
  <c r="CC392" i="1"/>
  <c r="CR392" i="1" s="1"/>
  <c r="CG392" i="1"/>
  <c r="EX392" i="1"/>
  <c r="FM392" i="1" s="1"/>
  <c r="ET395" i="1"/>
  <c r="FI395" i="1" s="1"/>
  <c r="EP398" i="1"/>
  <c r="FE398" i="1" s="1"/>
  <c r="EX400" i="1"/>
  <c r="FM400" i="1" s="1"/>
  <c r="ET403" i="1"/>
  <c r="FI403" i="1" s="1"/>
  <c r="EP406" i="1"/>
  <c r="FE406" i="1" s="1"/>
  <c r="EX22" i="1"/>
  <c r="FM22" i="1" s="1"/>
  <c r="EX26" i="1"/>
  <c r="FM26" i="1" s="1"/>
  <c r="ET30" i="1"/>
  <c r="EX47" i="1"/>
  <c r="FM47" i="1" s="1"/>
  <c r="EX71" i="1"/>
  <c r="FM71" i="1" s="1"/>
  <c r="ET349" i="1"/>
  <c r="FI349" i="1" s="1"/>
  <c r="ET351" i="1"/>
  <c r="FI351" i="1" s="1"/>
  <c r="EX384" i="1"/>
  <c r="ET387" i="1"/>
  <c r="FI387" i="1" s="1"/>
  <c r="EP389" i="1"/>
  <c r="FE389" i="1" s="1"/>
  <c r="EX389" i="1"/>
  <c r="FM389" i="1" s="1"/>
  <c r="ET396" i="1"/>
  <c r="FI396" i="1" s="1"/>
  <c r="EP399" i="1"/>
  <c r="FE399" i="1" s="1"/>
  <c r="EX401" i="1"/>
  <c r="FM401" i="1" s="1"/>
  <c r="ET404" i="1"/>
  <c r="FI404" i="1" s="1"/>
  <c r="EP407" i="1"/>
  <c r="FE407" i="1" s="1"/>
  <c r="EO408" i="1"/>
  <c r="DG408" i="1"/>
  <c r="CC24" i="1"/>
  <c r="CR24" i="1" s="1"/>
  <c r="CG24" i="1"/>
  <c r="CC395" i="1"/>
  <c r="CR395" i="1" s="1"/>
  <c r="CC405" i="1"/>
  <c r="CR405" i="1" s="1"/>
  <c r="DG394" i="1"/>
  <c r="DG398" i="1"/>
  <c r="CF398" i="1"/>
  <c r="CC398" i="1"/>
  <c r="CR398" i="1" s="1"/>
  <c r="CC348" i="1"/>
  <c r="CR348" i="1" s="1"/>
  <c r="CF348" i="1"/>
  <c r="CF394" i="1"/>
  <c r="CC394" i="1"/>
  <c r="CR394" i="1" s="1"/>
  <c r="CC408" i="1"/>
  <c r="CR408" i="1" s="1"/>
  <c r="CG408" i="1"/>
  <c r="CF350" i="1"/>
  <c r="CC350" i="1"/>
  <c r="CR350" i="1" s="1"/>
  <c r="CC47" i="1"/>
  <c r="CR47" i="1" s="1"/>
  <c r="CI47" i="1"/>
  <c r="EO71" i="1"/>
  <c r="DG71" i="1"/>
  <c r="EO72" i="1"/>
  <c r="DG72" i="1"/>
  <c r="DG405" i="1"/>
  <c r="EW405" i="1"/>
  <c r="FL405" i="1" s="1"/>
  <c r="CC361" i="1"/>
  <c r="CR361" i="1" s="1"/>
  <c r="CG361" i="1"/>
  <c r="CC386" i="1"/>
  <c r="CR386" i="1" s="1"/>
  <c r="DG22" i="1"/>
  <c r="EP22" i="1"/>
  <c r="FE22" i="1" s="1"/>
  <c r="CC28" i="1"/>
  <c r="CR28" i="1" s="1"/>
  <c r="CG28" i="1"/>
  <c r="CC359" i="1"/>
  <c r="CR359" i="1" s="1"/>
  <c r="CC367" i="1"/>
  <c r="CR367" i="1" s="1"/>
  <c r="CC388" i="1"/>
  <c r="CR388" i="1" s="1"/>
  <c r="CC396" i="1"/>
  <c r="CR396" i="1" s="1"/>
  <c r="CC354" i="1"/>
  <c r="CC355" i="1" s="1"/>
  <c r="DG26" i="1"/>
  <c r="EO347" i="1"/>
  <c r="DG347" i="1"/>
  <c r="EY400" i="1"/>
  <c r="FN400" i="1" s="1"/>
  <c r="CC403" i="1"/>
  <c r="CR403" i="1" s="1"/>
  <c r="CH403" i="1"/>
  <c r="CC58" i="1"/>
  <c r="CR58" i="1" s="1"/>
  <c r="CC64" i="1"/>
  <c r="CC65" i="1" s="1"/>
  <c r="EO392" i="1"/>
  <c r="DG392" i="1"/>
  <c r="EZ396" i="1"/>
  <c r="FO396" i="1" s="1"/>
  <c r="EY28" i="1"/>
  <c r="FN28" i="1" s="1"/>
  <c r="EY347" i="1"/>
  <c r="FN347" i="1" s="1"/>
  <c r="EU348" i="1"/>
  <c r="FJ348" i="1" s="1"/>
  <c r="EQ351" i="1"/>
  <c r="FF351" i="1" s="1"/>
  <c r="EQ381" i="1"/>
  <c r="EQ383" i="1" s="1"/>
  <c r="EQ384" i="1"/>
  <c r="CC363" i="1"/>
  <c r="CR363" i="1" s="1"/>
  <c r="CC368" i="1"/>
  <c r="CR368" i="1" s="1"/>
  <c r="CC400" i="1"/>
  <c r="CR400" i="1" s="1"/>
  <c r="CC356" i="1"/>
  <c r="CC357" i="1" s="1"/>
  <c r="CC404" i="1"/>
  <c r="CR404" i="1" s="1"/>
  <c r="CC397" i="1"/>
  <c r="CR397" i="1" s="1"/>
  <c r="CC372" i="1"/>
  <c r="CR372" i="1" s="1"/>
  <c r="DG24" i="1"/>
  <c r="DG27" i="1"/>
  <c r="DG395" i="1"/>
  <c r="DG399" i="1"/>
  <c r="DG386" i="1"/>
  <c r="EZ21" i="1"/>
  <c r="FO21" i="1" s="1"/>
  <c r="ER23" i="1"/>
  <c r="FG23" i="1" s="1"/>
  <c r="ER24" i="1"/>
  <c r="FG24" i="1" s="1"/>
  <c r="EV25" i="1"/>
  <c r="FK25" i="1" s="1"/>
  <c r="EV31" i="1"/>
  <c r="FK31" i="1" s="1"/>
  <c r="ER71" i="1"/>
  <c r="FG71" i="1" s="1"/>
  <c r="EZ71" i="1"/>
  <c r="FO71" i="1" s="1"/>
  <c r="EV72" i="1"/>
  <c r="FK72" i="1" s="1"/>
  <c r="EV347" i="1"/>
  <c r="FK347" i="1" s="1"/>
  <c r="EV350" i="1"/>
  <c r="FK350" i="1" s="1"/>
  <c r="ER381" i="1"/>
  <c r="ER383" i="1" s="1"/>
  <c r="EZ381" i="1"/>
  <c r="EZ383" i="1" s="1"/>
  <c r="ER382" i="1"/>
  <c r="FG382" i="1" s="1"/>
  <c r="EV384" i="1"/>
  <c r="DG385" i="1"/>
  <c r="ER385" i="1"/>
  <c r="FG385" i="1" s="1"/>
  <c r="EZ385" i="1"/>
  <c r="FO385" i="1" s="1"/>
  <c r="EV390" i="1"/>
  <c r="FK390" i="1" s="1"/>
  <c r="EZ391" i="1"/>
  <c r="FO391" i="1" s="1"/>
  <c r="EV394" i="1"/>
  <c r="FK394" i="1" s="1"/>
  <c r="ER397" i="1"/>
  <c r="FG397" i="1" s="1"/>
  <c r="ER399" i="1"/>
  <c r="FG399" i="1" s="1"/>
  <c r="ER400" i="1"/>
  <c r="FG400" i="1" s="1"/>
  <c r="DG401" i="1"/>
  <c r="ER401" i="1"/>
  <c r="FG401" i="1" s="1"/>
  <c r="EZ401" i="1"/>
  <c r="FO401" i="1" s="1"/>
  <c r="EZ402" i="1"/>
  <c r="FO402" i="1" s="1"/>
  <c r="EZ403" i="1"/>
  <c r="FO403" i="1" s="1"/>
  <c r="EV404" i="1"/>
  <c r="FK404" i="1" s="1"/>
  <c r="EV405" i="1"/>
  <c r="FK405" i="1" s="1"/>
  <c r="EV406" i="1"/>
  <c r="FK406" i="1" s="1"/>
  <c r="EZ407" i="1"/>
  <c r="FO407" i="1" s="1"/>
  <c r="EO349" i="1"/>
  <c r="DG349" i="1"/>
  <c r="CC374" i="1"/>
  <c r="CR374" i="1" s="1"/>
  <c r="CF374" i="1"/>
  <c r="CF381" i="1"/>
  <c r="CC381" i="1"/>
  <c r="CC383" i="1" s="1"/>
  <c r="CF347" i="1"/>
  <c r="CC347" i="1"/>
  <c r="CR347" i="1" s="1"/>
  <c r="CF21" i="1"/>
  <c r="CC21" i="1"/>
  <c r="CR21" i="1" s="1"/>
  <c r="EW24" i="1"/>
  <c r="FL24" i="1" s="1"/>
  <c r="ES27" i="1"/>
  <c r="FH27" i="1" s="1"/>
  <c r="EO31" i="1"/>
  <c r="DG31" i="1"/>
  <c r="CC72" i="1"/>
  <c r="CR72" i="1" s="1"/>
  <c r="CF72" i="1"/>
  <c r="EO348" i="1"/>
  <c r="DG348" i="1"/>
  <c r="EO350" i="1"/>
  <c r="DG350" i="1"/>
  <c r="CC406" i="1"/>
  <c r="CR406" i="1" s="1"/>
  <c r="CF406" i="1"/>
  <c r="CC26" i="1"/>
  <c r="CR26" i="1" s="1"/>
  <c r="EU23" i="1"/>
  <c r="FJ23" i="1" s="1"/>
  <c r="DG47" i="1"/>
  <c r="EQ47" i="1"/>
  <c r="FF47" i="1" s="1"/>
  <c r="EU385" i="1"/>
  <c r="FJ385" i="1" s="1"/>
  <c r="EY386" i="1"/>
  <c r="FN386" i="1" s="1"/>
  <c r="EU387" i="1"/>
  <c r="FJ387" i="1" s="1"/>
  <c r="EQ388" i="1"/>
  <c r="FF388" i="1" s="1"/>
  <c r="EU389" i="1"/>
  <c r="FJ389" i="1" s="1"/>
  <c r="EQ390" i="1"/>
  <c r="FF390" i="1" s="1"/>
  <c r="CC23" i="1"/>
  <c r="CR23" i="1" s="1"/>
  <c r="CG23" i="1"/>
  <c r="EX347" i="1"/>
  <c r="FM347" i="1" s="1"/>
  <c r="ET384" i="1"/>
  <c r="DG396" i="1"/>
  <c r="EP396" i="1"/>
  <c r="FE396" i="1" s="1"/>
  <c r="DG404" i="1"/>
  <c r="EP404" i="1"/>
  <c r="FE404" i="1" s="1"/>
  <c r="CC369" i="1"/>
  <c r="CR369" i="1" s="1"/>
  <c r="CC393" i="1"/>
  <c r="CR393" i="1" s="1"/>
  <c r="CG393" i="1"/>
  <c r="DG388" i="1"/>
  <c r="EP388" i="1"/>
  <c r="FE388" i="1" s="1"/>
  <c r="EO383" i="1" l="1"/>
  <c r="CF383" i="1"/>
  <c r="ET409" i="1"/>
  <c r="EX409" i="1"/>
  <c r="EY409" i="1"/>
  <c r="ER409" i="1"/>
  <c r="EQ409" i="1"/>
  <c r="EU409" i="1"/>
  <c r="CF409" i="1"/>
  <c r="EW409" i="1"/>
  <c r="ES409" i="1"/>
  <c r="EO409" i="1"/>
  <c r="CC409" i="1"/>
  <c r="CG409" i="1"/>
  <c r="EV409" i="1"/>
  <c r="DG409" i="1"/>
  <c r="EZ409" i="1"/>
  <c r="EP409" i="1"/>
  <c r="CH409" i="1"/>
  <c r="CG375" i="1"/>
  <c r="CF375" i="1"/>
  <c r="CC375" i="1"/>
  <c r="CR70" i="1"/>
  <c r="CH375" i="1"/>
  <c r="FF384" i="1"/>
  <c r="FF409" i="1" s="1"/>
  <c r="FH384" i="1"/>
  <c r="FH409" i="1" s="1"/>
  <c r="CR384" i="1"/>
  <c r="CR409" i="1" s="1"/>
  <c r="FM384" i="1"/>
  <c r="FM409" i="1" s="1"/>
  <c r="FN384" i="1"/>
  <c r="FN409" i="1" s="1"/>
  <c r="FO384" i="1"/>
  <c r="FO409" i="1" s="1"/>
  <c r="FJ384" i="1"/>
  <c r="FJ409" i="1" s="1"/>
  <c r="FG384" i="1"/>
  <c r="FG409" i="1" s="1"/>
  <c r="FD384" i="1"/>
  <c r="FI384" i="1"/>
  <c r="FI409" i="1" s="1"/>
  <c r="FK384" i="1"/>
  <c r="FK409" i="1" s="1"/>
  <c r="FL384" i="1"/>
  <c r="FL409" i="1" s="1"/>
  <c r="FE384" i="1"/>
  <c r="FE409" i="1" s="1"/>
  <c r="FG381" i="1"/>
  <c r="FG383" i="1" s="1"/>
  <c r="FM381" i="1"/>
  <c r="FM383" i="1" s="1"/>
  <c r="FE381" i="1"/>
  <c r="FE383" i="1" s="1"/>
  <c r="CR381" i="1"/>
  <c r="CR383" i="1" s="1"/>
  <c r="FN381" i="1"/>
  <c r="FN383" i="1" s="1"/>
  <c r="FL381" i="1"/>
  <c r="FL383" i="1" s="1"/>
  <c r="FH381" i="1"/>
  <c r="FH383" i="1" s="1"/>
  <c r="FK381" i="1"/>
  <c r="FK383" i="1" s="1"/>
  <c r="FI381" i="1"/>
  <c r="FI383" i="1" s="1"/>
  <c r="FO381" i="1"/>
  <c r="FO383" i="1" s="1"/>
  <c r="FF381" i="1"/>
  <c r="FF383" i="1" s="1"/>
  <c r="FJ381" i="1"/>
  <c r="FJ383" i="1" s="1"/>
  <c r="CR376" i="1"/>
  <c r="CR377" i="1" s="1"/>
  <c r="CR358" i="1"/>
  <c r="CR375" i="1" s="1"/>
  <c r="CR356" i="1"/>
  <c r="CR357" i="1" s="1"/>
  <c r="CR354" i="1"/>
  <c r="CR355" i="1" s="1"/>
  <c r="FE70" i="1"/>
  <c r="FM70" i="1"/>
  <c r="FF70" i="1"/>
  <c r="FL70" i="1"/>
  <c r="FJ70" i="1"/>
  <c r="FK70" i="1"/>
  <c r="FG70" i="1"/>
  <c r="FN70" i="1"/>
  <c r="FI70" i="1"/>
  <c r="FO70" i="1"/>
  <c r="FH70" i="1"/>
  <c r="FJ64" i="1"/>
  <c r="FJ65" i="1" s="1"/>
  <c r="FK64" i="1"/>
  <c r="FK65" i="1" s="1"/>
  <c r="FN64" i="1"/>
  <c r="FN65" i="1" s="1"/>
  <c r="CR64" i="1"/>
  <c r="CR65" i="1" s="1"/>
  <c r="FL64" i="1"/>
  <c r="FL65" i="1" s="1"/>
  <c r="FE64" i="1"/>
  <c r="FE65" i="1" s="1"/>
  <c r="FH64" i="1"/>
  <c r="FH65" i="1" s="1"/>
  <c r="FG64" i="1"/>
  <c r="FG65" i="1" s="1"/>
  <c r="FO64" i="1"/>
  <c r="FO65" i="1" s="1"/>
  <c r="FI64" i="1"/>
  <c r="FI65" i="1" s="1"/>
  <c r="FM64" i="1"/>
  <c r="FM65" i="1" s="1"/>
  <c r="FD64" i="1"/>
  <c r="FD65" i="1" s="1"/>
  <c r="FF64" i="1"/>
  <c r="FF65" i="1" s="1"/>
  <c r="CR62" i="1"/>
  <c r="CR63" i="1" s="1"/>
  <c r="FN30" i="1"/>
  <c r="FI30" i="1"/>
  <c r="FL30" i="1"/>
  <c r="FK30" i="1"/>
  <c r="FM30" i="1"/>
  <c r="FH30" i="1"/>
  <c r="FJ30" i="1"/>
  <c r="FE30" i="1"/>
  <c r="FF30" i="1"/>
  <c r="FO30" i="1"/>
  <c r="FG30" i="1"/>
  <c r="FA26" i="1"/>
  <c r="FA394" i="1"/>
  <c r="FA384" i="1"/>
  <c r="FA395" i="1"/>
  <c r="FA391" i="1"/>
  <c r="FA404" i="1"/>
  <c r="FD404" i="1"/>
  <c r="FA30" i="1"/>
  <c r="FD30" i="1"/>
  <c r="FA47" i="1"/>
  <c r="FA407" i="1"/>
  <c r="FA397" i="1"/>
  <c r="FA349" i="1"/>
  <c r="FP349" i="1" s="1"/>
  <c r="FD349" i="1"/>
  <c r="FA405" i="1"/>
  <c r="FA390" i="1"/>
  <c r="FA399" i="1"/>
  <c r="FA400" i="1"/>
  <c r="FA406" i="1"/>
  <c r="FD406" i="1"/>
  <c r="FA22" i="1"/>
  <c r="FA70" i="1"/>
  <c r="FD70" i="1"/>
  <c r="FA27" i="1"/>
  <c r="FA393" i="1"/>
  <c r="FA396" i="1"/>
  <c r="FA408" i="1"/>
  <c r="FD408" i="1"/>
  <c r="FA402" i="1"/>
  <c r="FD402" i="1"/>
  <c r="FA398" i="1"/>
  <c r="FD398" i="1"/>
  <c r="FA386" i="1"/>
  <c r="FD386" i="1"/>
  <c r="FA382" i="1"/>
  <c r="FP382" i="1" s="1"/>
  <c r="FD382" i="1"/>
  <c r="FA23" i="1"/>
  <c r="FD23" i="1"/>
  <c r="FA381" i="1"/>
  <c r="FA383" i="1" s="1"/>
  <c r="FD381" i="1"/>
  <c r="FD383" i="1" s="1"/>
  <c r="FA385" i="1"/>
  <c r="FA403" i="1"/>
  <c r="FA73" i="1"/>
  <c r="FP73" i="1" s="1"/>
  <c r="FD73" i="1"/>
  <c r="FA348" i="1"/>
  <c r="FP348" i="1" s="1"/>
  <c r="FD348" i="1"/>
  <c r="FA71" i="1"/>
  <c r="FP71" i="1" s="1"/>
  <c r="FD71" i="1"/>
  <c r="FA388" i="1"/>
  <c r="FD388" i="1"/>
  <c r="FA21" i="1"/>
  <c r="FD21" i="1"/>
  <c r="FA28" i="1"/>
  <c r="FA351" i="1"/>
  <c r="FP351" i="1" s="1"/>
  <c r="FD351" i="1"/>
  <c r="FA347" i="1"/>
  <c r="FP347" i="1" s="1"/>
  <c r="FD347" i="1"/>
  <c r="FA64" i="1"/>
  <c r="FA65" i="1" s="1"/>
  <c r="FA389" i="1"/>
  <c r="FA350" i="1"/>
  <c r="FP350" i="1" s="1"/>
  <c r="FD350" i="1"/>
  <c r="FA31" i="1"/>
  <c r="FP31" i="1" s="1"/>
  <c r="FD31" i="1"/>
  <c r="FA401" i="1"/>
  <c r="FA392" i="1"/>
  <c r="FD392" i="1"/>
  <c r="FA72" i="1"/>
  <c r="FP72" i="1" s="1"/>
  <c r="FD72" i="1"/>
  <c r="FA25" i="1"/>
  <c r="FD25" i="1"/>
  <c r="FA24" i="1"/>
  <c r="FA387" i="1"/>
  <c r="FD409" i="1" l="1"/>
  <c r="FA409" i="1"/>
  <c r="FP381" i="1"/>
  <c r="FP383" i="1" s="1"/>
  <c r="FP70" i="1"/>
  <c r="FP30" i="1"/>
  <c r="EK3" i="1"/>
  <c r="EK408" i="1"/>
  <c r="EK407" i="1"/>
  <c r="EK406" i="1"/>
  <c r="EK405" i="1"/>
  <c r="EK404" i="1"/>
  <c r="EK403" i="1"/>
  <c r="EK402" i="1"/>
  <c r="EK401" i="1"/>
  <c r="EK400" i="1"/>
  <c r="EK399" i="1"/>
  <c r="EK398" i="1"/>
  <c r="EK397" i="1"/>
  <c r="EK396" i="1"/>
  <c r="EK395" i="1"/>
  <c r="EK394" i="1"/>
  <c r="EK393" i="1"/>
  <c r="EK392" i="1"/>
  <c r="EK391" i="1"/>
  <c r="EK390" i="1"/>
  <c r="EK389" i="1"/>
  <c r="EK388" i="1"/>
  <c r="EK387" i="1"/>
  <c r="EK386" i="1"/>
  <c r="EK385" i="1"/>
  <c r="EK384" i="1"/>
  <c r="EK379" i="1"/>
  <c r="EK378" i="1"/>
  <c r="EK376" i="1"/>
  <c r="EK377" i="1" s="1"/>
  <c r="EK374" i="1"/>
  <c r="EK373" i="1"/>
  <c r="EK372" i="1"/>
  <c r="EK371" i="1"/>
  <c r="EK370" i="1"/>
  <c r="EK369" i="1"/>
  <c r="EK368" i="1"/>
  <c r="EK367" i="1"/>
  <c r="EK366" i="1"/>
  <c r="EK365" i="1"/>
  <c r="EK364" i="1"/>
  <c r="EK363" i="1"/>
  <c r="EK362" i="1"/>
  <c r="EK361" i="1"/>
  <c r="EK360" i="1"/>
  <c r="EK359" i="1"/>
  <c r="EK358" i="1"/>
  <c r="EK356" i="1"/>
  <c r="EK357" i="1" s="1"/>
  <c r="EK354" i="1"/>
  <c r="EK355" i="1" s="1"/>
  <c r="EK352" i="1"/>
  <c r="EK346" i="1"/>
  <c r="EK345" i="1"/>
  <c r="EK344" i="1"/>
  <c r="EK343" i="1"/>
  <c r="EK342" i="1"/>
  <c r="EK341" i="1"/>
  <c r="EK340" i="1"/>
  <c r="EK339" i="1"/>
  <c r="EK338" i="1"/>
  <c r="EK337" i="1"/>
  <c r="EK336" i="1"/>
  <c r="EK335" i="1"/>
  <c r="EK334" i="1"/>
  <c r="EK333" i="1"/>
  <c r="EK332" i="1"/>
  <c r="EK331" i="1"/>
  <c r="EK330" i="1"/>
  <c r="EK329" i="1"/>
  <c r="EK328" i="1"/>
  <c r="EK327" i="1"/>
  <c r="EK326" i="1"/>
  <c r="EK325" i="1"/>
  <c r="EK324" i="1"/>
  <c r="EK323" i="1"/>
  <c r="EK322" i="1"/>
  <c r="EK321" i="1"/>
  <c r="EK320" i="1"/>
  <c r="EK319" i="1"/>
  <c r="EK318" i="1"/>
  <c r="EK317" i="1"/>
  <c r="EK316" i="1"/>
  <c r="EK315" i="1"/>
  <c r="EK314" i="1"/>
  <c r="EK313" i="1"/>
  <c r="EK312" i="1"/>
  <c r="EK311" i="1"/>
  <c r="EK310" i="1"/>
  <c r="EK309" i="1"/>
  <c r="EK308" i="1"/>
  <c r="EK307" i="1"/>
  <c r="EK306" i="1"/>
  <c r="EK305" i="1"/>
  <c r="EK304" i="1"/>
  <c r="EK303" i="1"/>
  <c r="EK302" i="1"/>
  <c r="EK301" i="1"/>
  <c r="EK300" i="1"/>
  <c r="EK299" i="1"/>
  <c r="EK298" i="1"/>
  <c r="EK297" i="1"/>
  <c r="EK296" i="1"/>
  <c r="EK295" i="1"/>
  <c r="EK294" i="1"/>
  <c r="EK293" i="1"/>
  <c r="EK292" i="1"/>
  <c r="EK291" i="1"/>
  <c r="EK290" i="1"/>
  <c r="EK289" i="1"/>
  <c r="EK288" i="1"/>
  <c r="EK287" i="1"/>
  <c r="EK286" i="1"/>
  <c r="EK285" i="1"/>
  <c r="EK284" i="1"/>
  <c r="EK283" i="1"/>
  <c r="EK282" i="1"/>
  <c r="EK281" i="1"/>
  <c r="EK280" i="1"/>
  <c r="EK279" i="1"/>
  <c r="EK278" i="1"/>
  <c r="EK277" i="1"/>
  <c r="EK276" i="1"/>
  <c r="EK275" i="1"/>
  <c r="EK274" i="1"/>
  <c r="EK273" i="1"/>
  <c r="EK272" i="1"/>
  <c r="EK271" i="1"/>
  <c r="EK270" i="1"/>
  <c r="EK269" i="1"/>
  <c r="EK268" i="1"/>
  <c r="EK267" i="1"/>
  <c r="EK266" i="1"/>
  <c r="EK265" i="1"/>
  <c r="EK264" i="1"/>
  <c r="EK263" i="1"/>
  <c r="EK262" i="1"/>
  <c r="EK261" i="1"/>
  <c r="EK260" i="1"/>
  <c r="EK259" i="1"/>
  <c r="EK258" i="1"/>
  <c r="EK257" i="1"/>
  <c r="EK256" i="1"/>
  <c r="EK255" i="1"/>
  <c r="EK254" i="1"/>
  <c r="EK252" i="1"/>
  <c r="EK251" i="1"/>
  <c r="EK250" i="1"/>
  <c r="EK248" i="1"/>
  <c r="EK247" i="1"/>
  <c r="EK246" i="1"/>
  <c r="EK245" i="1"/>
  <c r="EK244" i="1"/>
  <c r="EK243" i="1"/>
  <c r="EK242" i="1"/>
  <c r="EK241" i="1"/>
  <c r="EK240" i="1"/>
  <c r="EK239" i="1"/>
  <c r="EK238" i="1"/>
  <c r="EK236" i="1"/>
  <c r="EK235" i="1"/>
  <c r="EK234" i="1"/>
  <c r="EK232" i="1"/>
  <c r="EK231" i="1"/>
  <c r="EK230" i="1"/>
  <c r="EK229" i="1"/>
  <c r="EK228" i="1"/>
  <c r="EK227" i="1"/>
  <c r="EK226" i="1"/>
  <c r="EK225" i="1"/>
  <c r="EK224" i="1"/>
  <c r="EK220" i="1"/>
  <c r="EK219" i="1"/>
  <c r="EK216" i="1"/>
  <c r="EK215" i="1"/>
  <c r="EK214" i="1"/>
  <c r="EK213" i="1"/>
  <c r="EK212" i="1"/>
  <c r="EK210" i="1"/>
  <c r="EK209" i="1"/>
  <c r="EK208" i="1"/>
  <c r="EK204" i="1"/>
  <c r="EK203" i="1"/>
  <c r="EK200" i="1"/>
  <c r="EK199" i="1"/>
  <c r="EK198" i="1"/>
  <c r="EK197" i="1"/>
  <c r="EK196" i="1"/>
  <c r="EK194" i="1"/>
  <c r="EK193" i="1"/>
  <c r="EK192" i="1"/>
  <c r="EK188" i="1"/>
  <c r="EK187" i="1"/>
  <c r="EK184" i="1"/>
  <c r="EK183" i="1"/>
  <c r="EK182" i="1"/>
  <c r="EK181" i="1"/>
  <c r="EK180" i="1"/>
  <c r="EK178" i="1"/>
  <c r="EK177" i="1"/>
  <c r="EK176" i="1"/>
  <c r="EK172" i="1"/>
  <c r="EK171" i="1"/>
  <c r="EK168" i="1"/>
  <c r="EK167" i="1"/>
  <c r="EK166" i="1"/>
  <c r="EK165" i="1"/>
  <c r="EK164" i="1"/>
  <c r="EK162" i="1"/>
  <c r="EK161" i="1"/>
  <c r="EK160" i="1"/>
  <c r="EK156" i="1"/>
  <c r="EK155" i="1"/>
  <c r="EK152" i="1"/>
  <c r="EK151" i="1"/>
  <c r="EK150" i="1"/>
  <c r="EK149" i="1"/>
  <c r="EK148" i="1"/>
  <c r="EK146" i="1"/>
  <c r="EK145" i="1"/>
  <c r="EK144" i="1"/>
  <c r="EK140" i="1"/>
  <c r="EK139" i="1"/>
  <c r="EK136" i="1"/>
  <c r="EK135" i="1"/>
  <c r="EK134" i="1"/>
  <c r="EK133" i="1"/>
  <c r="EK132" i="1"/>
  <c r="EK130" i="1"/>
  <c r="EK129" i="1"/>
  <c r="EK128" i="1"/>
  <c r="EK124" i="1"/>
  <c r="EK123" i="1"/>
  <c r="EK120" i="1"/>
  <c r="EK119" i="1"/>
  <c r="EK118" i="1"/>
  <c r="EK117" i="1"/>
  <c r="EK116" i="1"/>
  <c r="EK114" i="1"/>
  <c r="EK113" i="1"/>
  <c r="EK112" i="1"/>
  <c r="EK108" i="1"/>
  <c r="EK107" i="1"/>
  <c r="EK106" i="1"/>
  <c r="EK105" i="1"/>
  <c r="EK104" i="1"/>
  <c r="EK103" i="1"/>
  <c r="EK100" i="1"/>
  <c r="EK99" i="1"/>
  <c r="EK98" i="1"/>
  <c r="EK97" i="1"/>
  <c r="EK96" i="1"/>
  <c r="EK95" i="1"/>
  <c r="EK92" i="1"/>
  <c r="EK91" i="1"/>
  <c r="EK90" i="1"/>
  <c r="EK89" i="1"/>
  <c r="EK88" i="1"/>
  <c r="EK87" i="1"/>
  <c r="EK85" i="1"/>
  <c r="EK84" i="1"/>
  <c r="EK83" i="1"/>
  <c r="EK81" i="1"/>
  <c r="EK80" i="1"/>
  <c r="EK79" i="1"/>
  <c r="EK77" i="1"/>
  <c r="EK76" i="1"/>
  <c r="EK75" i="1"/>
  <c r="EK74" i="1"/>
  <c r="EK68" i="1"/>
  <c r="EK69" i="1" s="1"/>
  <c r="EK66" i="1"/>
  <c r="EK67" i="1" s="1"/>
  <c r="EK64" i="1"/>
  <c r="EK65" i="1" s="1"/>
  <c r="EK60" i="1"/>
  <c r="EK61" i="1" s="1"/>
  <c r="EK58" i="1"/>
  <c r="EK57" i="1"/>
  <c r="EK55" i="1"/>
  <c r="EK53" i="1"/>
  <c r="EK52" i="1"/>
  <c r="EK49" i="1"/>
  <c r="EK50" i="1" s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6" i="1"/>
  <c r="EK5" i="1"/>
  <c r="EK2" i="1"/>
  <c r="EK7" i="1" l="1"/>
  <c r="EK29" i="1"/>
  <c r="EK380" i="1"/>
  <c r="EK375" i="1"/>
  <c r="EK409" i="1"/>
  <c r="EK4" i="1"/>
  <c r="EK48" i="1"/>
  <c r="EK62" i="1"/>
  <c r="EK63" i="1" s="1"/>
  <c r="EK86" i="1"/>
  <c r="EK121" i="1"/>
  <c r="EK122" i="1"/>
  <c r="EK137" i="1"/>
  <c r="EK138" i="1"/>
  <c r="EK153" i="1"/>
  <c r="EK154" i="1"/>
  <c r="EK169" i="1"/>
  <c r="EK170" i="1"/>
  <c r="EK185" i="1"/>
  <c r="EK186" i="1"/>
  <c r="EK201" i="1"/>
  <c r="EK202" i="1"/>
  <c r="EK217" i="1"/>
  <c r="EK218" i="1"/>
  <c r="EK233" i="1"/>
  <c r="EK249" i="1"/>
  <c r="EK56" i="1"/>
  <c r="EK59" i="1" s="1"/>
  <c r="EK82" i="1"/>
  <c r="EK93" i="1"/>
  <c r="EK94" i="1"/>
  <c r="EK101" i="1"/>
  <c r="EK102" i="1"/>
  <c r="EK109" i="1"/>
  <c r="EK110" i="1"/>
  <c r="EK111" i="1"/>
  <c r="EK125" i="1"/>
  <c r="EK126" i="1"/>
  <c r="EK127" i="1"/>
  <c r="EK141" i="1"/>
  <c r="EK142" i="1"/>
  <c r="EK143" i="1"/>
  <c r="EK157" i="1"/>
  <c r="EK158" i="1"/>
  <c r="EK159" i="1"/>
  <c r="EK173" i="1"/>
  <c r="EK174" i="1"/>
  <c r="EK175" i="1"/>
  <c r="EK189" i="1"/>
  <c r="EK190" i="1"/>
  <c r="EK191" i="1"/>
  <c r="EK205" i="1"/>
  <c r="EK206" i="1"/>
  <c r="EK207" i="1"/>
  <c r="EK221" i="1"/>
  <c r="EK222" i="1"/>
  <c r="EK223" i="1"/>
  <c r="EK237" i="1"/>
  <c r="EK253" i="1"/>
  <c r="EK51" i="1"/>
  <c r="EK54" i="1" s="1"/>
  <c r="EK78" i="1"/>
  <c r="EK115" i="1"/>
  <c r="EK131" i="1"/>
  <c r="EK147" i="1"/>
  <c r="EK163" i="1"/>
  <c r="EK179" i="1"/>
  <c r="EK195" i="1"/>
  <c r="EK211" i="1"/>
  <c r="EK353" i="1" l="1"/>
  <c r="EK410" i="1" s="1"/>
  <c r="AY388" i="1"/>
  <c r="FP388" i="1" s="1"/>
  <c r="AY401" i="1"/>
  <c r="FP401" i="1" s="1"/>
  <c r="BN387" i="1"/>
  <c r="AY384" i="1"/>
  <c r="AY405" i="1"/>
  <c r="FP405" i="1" s="1"/>
  <c r="BN398" i="1"/>
  <c r="BN396" i="1"/>
  <c r="BN404" i="1"/>
  <c r="BN394" i="1"/>
  <c r="BN400" i="1"/>
  <c r="AY397" i="1"/>
  <c r="FP397" i="1" s="1"/>
  <c r="AY402" i="1"/>
  <c r="FP402" i="1" s="1"/>
  <c r="BN401" i="1"/>
  <c r="AY393" i="1"/>
  <c r="FP393" i="1" s="1"/>
  <c r="AY390" i="1"/>
  <c r="FP390" i="1" s="1"/>
  <c r="BN402" i="1"/>
  <c r="AY398" i="1"/>
  <c r="FP398" i="1" s="1"/>
  <c r="BN397" i="1"/>
  <c r="AY400" i="1"/>
  <c r="FP400" i="1" s="1"/>
  <c r="AY395" i="1"/>
  <c r="FP395" i="1" s="1"/>
  <c r="AY392" i="1"/>
  <c r="FP392" i="1" s="1"/>
  <c r="AY399" i="1"/>
  <c r="FP399" i="1" s="1"/>
  <c r="AY391" i="1"/>
  <c r="FP391" i="1" s="1"/>
  <c r="AY396" i="1"/>
  <c r="FP396" i="1" s="1"/>
  <c r="AY394" i="1"/>
  <c r="FP394" i="1" s="1"/>
  <c r="BN393" i="1"/>
  <c r="BN391" i="1"/>
  <c r="BN390" i="1"/>
  <c r="BN407" i="1"/>
  <c r="AY406" i="1"/>
  <c r="FP406" i="1" s="1"/>
  <c r="BN405" i="1"/>
  <c r="AY407" i="1"/>
  <c r="FP407" i="1" s="1"/>
  <c r="BN406" i="1"/>
  <c r="AY408" i="1"/>
  <c r="FP408" i="1" s="1"/>
  <c r="AY403" i="1"/>
  <c r="FP403" i="1" s="1"/>
  <c r="BN408" i="1"/>
  <c r="AY404" i="1"/>
  <c r="FP404" i="1" s="1"/>
  <c r="BN403" i="1"/>
  <c r="AY389" i="1"/>
  <c r="FP389" i="1" s="1"/>
  <c r="AY21" i="1"/>
  <c r="FP21" i="1" s="1"/>
  <c r="BN47" i="1"/>
  <c r="AY385" i="1"/>
  <c r="FP385" i="1" s="1"/>
  <c r="BN384" i="1"/>
  <c r="BN399" i="1"/>
  <c r="BN395" i="1"/>
  <c r="BN389" i="1"/>
  <c r="BN21" i="1"/>
  <c r="AY386" i="1"/>
  <c r="FP386" i="1" s="1"/>
  <c r="BN385" i="1"/>
  <c r="BN392" i="1"/>
  <c r="AY387" i="1"/>
  <c r="FP387" i="1" s="1"/>
  <c r="BN386" i="1"/>
  <c r="AY47" i="1"/>
  <c r="FP47" i="1" s="1"/>
  <c r="BN388" i="1"/>
  <c r="BN409" i="1" l="1"/>
  <c r="AY409" i="1"/>
  <c r="FP384" i="1"/>
  <c r="FP409" i="1" s="1"/>
  <c r="DV388" i="1"/>
  <c r="DV392" i="1"/>
  <c r="DV393" i="1"/>
  <c r="DV403" i="1"/>
  <c r="DV390" i="1"/>
  <c r="DV47" i="1"/>
  <c r="DV395" i="1"/>
  <c r="DV399" i="1"/>
  <c r="DV401" i="1"/>
  <c r="DV407" i="1"/>
  <c r="DV384" i="1"/>
  <c r="DV386" i="1"/>
  <c r="DV405" i="1"/>
  <c r="DV21" i="1"/>
  <c r="DV398" i="1"/>
  <c r="DV408" i="1"/>
  <c r="DV397" i="1"/>
  <c r="DV389" i="1"/>
  <c r="DV354" i="1"/>
  <c r="DV355" i="1" s="1"/>
  <c r="DV28" i="1"/>
  <c r="DV25" i="1"/>
  <c r="DV391" i="1"/>
  <c r="DV406" i="1"/>
  <c r="DV396" i="1"/>
  <c r="DV385" i="1"/>
  <c r="DV402" i="1"/>
  <c r="DV364" i="1"/>
  <c r="DV376" i="1"/>
  <c r="DV377" i="1" s="1"/>
  <c r="DV404" i="1"/>
  <c r="DV374" i="1"/>
  <c r="DV356" i="1"/>
  <c r="DV357" i="1" s="1"/>
  <c r="DV373" i="1"/>
  <c r="DV372" i="1"/>
  <c r="DV371" i="1"/>
  <c r="DV370" i="1"/>
  <c r="DV369" i="1"/>
  <c r="DV368" i="1"/>
  <c r="DV367" i="1"/>
  <c r="DV366" i="1"/>
  <c r="DV365" i="1"/>
  <c r="DV363" i="1"/>
  <c r="DV362" i="1"/>
  <c r="DV361" i="1"/>
  <c r="DV360" i="1"/>
  <c r="DV359" i="1"/>
  <c r="DV358" i="1"/>
  <c r="DV27" i="1"/>
  <c r="DV26" i="1"/>
  <c r="DV24" i="1"/>
  <c r="DV23" i="1"/>
  <c r="DV22" i="1"/>
  <c r="DV387" i="1"/>
  <c r="DV394" i="1"/>
  <c r="DV400" i="1"/>
  <c r="BN24" i="1"/>
  <c r="BN367" i="1"/>
  <c r="BN354" i="1"/>
  <c r="BN355" i="1" s="1"/>
  <c r="BN370" i="1"/>
  <c r="BN365" i="1"/>
  <c r="BN361" i="1"/>
  <c r="BN64" i="1"/>
  <c r="BN65" i="1" s="1"/>
  <c r="BN356" i="1"/>
  <c r="BN357" i="1" s="1"/>
  <c r="BN371" i="1"/>
  <c r="BN366" i="1"/>
  <c r="BN362" i="1"/>
  <c r="BN359" i="1"/>
  <c r="BN358" i="1"/>
  <c r="BN28" i="1"/>
  <c r="BN27" i="1"/>
  <c r="BN372" i="1"/>
  <c r="BN368" i="1"/>
  <c r="BN363" i="1"/>
  <c r="BN376" i="1"/>
  <c r="BN377" i="1" s="1"/>
  <c r="BN62" i="1"/>
  <c r="BN63" i="1" s="1"/>
  <c r="BN23" i="1"/>
  <c r="BN373" i="1"/>
  <c r="BN369" i="1"/>
  <c r="BN364" i="1"/>
  <c r="BN360" i="1"/>
  <c r="BN25" i="1"/>
  <c r="BN26" i="1"/>
  <c r="BN22" i="1"/>
  <c r="BN58" i="1"/>
  <c r="BN374" i="1"/>
  <c r="D53" i="1"/>
  <c r="D352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379" i="1"/>
  <c r="D378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60" i="1"/>
  <c r="D57" i="1"/>
  <c r="D56" i="1"/>
  <c r="D55" i="1"/>
  <c r="D52" i="1"/>
  <c r="D51" i="1"/>
  <c r="D49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68" i="1"/>
  <c r="D66" i="1"/>
  <c r="D3" i="1"/>
  <c r="D5" i="1"/>
  <c r="D2" i="1"/>
  <c r="AY22" i="1"/>
  <c r="FP22" i="1" s="1"/>
  <c r="AY23" i="1"/>
  <c r="FP23" i="1" s="1"/>
  <c r="AY24" i="1"/>
  <c r="FP24" i="1" s="1"/>
  <c r="AY25" i="1"/>
  <c r="FP25" i="1" s="1"/>
  <c r="AY26" i="1"/>
  <c r="FP26" i="1" s="1"/>
  <c r="AY27" i="1"/>
  <c r="FP27" i="1" s="1"/>
  <c r="AY28" i="1"/>
  <c r="FP28" i="1" s="1"/>
  <c r="AY62" i="1"/>
  <c r="AY63" i="1" s="1"/>
  <c r="AY58" i="1"/>
  <c r="AY64" i="1"/>
  <c r="AY65" i="1" s="1"/>
  <c r="AY358" i="1"/>
  <c r="AY359" i="1"/>
  <c r="AY376" i="1"/>
  <c r="AY377" i="1" s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54" i="1"/>
  <c r="AY355" i="1" s="1"/>
  <c r="AY356" i="1"/>
  <c r="AY357" i="1" s="1"/>
  <c r="AY374" i="1"/>
  <c r="AM2" i="1" l="1"/>
  <c r="DV409" i="1"/>
  <c r="DV375" i="1"/>
  <c r="BN375" i="1"/>
  <c r="AY375" i="1"/>
  <c r="AF5" i="1"/>
  <c r="AB5" i="1"/>
  <c r="DN5" i="1" s="1"/>
  <c r="AJ5" i="1"/>
  <c r="X5" i="1"/>
  <c r="DJ5" i="1" s="1"/>
  <c r="AG5" i="1"/>
  <c r="DS5" i="1" s="1"/>
  <c r="AC5" i="1"/>
  <c r="Y5" i="1"/>
  <c r="DK5" i="1" s="1"/>
  <c r="AI5" i="1"/>
  <c r="DU5" i="1" s="1"/>
  <c r="AE5" i="1"/>
  <c r="DQ5" i="1" s="1"/>
  <c r="AA5" i="1"/>
  <c r="AH5" i="1"/>
  <c r="AD5" i="1"/>
  <c r="Z5" i="1"/>
  <c r="AG74" i="1"/>
  <c r="Z74" i="1"/>
  <c r="AA74" i="1"/>
  <c r="AE74" i="1"/>
  <c r="AA78" i="1"/>
  <c r="AE78" i="1"/>
  <c r="AG78" i="1"/>
  <c r="Z78" i="1"/>
  <c r="AG82" i="1"/>
  <c r="Z82" i="1"/>
  <c r="AA82" i="1"/>
  <c r="AE82" i="1"/>
  <c r="AA86" i="1"/>
  <c r="AG86" i="1"/>
  <c r="AE86" i="1"/>
  <c r="Z86" i="1"/>
  <c r="AG90" i="1"/>
  <c r="AA90" i="1"/>
  <c r="Z90" i="1"/>
  <c r="AE90" i="1"/>
  <c r="AA94" i="1"/>
  <c r="AE94" i="1"/>
  <c r="AG94" i="1"/>
  <c r="Z94" i="1"/>
  <c r="AG98" i="1"/>
  <c r="AE98" i="1"/>
  <c r="Z98" i="1"/>
  <c r="AA98" i="1"/>
  <c r="AA102" i="1"/>
  <c r="Z102" i="1"/>
  <c r="AE102" i="1"/>
  <c r="AG102" i="1"/>
  <c r="AG106" i="1"/>
  <c r="Z106" i="1"/>
  <c r="AE106" i="1"/>
  <c r="AA106" i="1"/>
  <c r="X378" i="1"/>
  <c r="AB378" i="1"/>
  <c r="AF378" i="1"/>
  <c r="Y378" i="1"/>
  <c r="AC378" i="1"/>
  <c r="AG378" i="1"/>
  <c r="AA378" i="1"/>
  <c r="AE378" i="1"/>
  <c r="AI378" i="1"/>
  <c r="Z378" i="1"/>
  <c r="AD378" i="1"/>
  <c r="AH378" i="1"/>
  <c r="Y112" i="1"/>
  <c r="AI112" i="1"/>
  <c r="AH112" i="1"/>
  <c r="AC112" i="1"/>
  <c r="AD112" i="1"/>
  <c r="AD116" i="1"/>
  <c r="AC116" i="1"/>
  <c r="AH116" i="1"/>
  <c r="AI116" i="1"/>
  <c r="Y116" i="1"/>
  <c r="Y120" i="1"/>
  <c r="AI120" i="1"/>
  <c r="AC120" i="1"/>
  <c r="AH120" i="1"/>
  <c r="AD120" i="1"/>
  <c r="AD124" i="1"/>
  <c r="AH124" i="1"/>
  <c r="AC124" i="1"/>
  <c r="AI124" i="1"/>
  <c r="Y124" i="1"/>
  <c r="Y128" i="1"/>
  <c r="AI128" i="1"/>
  <c r="AC128" i="1"/>
  <c r="AH128" i="1"/>
  <c r="AD128" i="1"/>
  <c r="AD132" i="1"/>
  <c r="AI132" i="1"/>
  <c r="AC132" i="1"/>
  <c r="AH132" i="1"/>
  <c r="Y132" i="1"/>
  <c r="Y136" i="1"/>
  <c r="AI136" i="1"/>
  <c r="AD136" i="1"/>
  <c r="AH136" i="1"/>
  <c r="AC136" i="1"/>
  <c r="AD140" i="1"/>
  <c r="Y140" i="1"/>
  <c r="AC140" i="1"/>
  <c r="AH140" i="1"/>
  <c r="AI140" i="1"/>
  <c r="Y144" i="1"/>
  <c r="AI144" i="1"/>
  <c r="AH144" i="1"/>
  <c r="AD144" i="1"/>
  <c r="AC144" i="1"/>
  <c r="AD148" i="1"/>
  <c r="AC148" i="1"/>
  <c r="Y148" i="1"/>
  <c r="AH148" i="1"/>
  <c r="AI148" i="1"/>
  <c r="AC152" i="1"/>
  <c r="Y152" i="1"/>
  <c r="AD152" i="1"/>
  <c r="AI152" i="1"/>
  <c r="AH152" i="1"/>
  <c r="AH156" i="1"/>
  <c r="AI156" i="1"/>
  <c r="Y156" i="1"/>
  <c r="AD156" i="1"/>
  <c r="AC156" i="1"/>
  <c r="AC160" i="1"/>
  <c r="AD160" i="1"/>
  <c r="AH160" i="1"/>
  <c r="Y160" i="1"/>
  <c r="AI160" i="1"/>
  <c r="AH164" i="1"/>
  <c r="Y164" i="1"/>
  <c r="AC164" i="1"/>
  <c r="AI164" i="1"/>
  <c r="AD164" i="1"/>
  <c r="AC168" i="1"/>
  <c r="AH168" i="1"/>
  <c r="AI168" i="1"/>
  <c r="AD168" i="1"/>
  <c r="Y168" i="1"/>
  <c r="AH172" i="1"/>
  <c r="AC172" i="1"/>
  <c r="AD172" i="1"/>
  <c r="Y172" i="1"/>
  <c r="AI172" i="1"/>
  <c r="AC176" i="1"/>
  <c r="AI176" i="1"/>
  <c r="Y176" i="1"/>
  <c r="AH176" i="1"/>
  <c r="AD176" i="1"/>
  <c r="AH180" i="1"/>
  <c r="AD180" i="1"/>
  <c r="AI180" i="1"/>
  <c r="AC180" i="1"/>
  <c r="Y180" i="1"/>
  <c r="Z184" i="1"/>
  <c r="AH184" i="1"/>
  <c r="AA184" i="1"/>
  <c r="AD184" i="1"/>
  <c r="AI184" i="1"/>
  <c r="AE184" i="1"/>
  <c r="Z188" i="1"/>
  <c r="AH188" i="1"/>
  <c r="AE188" i="1"/>
  <c r="AI188" i="1"/>
  <c r="AD188" i="1"/>
  <c r="AA188" i="1"/>
  <c r="Z192" i="1"/>
  <c r="AH192" i="1"/>
  <c r="AI192" i="1"/>
  <c r="AD192" i="1"/>
  <c r="AE192" i="1"/>
  <c r="AA192" i="1"/>
  <c r="Z196" i="1"/>
  <c r="AH196" i="1"/>
  <c r="AD196" i="1"/>
  <c r="AA196" i="1"/>
  <c r="AE196" i="1"/>
  <c r="AI196" i="1"/>
  <c r="Z200" i="1"/>
  <c r="AH200" i="1"/>
  <c r="AI200" i="1"/>
  <c r="AE200" i="1"/>
  <c r="AA200" i="1"/>
  <c r="AD200" i="1"/>
  <c r="Z204" i="1"/>
  <c r="AH204" i="1"/>
  <c r="AD204" i="1"/>
  <c r="AA204" i="1"/>
  <c r="AE204" i="1"/>
  <c r="AI204" i="1"/>
  <c r="Z208" i="1"/>
  <c r="AH208" i="1"/>
  <c r="AI208" i="1"/>
  <c r="AA208" i="1"/>
  <c r="AD208" i="1"/>
  <c r="AE208" i="1"/>
  <c r="Z212" i="1"/>
  <c r="AH212" i="1"/>
  <c r="AD212" i="1"/>
  <c r="AE212" i="1"/>
  <c r="AI212" i="1"/>
  <c r="AA212" i="1"/>
  <c r="Z216" i="1"/>
  <c r="AH216" i="1"/>
  <c r="AI216" i="1"/>
  <c r="AA216" i="1"/>
  <c r="AD216" i="1"/>
  <c r="AE216" i="1"/>
  <c r="Z220" i="1"/>
  <c r="AH220" i="1"/>
  <c r="AD220" i="1"/>
  <c r="AI220" i="1"/>
  <c r="AA220" i="1"/>
  <c r="AE220" i="1"/>
  <c r="Z224" i="1"/>
  <c r="AH224" i="1"/>
  <c r="AI224" i="1"/>
  <c r="AD224" i="1"/>
  <c r="AE224" i="1"/>
  <c r="AA224" i="1"/>
  <c r="Z228" i="1"/>
  <c r="AD228" i="1"/>
  <c r="AI228" i="1"/>
  <c r="AA228" i="1"/>
  <c r="AE228" i="1"/>
  <c r="AH228" i="1"/>
  <c r="AD232" i="1"/>
  <c r="AE232" i="1"/>
  <c r="AH232" i="1"/>
  <c r="AI232" i="1"/>
  <c r="Z232" i="1"/>
  <c r="AA232" i="1"/>
  <c r="AD236" i="1"/>
  <c r="Z236" i="1"/>
  <c r="AI236" i="1"/>
  <c r="AA236" i="1"/>
  <c r="AE236" i="1"/>
  <c r="AH236" i="1"/>
  <c r="AD240" i="1"/>
  <c r="AE240" i="1"/>
  <c r="AH240" i="1"/>
  <c r="Z240" i="1"/>
  <c r="AA240" i="1"/>
  <c r="AI240" i="1"/>
  <c r="AD244" i="1"/>
  <c r="Z244" i="1"/>
  <c r="AI244" i="1"/>
  <c r="AA244" i="1"/>
  <c r="AE244" i="1"/>
  <c r="AH244" i="1"/>
  <c r="AD248" i="1"/>
  <c r="AE248" i="1"/>
  <c r="AH248" i="1"/>
  <c r="AI248" i="1"/>
  <c r="Z248" i="1"/>
  <c r="AA248" i="1"/>
  <c r="AD252" i="1"/>
  <c r="Z252" i="1"/>
  <c r="AI252" i="1"/>
  <c r="AA252" i="1"/>
  <c r="AE252" i="1"/>
  <c r="AH252" i="1"/>
  <c r="AD256" i="1"/>
  <c r="AE256" i="1"/>
  <c r="Z256" i="1"/>
  <c r="AA256" i="1"/>
  <c r="AH256" i="1"/>
  <c r="AI256" i="1"/>
  <c r="AD260" i="1"/>
  <c r="Z260" i="1"/>
  <c r="AI260" i="1"/>
  <c r="AH260" i="1"/>
  <c r="AA260" i="1"/>
  <c r="AE260" i="1"/>
  <c r="AD264" i="1"/>
  <c r="AE264" i="1"/>
  <c r="AA264" i="1"/>
  <c r="AH264" i="1"/>
  <c r="AI264" i="1"/>
  <c r="Z264" i="1"/>
  <c r="AD268" i="1"/>
  <c r="Z268" i="1"/>
  <c r="AI268" i="1"/>
  <c r="AA268" i="1"/>
  <c r="AE268" i="1"/>
  <c r="AH268" i="1"/>
  <c r="AD272" i="1"/>
  <c r="AE272" i="1"/>
  <c r="AH272" i="1"/>
  <c r="AI272" i="1"/>
  <c r="Z272" i="1"/>
  <c r="AA272" i="1"/>
  <c r="AD276" i="1"/>
  <c r="Z276" i="1"/>
  <c r="AA276" i="1"/>
  <c r="AE276" i="1"/>
  <c r="AH276" i="1"/>
  <c r="AI276" i="1"/>
  <c r="AD280" i="1"/>
  <c r="AH280" i="1"/>
  <c r="Z280" i="1"/>
  <c r="AI280" i="1"/>
  <c r="AA280" i="1"/>
  <c r="AE280" i="1"/>
  <c r="AD284" i="1"/>
  <c r="AA284" i="1"/>
  <c r="AE284" i="1"/>
  <c r="AH284" i="1"/>
  <c r="Z284" i="1"/>
  <c r="AI284" i="1"/>
  <c r="AD288" i="1"/>
  <c r="AH288" i="1"/>
  <c r="Z288" i="1"/>
  <c r="AI288" i="1"/>
  <c r="AA288" i="1"/>
  <c r="AE288" i="1"/>
  <c r="AD292" i="1"/>
  <c r="AA292" i="1"/>
  <c r="AE292" i="1"/>
  <c r="AH292" i="1"/>
  <c r="Z292" i="1"/>
  <c r="AI292" i="1"/>
  <c r="AD296" i="1"/>
  <c r="AH296" i="1"/>
  <c r="Z296" i="1"/>
  <c r="AI296" i="1"/>
  <c r="AA296" i="1"/>
  <c r="AE296" i="1"/>
  <c r="AD300" i="1"/>
  <c r="AA300" i="1"/>
  <c r="AE300" i="1"/>
  <c r="Z300" i="1"/>
  <c r="AI300" i="1"/>
  <c r="AH300" i="1"/>
  <c r="AD304" i="1"/>
  <c r="AH304" i="1"/>
  <c r="Z304" i="1"/>
  <c r="AI304" i="1"/>
  <c r="AE304" i="1"/>
  <c r="AA304" i="1"/>
  <c r="AD308" i="1"/>
  <c r="AA308" i="1"/>
  <c r="AE308" i="1"/>
  <c r="Z308" i="1"/>
  <c r="AI308" i="1"/>
  <c r="AH308" i="1"/>
  <c r="AD312" i="1"/>
  <c r="AH312" i="1"/>
  <c r="Z312" i="1"/>
  <c r="AI312" i="1"/>
  <c r="AE312" i="1"/>
  <c r="AA312" i="1"/>
  <c r="AD316" i="1"/>
  <c r="AA316" i="1"/>
  <c r="AE316" i="1"/>
  <c r="Z316" i="1"/>
  <c r="AI316" i="1"/>
  <c r="AH316" i="1"/>
  <c r="AD320" i="1"/>
  <c r="AH320" i="1"/>
  <c r="Z320" i="1"/>
  <c r="AI320" i="1"/>
  <c r="AE320" i="1"/>
  <c r="AA320" i="1"/>
  <c r="AD324" i="1"/>
  <c r="AA324" i="1"/>
  <c r="AE324" i="1"/>
  <c r="Z324" i="1"/>
  <c r="AI324" i="1"/>
  <c r="AH324" i="1"/>
  <c r="AB328" i="1"/>
  <c r="AF328" i="1"/>
  <c r="AD328" i="1"/>
  <c r="AI328" i="1"/>
  <c r="Z328" i="1"/>
  <c r="AE328" i="1"/>
  <c r="AC328" i="1"/>
  <c r="AH328" i="1"/>
  <c r="AA328" i="1"/>
  <c r="AG328" i="1"/>
  <c r="X332" i="1"/>
  <c r="AB332" i="1"/>
  <c r="AF332" i="1"/>
  <c r="Y332" i="1"/>
  <c r="AD332" i="1"/>
  <c r="AI332" i="1"/>
  <c r="Z332" i="1"/>
  <c r="AE332" i="1"/>
  <c r="AC332" i="1"/>
  <c r="AH332" i="1"/>
  <c r="AA332" i="1"/>
  <c r="AG332" i="1"/>
  <c r="X336" i="1"/>
  <c r="AB336" i="1"/>
  <c r="AF336" i="1"/>
  <c r="Y336" i="1"/>
  <c r="AD336" i="1"/>
  <c r="AI336" i="1"/>
  <c r="Z336" i="1"/>
  <c r="AE336" i="1"/>
  <c r="AC336" i="1"/>
  <c r="AH336" i="1"/>
  <c r="AA336" i="1"/>
  <c r="AG336" i="1"/>
  <c r="X340" i="1"/>
  <c r="AB340" i="1"/>
  <c r="AF340" i="1"/>
  <c r="Y340" i="1"/>
  <c r="AD340" i="1"/>
  <c r="AI340" i="1"/>
  <c r="Z340" i="1"/>
  <c r="AE340" i="1"/>
  <c r="AC340" i="1"/>
  <c r="AH340" i="1"/>
  <c r="AG340" i="1"/>
  <c r="AA340" i="1"/>
  <c r="X344" i="1"/>
  <c r="AB344" i="1"/>
  <c r="AF344" i="1"/>
  <c r="Y344" i="1"/>
  <c r="AD344" i="1"/>
  <c r="AI344" i="1"/>
  <c r="Z344" i="1"/>
  <c r="AE344" i="1"/>
  <c r="AC344" i="1"/>
  <c r="AH344" i="1"/>
  <c r="AA344" i="1"/>
  <c r="AG344" i="1"/>
  <c r="BU3" i="1"/>
  <c r="CJ3" i="1" s="1"/>
  <c r="BY3" i="1"/>
  <c r="CN3" i="1" s="1"/>
  <c r="BT3" i="1"/>
  <c r="CI3" i="1" s="1"/>
  <c r="BX3" i="1"/>
  <c r="CM3" i="1" s="1"/>
  <c r="CB3" i="1"/>
  <c r="CQ3" i="1" s="1"/>
  <c r="BR3" i="1"/>
  <c r="CG3" i="1" s="1"/>
  <c r="BV3" i="1"/>
  <c r="CK3" i="1" s="1"/>
  <c r="BZ3" i="1"/>
  <c r="CO3" i="1" s="1"/>
  <c r="BS3" i="1"/>
  <c r="CH3" i="1" s="1"/>
  <c r="BW3" i="1"/>
  <c r="CL3" i="1" s="1"/>
  <c r="CA3" i="1"/>
  <c r="CP3" i="1" s="1"/>
  <c r="AE75" i="1"/>
  <c r="Y75" i="1"/>
  <c r="AD75" i="1"/>
  <c r="AI75" i="1"/>
  <c r="Z75" i="1"/>
  <c r="Z79" i="1"/>
  <c r="AE79" i="1"/>
  <c r="Y79" i="1"/>
  <c r="AI79" i="1"/>
  <c r="AD79" i="1"/>
  <c r="AE83" i="1"/>
  <c r="Z83" i="1"/>
  <c r="AD83" i="1"/>
  <c r="AI83" i="1"/>
  <c r="Y83" i="1"/>
  <c r="Z87" i="1"/>
  <c r="AI87" i="1"/>
  <c r="Y87" i="1"/>
  <c r="AE87" i="1"/>
  <c r="AD87" i="1"/>
  <c r="AE91" i="1"/>
  <c r="AD91" i="1"/>
  <c r="Z91" i="1"/>
  <c r="AI91" i="1"/>
  <c r="Y91" i="1"/>
  <c r="Z95" i="1"/>
  <c r="Y95" i="1"/>
  <c r="AI95" i="1"/>
  <c r="AE95" i="1"/>
  <c r="AD95" i="1"/>
  <c r="AE99" i="1"/>
  <c r="AI99" i="1"/>
  <c r="Z99" i="1"/>
  <c r="AD99" i="1"/>
  <c r="Y99" i="1"/>
  <c r="Z103" i="1"/>
  <c r="AD103" i="1"/>
  <c r="AI103" i="1"/>
  <c r="AE103" i="1"/>
  <c r="Y103" i="1"/>
  <c r="AE107" i="1"/>
  <c r="Y107" i="1"/>
  <c r="Z107" i="1"/>
  <c r="AD107" i="1"/>
  <c r="AI107" i="1"/>
  <c r="X379" i="1"/>
  <c r="AB379" i="1"/>
  <c r="AF379" i="1"/>
  <c r="Y379" i="1"/>
  <c r="AC379" i="1"/>
  <c r="AG379" i="1"/>
  <c r="AA379" i="1"/>
  <c r="AE379" i="1"/>
  <c r="AI379" i="1"/>
  <c r="Z379" i="1"/>
  <c r="AD379" i="1"/>
  <c r="AH379" i="1"/>
  <c r="AH113" i="1"/>
  <c r="AC113" i="1"/>
  <c r="AG113" i="1"/>
  <c r="AA113" i="1"/>
  <c r="AC117" i="1"/>
  <c r="AG117" i="1"/>
  <c r="AH117" i="1"/>
  <c r="AA117" i="1"/>
  <c r="AH121" i="1"/>
  <c r="AA121" i="1"/>
  <c r="AC121" i="1"/>
  <c r="AG121" i="1"/>
  <c r="AC125" i="1"/>
  <c r="AH125" i="1"/>
  <c r="AG125" i="1"/>
  <c r="AA125" i="1"/>
  <c r="AH129" i="1"/>
  <c r="AC129" i="1"/>
  <c r="AA129" i="1"/>
  <c r="AG129" i="1"/>
  <c r="AC133" i="1"/>
  <c r="AH133" i="1"/>
  <c r="AG133" i="1"/>
  <c r="AA133" i="1"/>
  <c r="AH137" i="1"/>
  <c r="AG137" i="1"/>
  <c r="AA137" i="1"/>
  <c r="AC137" i="1"/>
  <c r="AC141" i="1"/>
  <c r="AA141" i="1"/>
  <c r="AH141" i="1"/>
  <c r="AG141" i="1"/>
  <c r="AH145" i="1"/>
  <c r="AA145" i="1"/>
  <c r="AC145" i="1"/>
  <c r="AG145" i="1"/>
  <c r="AC149" i="1"/>
  <c r="AG149" i="1"/>
  <c r="AH149" i="1"/>
  <c r="AA149" i="1"/>
  <c r="AA153" i="1"/>
  <c r="AC153" i="1"/>
  <c r="AG153" i="1"/>
  <c r="AH153" i="1"/>
  <c r="AG157" i="1"/>
  <c r="AA157" i="1"/>
  <c r="AH157" i="1"/>
  <c r="AC157" i="1"/>
  <c r="AA161" i="1"/>
  <c r="AG161" i="1"/>
  <c r="AH161" i="1"/>
  <c r="AC161" i="1"/>
  <c r="AG165" i="1"/>
  <c r="AA165" i="1"/>
  <c r="AC165" i="1"/>
  <c r="AH165" i="1"/>
  <c r="AA169" i="1"/>
  <c r="AH169" i="1"/>
  <c r="AG169" i="1"/>
  <c r="AC169" i="1"/>
  <c r="AG173" i="1"/>
  <c r="AC173" i="1"/>
  <c r="AH173" i="1"/>
  <c r="AA173" i="1"/>
  <c r="AA177" i="1"/>
  <c r="AC177" i="1"/>
  <c r="AH177" i="1"/>
  <c r="AG177" i="1"/>
  <c r="AD181" i="1"/>
  <c r="AE181" i="1"/>
  <c r="AH181" i="1"/>
  <c r="AA181" i="1"/>
  <c r="Z181" i="1"/>
  <c r="AI181" i="1"/>
  <c r="AD185" i="1"/>
  <c r="Z185" i="1"/>
  <c r="AI185" i="1"/>
  <c r="AA185" i="1"/>
  <c r="AH185" i="1"/>
  <c r="AE185" i="1"/>
  <c r="AD189" i="1"/>
  <c r="AE189" i="1"/>
  <c r="AH189" i="1"/>
  <c r="AA189" i="1"/>
  <c r="AI189" i="1"/>
  <c r="Z189" i="1"/>
  <c r="AD193" i="1"/>
  <c r="AH193" i="1"/>
  <c r="AE193" i="1"/>
  <c r="AI193" i="1"/>
  <c r="Z193" i="1"/>
  <c r="AA193" i="1"/>
  <c r="AD197" i="1"/>
  <c r="AA197" i="1"/>
  <c r="Z197" i="1"/>
  <c r="AE197" i="1"/>
  <c r="AH197" i="1"/>
  <c r="AI197" i="1"/>
  <c r="AD201" i="1"/>
  <c r="AH201" i="1"/>
  <c r="AI201" i="1"/>
  <c r="Z201" i="1"/>
  <c r="AA201" i="1"/>
  <c r="AE201" i="1"/>
  <c r="AD205" i="1"/>
  <c r="AA205" i="1"/>
  <c r="AE205" i="1"/>
  <c r="AH205" i="1"/>
  <c r="AI205" i="1"/>
  <c r="Z205" i="1"/>
  <c r="AD209" i="1"/>
  <c r="AH209" i="1"/>
  <c r="Z209" i="1"/>
  <c r="AA209" i="1"/>
  <c r="AE209" i="1"/>
  <c r="AI209" i="1"/>
  <c r="AD213" i="1"/>
  <c r="AA213" i="1"/>
  <c r="AH213" i="1"/>
  <c r="AI213" i="1"/>
  <c r="Z213" i="1"/>
  <c r="AE213" i="1"/>
  <c r="AD217" i="1"/>
  <c r="AH217" i="1"/>
  <c r="AA217" i="1"/>
  <c r="AE217" i="1"/>
  <c r="AI217" i="1"/>
  <c r="Z217" i="1"/>
  <c r="AD221" i="1"/>
  <c r="AA221" i="1"/>
  <c r="AI221" i="1"/>
  <c r="Z221" i="1"/>
  <c r="AE221" i="1"/>
  <c r="AH221" i="1"/>
  <c r="AD225" i="1"/>
  <c r="AH225" i="1"/>
  <c r="AE225" i="1"/>
  <c r="AI225" i="1"/>
  <c r="Z225" i="1"/>
  <c r="AA225" i="1"/>
  <c r="Z229" i="1"/>
  <c r="AH229" i="1"/>
  <c r="AI229" i="1"/>
  <c r="AA229" i="1"/>
  <c r="AD229" i="1"/>
  <c r="AE229" i="1"/>
  <c r="Z233" i="1"/>
  <c r="AH233" i="1"/>
  <c r="AD233" i="1"/>
  <c r="AE233" i="1"/>
  <c r="AA233" i="1"/>
  <c r="AI233" i="1"/>
  <c r="Z237" i="1"/>
  <c r="AH237" i="1"/>
  <c r="AI237" i="1"/>
  <c r="AA237" i="1"/>
  <c r="AD237" i="1"/>
  <c r="AE237" i="1"/>
  <c r="Z241" i="1"/>
  <c r="AH241" i="1"/>
  <c r="AD241" i="1"/>
  <c r="AE241" i="1"/>
  <c r="AI241" i="1"/>
  <c r="AA241" i="1"/>
  <c r="Z245" i="1"/>
  <c r="AH245" i="1"/>
  <c r="AI245" i="1"/>
  <c r="AA245" i="1"/>
  <c r="AD245" i="1"/>
  <c r="AE245" i="1"/>
  <c r="Z249" i="1"/>
  <c r="AH249" i="1"/>
  <c r="AD249" i="1"/>
  <c r="AE249" i="1"/>
  <c r="AA249" i="1"/>
  <c r="AI249" i="1"/>
  <c r="Z253" i="1"/>
  <c r="AH253" i="1"/>
  <c r="AI253" i="1"/>
  <c r="AA253" i="1"/>
  <c r="AD253" i="1"/>
  <c r="AE253" i="1"/>
  <c r="Z257" i="1"/>
  <c r="AH257" i="1"/>
  <c r="AD257" i="1"/>
  <c r="AA257" i="1"/>
  <c r="AE257" i="1"/>
  <c r="AI257" i="1"/>
  <c r="Z261" i="1"/>
  <c r="AH261" i="1"/>
  <c r="AI261" i="1"/>
  <c r="AA261" i="1"/>
  <c r="AD261" i="1"/>
  <c r="AE261" i="1"/>
  <c r="Z265" i="1"/>
  <c r="AH265" i="1"/>
  <c r="AD265" i="1"/>
  <c r="AE265" i="1"/>
  <c r="AI265" i="1"/>
  <c r="AA265" i="1"/>
  <c r="Z269" i="1"/>
  <c r="AH269" i="1"/>
  <c r="AI269" i="1"/>
  <c r="AA269" i="1"/>
  <c r="AD269" i="1"/>
  <c r="AE269" i="1"/>
  <c r="Z273" i="1"/>
  <c r="AH273" i="1"/>
  <c r="AD273" i="1"/>
  <c r="AI273" i="1"/>
  <c r="AA273" i="1"/>
  <c r="AE273" i="1"/>
  <c r="Z277" i="1"/>
  <c r="AH277" i="1"/>
  <c r="AA277" i="1"/>
  <c r="AD277" i="1"/>
  <c r="AE277" i="1"/>
  <c r="AI277" i="1"/>
  <c r="Z281" i="1"/>
  <c r="AH281" i="1"/>
  <c r="AE281" i="1"/>
  <c r="AI281" i="1"/>
  <c r="AA281" i="1"/>
  <c r="AD281" i="1"/>
  <c r="Z285" i="1"/>
  <c r="AH285" i="1"/>
  <c r="AA285" i="1"/>
  <c r="AD285" i="1"/>
  <c r="AE285" i="1"/>
  <c r="AI285" i="1"/>
  <c r="Z289" i="1"/>
  <c r="AH289" i="1"/>
  <c r="AE289" i="1"/>
  <c r="AI289" i="1"/>
  <c r="AA289" i="1"/>
  <c r="AD289" i="1"/>
  <c r="Z293" i="1"/>
  <c r="AH293" i="1"/>
  <c r="AA293" i="1"/>
  <c r="AD293" i="1"/>
  <c r="AE293" i="1"/>
  <c r="AI293" i="1"/>
  <c r="Z297" i="1"/>
  <c r="AH297" i="1"/>
  <c r="AE297" i="1"/>
  <c r="AI297" i="1"/>
  <c r="AA297" i="1"/>
  <c r="AD297" i="1"/>
  <c r="Z301" i="1"/>
  <c r="AH301" i="1"/>
  <c r="AA301" i="1"/>
  <c r="AD301" i="1"/>
  <c r="AI301" i="1"/>
  <c r="AE301" i="1"/>
  <c r="Z305" i="1"/>
  <c r="AH305" i="1"/>
  <c r="AE305" i="1"/>
  <c r="AI305" i="1"/>
  <c r="AD305" i="1"/>
  <c r="AA305" i="1"/>
  <c r="Z309" i="1"/>
  <c r="AH309" i="1"/>
  <c r="AA309" i="1"/>
  <c r="AD309" i="1"/>
  <c r="AI309" i="1"/>
  <c r="AE309" i="1"/>
  <c r="Z313" i="1"/>
  <c r="AH313" i="1"/>
  <c r="AE313" i="1"/>
  <c r="AI313" i="1"/>
  <c r="AD313" i="1"/>
  <c r="AA313" i="1"/>
  <c r="Z317" i="1"/>
  <c r="AH317" i="1"/>
  <c r="AA317" i="1"/>
  <c r="AD317" i="1"/>
  <c r="AI317" i="1"/>
  <c r="AE317" i="1"/>
  <c r="Z321" i="1"/>
  <c r="AH321" i="1"/>
  <c r="AE321" i="1"/>
  <c r="AI321" i="1"/>
  <c r="AD321" i="1"/>
  <c r="AA321" i="1"/>
  <c r="Z325" i="1"/>
  <c r="AH325" i="1"/>
  <c r="AA325" i="1"/>
  <c r="AD325" i="1"/>
  <c r="AI325" i="1"/>
  <c r="AE325" i="1"/>
  <c r="X329" i="1"/>
  <c r="AB329" i="1"/>
  <c r="AF329" i="1"/>
  <c r="AC329" i="1"/>
  <c r="AH329" i="1"/>
  <c r="Y329" i="1"/>
  <c r="AD329" i="1"/>
  <c r="AI329" i="1"/>
  <c r="AA329" i="1"/>
  <c r="AG329" i="1"/>
  <c r="Z329" i="1"/>
  <c r="AE329" i="1"/>
  <c r="X333" i="1"/>
  <c r="AB333" i="1"/>
  <c r="AF333" i="1"/>
  <c r="AC333" i="1"/>
  <c r="AH333" i="1"/>
  <c r="Y333" i="1"/>
  <c r="AD333" i="1"/>
  <c r="AI333" i="1"/>
  <c r="AA333" i="1"/>
  <c r="AG333" i="1"/>
  <c r="AE333" i="1"/>
  <c r="Z333" i="1"/>
  <c r="X337" i="1"/>
  <c r="AB337" i="1"/>
  <c r="AF337" i="1"/>
  <c r="AC337" i="1"/>
  <c r="AH337" i="1"/>
  <c r="Y337" i="1"/>
  <c r="AD337" i="1"/>
  <c r="AI337" i="1"/>
  <c r="AA337" i="1"/>
  <c r="AG337" i="1"/>
  <c r="Z337" i="1"/>
  <c r="AE337" i="1"/>
  <c r="X341" i="1"/>
  <c r="AB341" i="1"/>
  <c r="AF341" i="1"/>
  <c r="AC341" i="1"/>
  <c r="AH341" i="1"/>
  <c r="Y341" i="1"/>
  <c r="AD341" i="1"/>
  <c r="AI341" i="1"/>
  <c r="AA341" i="1"/>
  <c r="AG341" i="1"/>
  <c r="Z341" i="1"/>
  <c r="AE341" i="1"/>
  <c r="X345" i="1"/>
  <c r="AB345" i="1"/>
  <c r="AF345" i="1"/>
  <c r="AC345" i="1"/>
  <c r="AH345" i="1"/>
  <c r="Y345" i="1"/>
  <c r="AD345" i="1"/>
  <c r="AI345" i="1"/>
  <c r="AA345" i="1"/>
  <c r="AG345" i="1"/>
  <c r="Z345" i="1"/>
  <c r="AE345" i="1"/>
  <c r="AD76" i="1"/>
  <c r="Y76" i="1"/>
  <c r="AI76" i="1"/>
  <c r="AH76" i="1"/>
  <c r="AC76" i="1"/>
  <c r="Y80" i="1"/>
  <c r="AI80" i="1"/>
  <c r="AH80" i="1"/>
  <c r="AC80" i="1"/>
  <c r="AD80" i="1"/>
  <c r="AD84" i="1"/>
  <c r="AC84" i="1"/>
  <c r="AI84" i="1"/>
  <c r="AH84" i="1"/>
  <c r="Y84" i="1"/>
  <c r="Y88" i="1"/>
  <c r="AI88" i="1"/>
  <c r="AC88" i="1"/>
  <c r="AD88" i="1"/>
  <c r="AH88" i="1"/>
  <c r="AD92" i="1"/>
  <c r="AH92" i="1"/>
  <c r="AI92" i="1"/>
  <c r="AC92" i="1"/>
  <c r="Y92" i="1"/>
  <c r="Y96" i="1"/>
  <c r="AI96" i="1"/>
  <c r="AC96" i="1"/>
  <c r="AD96" i="1"/>
  <c r="AH96" i="1"/>
  <c r="AD100" i="1"/>
  <c r="AI100" i="1"/>
  <c r="AH100" i="1"/>
  <c r="AC100" i="1"/>
  <c r="Y100" i="1"/>
  <c r="Y104" i="1"/>
  <c r="AI104" i="1"/>
  <c r="AD104" i="1"/>
  <c r="AC104" i="1"/>
  <c r="AH104" i="1"/>
  <c r="AD108" i="1"/>
  <c r="Y108" i="1"/>
  <c r="AH108" i="1"/>
  <c r="AI108" i="1"/>
  <c r="AC108" i="1"/>
  <c r="AA110" i="1"/>
  <c r="AE110" i="1"/>
  <c r="Z110" i="1"/>
  <c r="AG110" i="1"/>
  <c r="AG114" i="1"/>
  <c r="Z114" i="1"/>
  <c r="AE114" i="1"/>
  <c r="AA114" i="1"/>
  <c r="AA118" i="1"/>
  <c r="AG118" i="1"/>
  <c r="Z118" i="1"/>
  <c r="AE118" i="1"/>
  <c r="AG122" i="1"/>
  <c r="AA122" i="1"/>
  <c r="AE122" i="1"/>
  <c r="Z122" i="1"/>
  <c r="AA126" i="1"/>
  <c r="Z126" i="1"/>
  <c r="AE126" i="1"/>
  <c r="AG126" i="1"/>
  <c r="AG130" i="1"/>
  <c r="AE130" i="1"/>
  <c r="AA130" i="1"/>
  <c r="Z130" i="1"/>
  <c r="AA134" i="1"/>
  <c r="Z134" i="1"/>
  <c r="AE134" i="1"/>
  <c r="AG134" i="1"/>
  <c r="AG138" i="1"/>
  <c r="AE138" i="1"/>
  <c r="AA138" i="1"/>
  <c r="Z138" i="1"/>
  <c r="AA142" i="1"/>
  <c r="AE142" i="1"/>
  <c r="Z142" i="1"/>
  <c r="AG142" i="1"/>
  <c r="AG146" i="1"/>
  <c r="Z146" i="1"/>
  <c r="AE146" i="1"/>
  <c r="AA146" i="1"/>
  <c r="AE150" i="1"/>
  <c r="Z150" i="1"/>
  <c r="AG150" i="1"/>
  <c r="AA150" i="1"/>
  <c r="Z154" i="1"/>
  <c r="AE154" i="1"/>
  <c r="AG154" i="1"/>
  <c r="AA154" i="1"/>
  <c r="AE158" i="1"/>
  <c r="Z158" i="1"/>
  <c r="AA158" i="1"/>
  <c r="AG158" i="1"/>
  <c r="Z162" i="1"/>
  <c r="AG162" i="1"/>
  <c r="AE162" i="1"/>
  <c r="AA162" i="1"/>
  <c r="AE166" i="1"/>
  <c r="AA166" i="1"/>
  <c r="AG166" i="1"/>
  <c r="Z166" i="1"/>
  <c r="Z170" i="1"/>
  <c r="AA170" i="1"/>
  <c r="AG170" i="1"/>
  <c r="AE170" i="1"/>
  <c r="AE174" i="1"/>
  <c r="AG174" i="1"/>
  <c r="AA174" i="1"/>
  <c r="Z174" i="1"/>
  <c r="Z178" i="1"/>
  <c r="AA178" i="1"/>
  <c r="AE178" i="1"/>
  <c r="AG178" i="1"/>
  <c r="Z182" i="1"/>
  <c r="AH182" i="1"/>
  <c r="AD182" i="1"/>
  <c r="AE182" i="1"/>
  <c r="AA182" i="1"/>
  <c r="AI182" i="1"/>
  <c r="Z186" i="1"/>
  <c r="AH186" i="1"/>
  <c r="AI186" i="1"/>
  <c r="AA186" i="1"/>
  <c r="AE186" i="1"/>
  <c r="AD186" i="1"/>
  <c r="Z190" i="1"/>
  <c r="AH190" i="1"/>
  <c r="AA190" i="1"/>
  <c r="AD190" i="1"/>
  <c r="AE190" i="1"/>
  <c r="AI190" i="1"/>
  <c r="Z194" i="1"/>
  <c r="AH194" i="1"/>
  <c r="AE194" i="1"/>
  <c r="AI194" i="1"/>
  <c r="AA194" i="1"/>
  <c r="AD194" i="1"/>
  <c r="Z198" i="1"/>
  <c r="AH198" i="1"/>
  <c r="AA198" i="1"/>
  <c r="AD198" i="1"/>
  <c r="AE198" i="1"/>
  <c r="AI198" i="1"/>
  <c r="Z202" i="1"/>
  <c r="AH202" i="1"/>
  <c r="AE202" i="1"/>
  <c r="AA202" i="1"/>
  <c r="AD202" i="1"/>
  <c r="AI202" i="1"/>
  <c r="Z206" i="1"/>
  <c r="AH206" i="1"/>
  <c r="AA206" i="1"/>
  <c r="AE206" i="1"/>
  <c r="AI206" i="1"/>
  <c r="AD206" i="1"/>
  <c r="Z210" i="1"/>
  <c r="AH210" i="1"/>
  <c r="AE210" i="1"/>
  <c r="AA210" i="1"/>
  <c r="AD210" i="1"/>
  <c r="AI210" i="1"/>
  <c r="Z214" i="1"/>
  <c r="AH214" i="1"/>
  <c r="AA214" i="1"/>
  <c r="AI214" i="1"/>
  <c r="AD214" i="1"/>
  <c r="AE214" i="1"/>
  <c r="Z218" i="1"/>
  <c r="AH218" i="1"/>
  <c r="AE218" i="1"/>
  <c r="AD218" i="1"/>
  <c r="AI218" i="1"/>
  <c r="AA218" i="1"/>
  <c r="Z222" i="1"/>
  <c r="AH222" i="1"/>
  <c r="AA222" i="1"/>
  <c r="AD222" i="1"/>
  <c r="AE222" i="1"/>
  <c r="AI222" i="1"/>
  <c r="Z226" i="1"/>
  <c r="AH226" i="1"/>
  <c r="AE226" i="1"/>
  <c r="AI226" i="1"/>
  <c r="AA226" i="1"/>
  <c r="AD226" i="1"/>
  <c r="AD230" i="1"/>
  <c r="AH230" i="1"/>
  <c r="Z230" i="1"/>
  <c r="AI230" i="1"/>
  <c r="AA230" i="1"/>
  <c r="AE230" i="1"/>
  <c r="AD234" i="1"/>
  <c r="AA234" i="1"/>
  <c r="AE234" i="1"/>
  <c r="AH234" i="1"/>
  <c r="AI234" i="1"/>
  <c r="Z234" i="1"/>
  <c r="AD238" i="1"/>
  <c r="AH238" i="1"/>
  <c r="Z238" i="1"/>
  <c r="AI238" i="1"/>
  <c r="AA238" i="1"/>
  <c r="AE238" i="1"/>
  <c r="AD242" i="1"/>
  <c r="AA242" i="1"/>
  <c r="AE242" i="1"/>
  <c r="Z242" i="1"/>
  <c r="AH242" i="1"/>
  <c r="AI242" i="1"/>
  <c r="AD246" i="1"/>
  <c r="AH246" i="1"/>
  <c r="Z246" i="1"/>
  <c r="AI246" i="1"/>
  <c r="AA246" i="1"/>
  <c r="AE246" i="1"/>
  <c r="AD250" i="1"/>
  <c r="AA250" i="1"/>
  <c r="AE250" i="1"/>
  <c r="AH250" i="1"/>
  <c r="AI250" i="1"/>
  <c r="Z250" i="1"/>
  <c r="AD254" i="1"/>
  <c r="AH254" i="1"/>
  <c r="Z254" i="1"/>
  <c r="AI254" i="1"/>
  <c r="AA254" i="1"/>
  <c r="AE254" i="1"/>
  <c r="AD258" i="1"/>
  <c r="AA258" i="1"/>
  <c r="AE258" i="1"/>
  <c r="AH258" i="1"/>
  <c r="AI258" i="1"/>
  <c r="Z258" i="1"/>
  <c r="AD262" i="1"/>
  <c r="AH262" i="1"/>
  <c r="Z262" i="1"/>
  <c r="AA262" i="1"/>
  <c r="AE262" i="1"/>
  <c r="AI262" i="1"/>
  <c r="AD266" i="1"/>
  <c r="AA266" i="1"/>
  <c r="AH266" i="1"/>
  <c r="AI266" i="1"/>
  <c r="Z266" i="1"/>
  <c r="AE266" i="1"/>
  <c r="AD270" i="1"/>
  <c r="AH270" i="1"/>
  <c r="AA270" i="1"/>
  <c r="AE270" i="1"/>
  <c r="AI270" i="1"/>
  <c r="Z270" i="1"/>
  <c r="AD274" i="1"/>
  <c r="AA274" i="1"/>
  <c r="AI274" i="1"/>
  <c r="Z274" i="1"/>
  <c r="AE274" i="1"/>
  <c r="AH274" i="1"/>
  <c r="AD278" i="1"/>
  <c r="Z278" i="1"/>
  <c r="AI278" i="1"/>
  <c r="AA278" i="1"/>
  <c r="AE278" i="1"/>
  <c r="AH278" i="1"/>
  <c r="AD282" i="1"/>
  <c r="AE282" i="1"/>
  <c r="AH282" i="1"/>
  <c r="Z282" i="1"/>
  <c r="AI282" i="1"/>
  <c r="AA282" i="1"/>
  <c r="AD286" i="1"/>
  <c r="Z286" i="1"/>
  <c r="AI286" i="1"/>
  <c r="AA286" i="1"/>
  <c r="AE286" i="1"/>
  <c r="AH286" i="1"/>
  <c r="AD290" i="1"/>
  <c r="AE290" i="1"/>
  <c r="AH290" i="1"/>
  <c r="Z290" i="1"/>
  <c r="AI290" i="1"/>
  <c r="AA290" i="1"/>
  <c r="AD294" i="1"/>
  <c r="Z294" i="1"/>
  <c r="AI294" i="1"/>
  <c r="AA294" i="1"/>
  <c r="AE294" i="1"/>
  <c r="AH294" i="1"/>
  <c r="AD298" i="1"/>
  <c r="AE298" i="1"/>
  <c r="AH298" i="1"/>
  <c r="Z298" i="1"/>
  <c r="AI298" i="1"/>
  <c r="AA298" i="1"/>
  <c r="AD302" i="1"/>
  <c r="Z302" i="1"/>
  <c r="AI302" i="1"/>
  <c r="AA302" i="1"/>
  <c r="AH302" i="1"/>
  <c r="AE302" i="1"/>
  <c r="AD306" i="1"/>
  <c r="AE306" i="1"/>
  <c r="AH306" i="1"/>
  <c r="AA306" i="1"/>
  <c r="AI306" i="1"/>
  <c r="Z306" i="1"/>
  <c r="AD310" i="1"/>
  <c r="Z310" i="1"/>
  <c r="AI310" i="1"/>
  <c r="AA310" i="1"/>
  <c r="AH310" i="1"/>
  <c r="AE310" i="1"/>
  <c r="AD314" i="1"/>
  <c r="AE314" i="1"/>
  <c r="AH314" i="1"/>
  <c r="AA314" i="1"/>
  <c r="Z314" i="1"/>
  <c r="AI314" i="1"/>
  <c r="AD318" i="1"/>
  <c r="Z318" i="1"/>
  <c r="AI318" i="1"/>
  <c r="AA318" i="1"/>
  <c r="AH318" i="1"/>
  <c r="AE318" i="1"/>
  <c r="AD322" i="1"/>
  <c r="AE322" i="1"/>
  <c r="AH322" i="1"/>
  <c r="AA322" i="1"/>
  <c r="Z322" i="1"/>
  <c r="AI322" i="1"/>
  <c r="AD326" i="1"/>
  <c r="Z326" i="1"/>
  <c r="AI326" i="1"/>
  <c r="AA326" i="1"/>
  <c r="AH326" i="1"/>
  <c r="AE326" i="1"/>
  <c r="X330" i="1"/>
  <c r="AB330" i="1"/>
  <c r="AF330" i="1"/>
  <c r="AA330" i="1"/>
  <c r="AG330" i="1"/>
  <c r="AC330" i="1"/>
  <c r="AH330" i="1"/>
  <c r="Z330" i="1"/>
  <c r="AE330" i="1"/>
  <c r="Y330" i="1"/>
  <c r="AD330" i="1"/>
  <c r="AI330" i="1"/>
  <c r="X334" i="1"/>
  <c r="AB334" i="1"/>
  <c r="AF334" i="1"/>
  <c r="AA334" i="1"/>
  <c r="AG334" i="1"/>
  <c r="AC334" i="1"/>
  <c r="AH334" i="1"/>
  <c r="Z334" i="1"/>
  <c r="AE334" i="1"/>
  <c r="Y334" i="1"/>
  <c r="AD334" i="1"/>
  <c r="AI334" i="1"/>
  <c r="X338" i="1"/>
  <c r="AB338" i="1"/>
  <c r="AF338" i="1"/>
  <c r="AA338" i="1"/>
  <c r="AG338" i="1"/>
  <c r="AC338" i="1"/>
  <c r="AH338" i="1"/>
  <c r="Z338" i="1"/>
  <c r="AE338" i="1"/>
  <c r="AI338" i="1"/>
  <c r="Y338" i="1"/>
  <c r="AD338" i="1"/>
  <c r="X342" i="1"/>
  <c r="AB342" i="1"/>
  <c r="AF342" i="1"/>
  <c r="AA342" i="1"/>
  <c r="AG342" i="1"/>
  <c r="AC342" i="1"/>
  <c r="AH342" i="1"/>
  <c r="Z342" i="1"/>
  <c r="AE342" i="1"/>
  <c r="AD342" i="1"/>
  <c r="AI342" i="1"/>
  <c r="Y342" i="1"/>
  <c r="X346" i="1"/>
  <c r="AB346" i="1"/>
  <c r="AF346" i="1"/>
  <c r="AA346" i="1"/>
  <c r="AG346" i="1"/>
  <c r="AC346" i="1"/>
  <c r="AH346" i="1"/>
  <c r="Z346" i="1"/>
  <c r="AE346" i="1"/>
  <c r="Y346" i="1"/>
  <c r="AD346" i="1"/>
  <c r="AI346" i="1"/>
  <c r="AC77" i="1"/>
  <c r="AA77" i="1"/>
  <c r="AG77" i="1"/>
  <c r="AH77" i="1"/>
  <c r="AH81" i="1"/>
  <c r="AG81" i="1"/>
  <c r="AC81" i="1"/>
  <c r="AA81" i="1"/>
  <c r="AC85" i="1"/>
  <c r="AG85" i="1"/>
  <c r="AA85" i="1"/>
  <c r="AH85" i="1"/>
  <c r="AH89" i="1"/>
  <c r="AA89" i="1"/>
  <c r="AG89" i="1"/>
  <c r="AC89" i="1"/>
  <c r="AC93" i="1"/>
  <c r="AH93" i="1"/>
  <c r="AA93" i="1"/>
  <c r="AG93" i="1"/>
  <c r="AH97" i="1"/>
  <c r="AC97" i="1"/>
  <c r="AG97" i="1"/>
  <c r="AA97" i="1"/>
  <c r="AC101" i="1"/>
  <c r="AA101" i="1"/>
  <c r="AH101" i="1"/>
  <c r="AG101" i="1"/>
  <c r="AH105" i="1"/>
  <c r="AG105" i="1"/>
  <c r="AC105" i="1"/>
  <c r="AA105" i="1"/>
  <c r="AC109" i="1"/>
  <c r="AA109" i="1"/>
  <c r="AH109" i="1"/>
  <c r="AG109" i="1"/>
  <c r="Z111" i="1"/>
  <c r="AE111" i="1"/>
  <c r="AI111" i="1"/>
  <c r="AD111" i="1"/>
  <c r="Y111" i="1"/>
  <c r="AE115" i="1"/>
  <c r="Z115" i="1"/>
  <c r="Y115" i="1"/>
  <c r="AD115" i="1"/>
  <c r="AI115" i="1"/>
  <c r="Z119" i="1"/>
  <c r="AI119" i="1"/>
  <c r="AE119" i="1"/>
  <c r="AD119" i="1"/>
  <c r="Y119" i="1"/>
  <c r="AE123" i="1"/>
  <c r="AD123" i="1"/>
  <c r="Y123" i="1"/>
  <c r="Z123" i="1"/>
  <c r="AI123" i="1"/>
  <c r="Z127" i="1"/>
  <c r="Y127" i="1"/>
  <c r="AE127" i="1"/>
  <c r="AI127" i="1"/>
  <c r="AD127" i="1"/>
  <c r="AE131" i="1"/>
  <c r="AI131" i="1"/>
  <c r="Y131" i="1"/>
  <c r="Z131" i="1"/>
  <c r="AD131" i="1"/>
  <c r="Z135" i="1"/>
  <c r="AD135" i="1"/>
  <c r="AE135" i="1"/>
  <c r="AI135" i="1"/>
  <c r="Y135" i="1"/>
  <c r="AE139" i="1"/>
  <c r="Y139" i="1"/>
  <c r="Z139" i="1"/>
  <c r="AI139" i="1"/>
  <c r="AD139" i="1"/>
  <c r="Z143" i="1"/>
  <c r="AE143" i="1"/>
  <c r="AD143" i="1"/>
  <c r="AI143" i="1"/>
  <c r="Y143" i="1"/>
  <c r="AE147" i="1"/>
  <c r="Z147" i="1"/>
  <c r="Y147" i="1"/>
  <c r="AI147" i="1"/>
  <c r="AD147" i="1"/>
  <c r="AD151" i="1"/>
  <c r="Y151" i="1"/>
  <c r="Z151" i="1"/>
  <c r="AI151" i="1"/>
  <c r="AE151" i="1"/>
  <c r="Y155" i="1"/>
  <c r="AI155" i="1"/>
  <c r="AE155" i="1"/>
  <c r="AD155" i="1"/>
  <c r="Z155" i="1"/>
  <c r="AD159" i="1"/>
  <c r="Z159" i="1"/>
  <c r="AE159" i="1"/>
  <c r="Y159" i="1"/>
  <c r="AI159" i="1"/>
  <c r="Y163" i="1"/>
  <c r="AI163" i="1"/>
  <c r="Z163" i="1"/>
  <c r="AE163" i="1"/>
  <c r="AD163" i="1"/>
  <c r="AD167" i="1"/>
  <c r="AE167" i="1"/>
  <c r="AI167" i="1"/>
  <c r="Z167" i="1"/>
  <c r="Y167" i="1"/>
  <c r="Y171" i="1"/>
  <c r="AI171" i="1"/>
  <c r="Z171" i="1"/>
  <c r="AD171" i="1"/>
  <c r="AE171" i="1"/>
  <c r="AD175" i="1"/>
  <c r="AI175" i="1"/>
  <c r="Y175" i="1"/>
  <c r="AE175" i="1"/>
  <c r="Z175" i="1"/>
  <c r="Y179" i="1"/>
  <c r="AI179" i="1"/>
  <c r="AD179" i="1"/>
  <c r="AE179" i="1"/>
  <c r="Z179" i="1"/>
  <c r="AD183" i="1"/>
  <c r="AA183" i="1"/>
  <c r="AE183" i="1"/>
  <c r="Z183" i="1"/>
  <c r="AI183" i="1"/>
  <c r="AH183" i="1"/>
  <c r="AD187" i="1"/>
  <c r="AH187" i="1"/>
  <c r="Z187" i="1"/>
  <c r="AI187" i="1"/>
  <c r="AE187" i="1"/>
  <c r="AA187" i="1"/>
  <c r="AD191" i="1"/>
  <c r="Z191" i="1"/>
  <c r="AI191" i="1"/>
  <c r="AA191" i="1"/>
  <c r="AE191" i="1"/>
  <c r="AH191" i="1"/>
  <c r="AD195" i="1"/>
  <c r="AE195" i="1"/>
  <c r="AI195" i="1"/>
  <c r="Z195" i="1"/>
  <c r="AA195" i="1"/>
  <c r="AH195" i="1"/>
  <c r="AD199" i="1"/>
  <c r="Z199" i="1"/>
  <c r="AI199" i="1"/>
  <c r="AE199" i="1"/>
  <c r="AH199" i="1"/>
  <c r="AA199" i="1"/>
  <c r="AD203" i="1"/>
  <c r="AE203" i="1"/>
  <c r="Z203" i="1"/>
  <c r="AA203" i="1"/>
  <c r="AH203" i="1"/>
  <c r="AI203" i="1"/>
  <c r="AD207" i="1"/>
  <c r="Z207" i="1"/>
  <c r="AI207" i="1"/>
  <c r="AH207" i="1"/>
  <c r="AA207" i="1"/>
  <c r="AE207" i="1"/>
  <c r="AD211" i="1"/>
  <c r="AE211" i="1"/>
  <c r="AA211" i="1"/>
  <c r="AH211" i="1"/>
  <c r="Z211" i="1"/>
  <c r="AI211" i="1"/>
  <c r="AD215" i="1"/>
  <c r="Z215" i="1"/>
  <c r="AI215" i="1"/>
  <c r="AA215" i="1"/>
  <c r="AE215" i="1"/>
  <c r="AH215" i="1"/>
  <c r="AD219" i="1"/>
  <c r="AE219" i="1"/>
  <c r="AH219" i="1"/>
  <c r="AI219" i="1"/>
  <c r="Z219" i="1"/>
  <c r="AA219" i="1"/>
  <c r="AD223" i="1"/>
  <c r="Z223" i="1"/>
  <c r="AI223" i="1"/>
  <c r="AA223" i="1"/>
  <c r="AE223" i="1"/>
  <c r="AH223" i="1"/>
  <c r="AD227" i="1"/>
  <c r="AE227" i="1"/>
  <c r="AI227" i="1"/>
  <c r="Z227" i="1"/>
  <c r="AA227" i="1"/>
  <c r="AH227" i="1"/>
  <c r="Z231" i="1"/>
  <c r="AH231" i="1"/>
  <c r="AE231" i="1"/>
  <c r="AI231" i="1"/>
  <c r="AA231" i="1"/>
  <c r="AD231" i="1"/>
  <c r="Z235" i="1"/>
  <c r="AH235" i="1"/>
  <c r="AA235" i="1"/>
  <c r="AD235" i="1"/>
  <c r="AE235" i="1"/>
  <c r="AI235" i="1"/>
  <c r="Z239" i="1"/>
  <c r="AH239" i="1"/>
  <c r="AE239" i="1"/>
  <c r="AI239" i="1"/>
  <c r="AA239" i="1"/>
  <c r="AD239" i="1"/>
  <c r="Z243" i="1"/>
  <c r="AH243" i="1"/>
  <c r="AA243" i="1"/>
  <c r="AD243" i="1"/>
  <c r="AE243" i="1"/>
  <c r="AI243" i="1"/>
  <c r="Z247" i="1"/>
  <c r="AH247" i="1"/>
  <c r="AE247" i="1"/>
  <c r="AI247" i="1"/>
  <c r="AA247" i="1"/>
  <c r="AD247" i="1"/>
  <c r="Z251" i="1"/>
  <c r="AH251" i="1"/>
  <c r="AA251" i="1"/>
  <c r="AD251" i="1"/>
  <c r="AE251" i="1"/>
  <c r="AI251" i="1"/>
  <c r="Z255" i="1"/>
  <c r="AH255" i="1"/>
  <c r="AE255" i="1"/>
  <c r="AI255" i="1"/>
  <c r="AA255" i="1"/>
  <c r="AD255" i="1"/>
  <c r="Z259" i="1"/>
  <c r="AH259" i="1"/>
  <c r="AA259" i="1"/>
  <c r="AE259" i="1"/>
  <c r="AI259" i="1"/>
  <c r="AD259" i="1"/>
  <c r="Z263" i="1"/>
  <c r="AH263" i="1"/>
  <c r="AE263" i="1"/>
  <c r="AA263" i="1"/>
  <c r="AD263" i="1"/>
  <c r="AI263" i="1"/>
  <c r="Z267" i="1"/>
  <c r="AH267" i="1"/>
  <c r="AA267" i="1"/>
  <c r="AI267" i="1"/>
  <c r="AD267" i="1"/>
  <c r="AE267" i="1"/>
  <c r="Z271" i="1"/>
  <c r="AH271" i="1"/>
  <c r="AE271" i="1"/>
  <c r="AD271" i="1"/>
  <c r="AI271" i="1"/>
  <c r="AA271" i="1"/>
  <c r="Z275" i="1"/>
  <c r="AH275" i="1"/>
  <c r="AA275" i="1"/>
  <c r="AD275" i="1"/>
  <c r="AE275" i="1"/>
  <c r="AI275" i="1"/>
  <c r="Z279" i="1"/>
  <c r="AH279" i="1"/>
  <c r="AI279" i="1"/>
  <c r="AA279" i="1"/>
  <c r="AD279" i="1"/>
  <c r="AE279" i="1"/>
  <c r="Z283" i="1"/>
  <c r="AH283" i="1"/>
  <c r="AD283" i="1"/>
  <c r="AE283" i="1"/>
  <c r="AI283" i="1"/>
  <c r="AA283" i="1"/>
  <c r="Z287" i="1"/>
  <c r="AH287" i="1"/>
  <c r="AI287" i="1"/>
  <c r="AA287" i="1"/>
  <c r="AD287" i="1"/>
  <c r="AE287" i="1"/>
  <c r="Z291" i="1"/>
  <c r="AH291" i="1"/>
  <c r="AD291" i="1"/>
  <c r="AE291" i="1"/>
  <c r="AI291" i="1"/>
  <c r="AA291" i="1"/>
  <c r="Z295" i="1"/>
  <c r="AH295" i="1"/>
  <c r="AI295" i="1"/>
  <c r="AA295" i="1"/>
  <c r="AD295" i="1"/>
  <c r="AE295" i="1"/>
  <c r="Z299" i="1"/>
  <c r="AH299" i="1"/>
  <c r="AD299" i="1"/>
  <c r="AE299" i="1"/>
  <c r="AA299" i="1"/>
  <c r="AI299" i="1"/>
  <c r="Z303" i="1"/>
  <c r="AH303" i="1"/>
  <c r="AI303" i="1"/>
  <c r="AA303" i="1"/>
  <c r="AE303" i="1"/>
  <c r="AD303" i="1"/>
  <c r="Z307" i="1"/>
  <c r="AH307" i="1"/>
  <c r="AD307" i="1"/>
  <c r="AE307" i="1"/>
  <c r="AA307" i="1"/>
  <c r="AI307" i="1"/>
  <c r="Z311" i="1"/>
  <c r="AH311" i="1"/>
  <c r="AI311" i="1"/>
  <c r="AA311" i="1"/>
  <c r="AE311" i="1"/>
  <c r="AD311" i="1"/>
  <c r="Z315" i="1"/>
  <c r="AH315" i="1"/>
  <c r="AD315" i="1"/>
  <c r="AE315" i="1"/>
  <c r="AA315" i="1"/>
  <c r="AI315" i="1"/>
  <c r="Z319" i="1"/>
  <c r="AH319" i="1"/>
  <c r="AI319" i="1"/>
  <c r="AA319" i="1"/>
  <c r="AE319" i="1"/>
  <c r="AD319" i="1"/>
  <c r="Z323" i="1"/>
  <c r="AH323" i="1"/>
  <c r="AD323" i="1"/>
  <c r="AE323" i="1"/>
  <c r="AA323" i="1"/>
  <c r="AI323" i="1"/>
  <c r="Z327" i="1"/>
  <c r="AH327" i="1"/>
  <c r="AI327" i="1"/>
  <c r="AA327" i="1"/>
  <c r="AE327" i="1"/>
  <c r="AD327" i="1"/>
  <c r="X331" i="1"/>
  <c r="AB331" i="1"/>
  <c r="AF331" i="1"/>
  <c r="Z331" i="1"/>
  <c r="AE331" i="1"/>
  <c r="AA331" i="1"/>
  <c r="AG331" i="1"/>
  <c r="Y331" i="1"/>
  <c r="AD331" i="1"/>
  <c r="AI331" i="1"/>
  <c r="AH331" i="1"/>
  <c r="AC331" i="1"/>
  <c r="X335" i="1"/>
  <c r="AB335" i="1"/>
  <c r="AF335" i="1"/>
  <c r="Z335" i="1"/>
  <c r="AE335" i="1"/>
  <c r="AA335" i="1"/>
  <c r="AG335" i="1"/>
  <c r="Y335" i="1"/>
  <c r="AD335" i="1"/>
  <c r="AI335" i="1"/>
  <c r="AC335" i="1"/>
  <c r="AH335" i="1"/>
  <c r="X339" i="1"/>
  <c r="AB339" i="1"/>
  <c r="AF339" i="1"/>
  <c r="Z339" i="1"/>
  <c r="AE339" i="1"/>
  <c r="AA339" i="1"/>
  <c r="AG339" i="1"/>
  <c r="Y339" i="1"/>
  <c r="AD339" i="1"/>
  <c r="AI339" i="1"/>
  <c r="AC339" i="1"/>
  <c r="AH339" i="1"/>
  <c r="X343" i="1"/>
  <c r="AB343" i="1"/>
  <c r="AF343" i="1"/>
  <c r="Z343" i="1"/>
  <c r="AE343" i="1"/>
  <c r="AA343" i="1"/>
  <c r="AG343" i="1"/>
  <c r="Y343" i="1"/>
  <c r="AD343" i="1"/>
  <c r="AI343" i="1"/>
  <c r="AC343" i="1"/>
  <c r="AH343" i="1"/>
  <c r="X352" i="1"/>
  <c r="AB352" i="1"/>
  <c r="AF352" i="1"/>
  <c r="Z352" i="1"/>
  <c r="AE352" i="1"/>
  <c r="AA352" i="1"/>
  <c r="AG352" i="1"/>
  <c r="Y352" i="1"/>
  <c r="AD352" i="1"/>
  <c r="AI352" i="1"/>
  <c r="AH352" i="1"/>
  <c r="AC352" i="1"/>
  <c r="BK2" i="1"/>
  <c r="BG2" i="1"/>
  <c r="BD2" i="1"/>
  <c r="BJ2" i="1"/>
  <c r="BF2" i="1"/>
  <c r="BM2" i="1"/>
  <c r="BI2" i="1"/>
  <c r="BE2" i="1"/>
  <c r="BL2" i="1"/>
  <c r="BH2" i="1"/>
  <c r="BC2" i="1"/>
  <c r="AU2" i="1"/>
  <c r="AQ2" i="1"/>
  <c r="AX2" i="1"/>
  <c r="AT2" i="1"/>
  <c r="AP2" i="1"/>
  <c r="AW2" i="1"/>
  <c r="AS2" i="1"/>
  <c r="AO2" i="1"/>
  <c r="AV2" i="1"/>
  <c r="AR2" i="1"/>
  <c r="AN2" i="1"/>
  <c r="AO5" i="1"/>
  <c r="AS5" i="1"/>
  <c r="AW5" i="1"/>
  <c r="AP5" i="1"/>
  <c r="AT5" i="1"/>
  <c r="AX5" i="1"/>
  <c r="AM5" i="1"/>
  <c r="AQ5" i="1"/>
  <c r="AU5" i="1"/>
  <c r="AN5" i="1"/>
  <c r="AR5" i="1"/>
  <c r="AV5" i="1"/>
  <c r="AO3" i="1"/>
  <c r="AS3" i="1"/>
  <c r="AW3" i="1"/>
  <c r="AP3" i="1"/>
  <c r="AT3" i="1"/>
  <c r="AX3" i="1"/>
  <c r="AM3" i="1"/>
  <c r="AQ3" i="1"/>
  <c r="AU3" i="1"/>
  <c r="AN3" i="1"/>
  <c r="AR3" i="1"/>
  <c r="AV3" i="1"/>
  <c r="BC66" i="1"/>
  <c r="BC67" i="1" s="1"/>
  <c r="BG66" i="1"/>
  <c r="BG67" i="1" s="1"/>
  <c r="BK66" i="1"/>
  <c r="BK67" i="1" s="1"/>
  <c r="BD66" i="1"/>
  <c r="BD67" i="1" s="1"/>
  <c r="BH66" i="1"/>
  <c r="BH67" i="1" s="1"/>
  <c r="BL66" i="1"/>
  <c r="BL67" i="1" s="1"/>
  <c r="BE66" i="1"/>
  <c r="BE67" i="1" s="1"/>
  <c r="BM66" i="1"/>
  <c r="BM67" i="1" s="1"/>
  <c r="BI66" i="1"/>
  <c r="BI67" i="1" s="1"/>
  <c r="BF66" i="1"/>
  <c r="BF67" i="1" s="1"/>
  <c r="BJ66" i="1"/>
  <c r="BJ67" i="1" s="1"/>
  <c r="BB67" i="1"/>
  <c r="AK67" i="1" s="1"/>
  <c r="AP66" i="1"/>
  <c r="AP67" i="1" s="1"/>
  <c r="AT66" i="1"/>
  <c r="AT67" i="1" s="1"/>
  <c r="AX66" i="1"/>
  <c r="AX67" i="1" s="1"/>
  <c r="AQ66" i="1"/>
  <c r="AQ67" i="1" s="1"/>
  <c r="AV66" i="1"/>
  <c r="AV67" i="1" s="1"/>
  <c r="AM67" i="1"/>
  <c r="AR66" i="1"/>
  <c r="AR67" i="1" s="1"/>
  <c r="AW66" i="1"/>
  <c r="AW67" i="1" s="1"/>
  <c r="AN66" i="1"/>
  <c r="AN67" i="1" s="1"/>
  <c r="AS66" i="1"/>
  <c r="AS67" i="1" s="1"/>
  <c r="AO66" i="1"/>
  <c r="AO67" i="1" s="1"/>
  <c r="AU66" i="1"/>
  <c r="AU67" i="1" s="1"/>
  <c r="Z66" i="1"/>
  <c r="Z67" i="1" s="1"/>
  <c r="AD66" i="1"/>
  <c r="AD67" i="1" s="1"/>
  <c r="AH66" i="1"/>
  <c r="AH67" i="1" s="1"/>
  <c r="AA66" i="1"/>
  <c r="AA67" i="1" s="1"/>
  <c r="AE66" i="1"/>
  <c r="AE67" i="1" s="1"/>
  <c r="AI66" i="1"/>
  <c r="AI67" i="1" s="1"/>
  <c r="AB66" i="1"/>
  <c r="AB67" i="1" s="1"/>
  <c r="AF66" i="1"/>
  <c r="AF67" i="1" s="1"/>
  <c r="Y66" i="1"/>
  <c r="Y67" i="1" s="1"/>
  <c r="AC66" i="1"/>
  <c r="AC67" i="1" s="1"/>
  <c r="AG66" i="1"/>
  <c r="AG67" i="1" s="1"/>
  <c r="BC68" i="1"/>
  <c r="BC69" i="1" s="1"/>
  <c r="BG68" i="1"/>
  <c r="BG69" i="1" s="1"/>
  <c r="BK68" i="1"/>
  <c r="BK69" i="1" s="1"/>
  <c r="BD68" i="1"/>
  <c r="BD69" i="1" s="1"/>
  <c r="BH68" i="1"/>
  <c r="BH69" i="1" s="1"/>
  <c r="BL68" i="1"/>
  <c r="BL69" i="1" s="1"/>
  <c r="BI68" i="1"/>
  <c r="BI69" i="1" s="1"/>
  <c r="BE68" i="1"/>
  <c r="BE69" i="1" s="1"/>
  <c r="BM68" i="1"/>
  <c r="BM69" i="1" s="1"/>
  <c r="BJ68" i="1"/>
  <c r="BJ69" i="1" s="1"/>
  <c r="BB69" i="1"/>
  <c r="BF68" i="1"/>
  <c r="BF69" i="1" s="1"/>
  <c r="AP68" i="1"/>
  <c r="AP69" i="1" s="1"/>
  <c r="AT68" i="1"/>
  <c r="AT69" i="1" s="1"/>
  <c r="AX68" i="1"/>
  <c r="AX69" i="1" s="1"/>
  <c r="AO68" i="1"/>
  <c r="AO69" i="1" s="1"/>
  <c r="AU68" i="1"/>
  <c r="AU69" i="1" s="1"/>
  <c r="AQ68" i="1"/>
  <c r="AQ69" i="1" s="1"/>
  <c r="AV68" i="1"/>
  <c r="AV69" i="1" s="1"/>
  <c r="AM69" i="1"/>
  <c r="AR68" i="1"/>
  <c r="AR69" i="1" s="1"/>
  <c r="AW68" i="1"/>
  <c r="AW69" i="1" s="1"/>
  <c r="AN68" i="1"/>
  <c r="AN69" i="1" s="1"/>
  <c r="AS68" i="1"/>
  <c r="AS69" i="1" s="1"/>
  <c r="Z68" i="1"/>
  <c r="Z69" i="1" s="1"/>
  <c r="AD68" i="1"/>
  <c r="AD69" i="1" s="1"/>
  <c r="AH68" i="1"/>
  <c r="AH69" i="1" s="1"/>
  <c r="AA68" i="1"/>
  <c r="AA69" i="1" s="1"/>
  <c r="AE68" i="1"/>
  <c r="AE69" i="1" s="1"/>
  <c r="AI68" i="1"/>
  <c r="AI69" i="1" s="1"/>
  <c r="X69" i="1"/>
  <c r="AB68" i="1"/>
  <c r="AB69" i="1" s="1"/>
  <c r="AF68" i="1"/>
  <c r="AF69" i="1" s="1"/>
  <c r="Y68" i="1"/>
  <c r="Y69" i="1" s="1"/>
  <c r="AC68" i="1"/>
  <c r="AC69" i="1" s="1"/>
  <c r="AG68" i="1"/>
  <c r="AG69" i="1" s="1"/>
  <c r="AO6" i="1"/>
  <c r="AS6" i="1"/>
  <c r="AW6" i="1"/>
  <c r="AP6" i="1"/>
  <c r="AT6" i="1"/>
  <c r="AX6" i="1"/>
  <c r="AM6" i="1"/>
  <c r="AQ6" i="1"/>
  <c r="AU6" i="1"/>
  <c r="AN6" i="1"/>
  <c r="AR6" i="1"/>
  <c r="AV6" i="1"/>
  <c r="Z6" i="1"/>
  <c r="AD6" i="1"/>
  <c r="AH6" i="1"/>
  <c r="AA6" i="1"/>
  <c r="AE6" i="1"/>
  <c r="AI6" i="1"/>
  <c r="X6" i="1"/>
  <c r="AB6" i="1"/>
  <c r="AF6" i="1"/>
  <c r="Y6" i="1"/>
  <c r="AC6" i="1"/>
  <c r="AG6" i="1"/>
  <c r="AO8" i="1"/>
  <c r="AS8" i="1"/>
  <c r="AW8" i="1"/>
  <c r="AP8" i="1"/>
  <c r="AT8" i="1"/>
  <c r="AX8" i="1"/>
  <c r="AM8" i="1"/>
  <c r="AQ8" i="1"/>
  <c r="AU8" i="1"/>
  <c r="AN8" i="1"/>
  <c r="AR8" i="1"/>
  <c r="AV8" i="1"/>
  <c r="Z8" i="1"/>
  <c r="AD8" i="1"/>
  <c r="AH8" i="1"/>
  <c r="AA8" i="1"/>
  <c r="AE8" i="1"/>
  <c r="AI8" i="1"/>
  <c r="X8" i="1"/>
  <c r="AB8" i="1"/>
  <c r="AF8" i="1"/>
  <c r="Y8" i="1"/>
  <c r="AC8" i="1"/>
  <c r="AG8" i="1"/>
  <c r="AO9" i="1"/>
  <c r="AS9" i="1"/>
  <c r="AW9" i="1"/>
  <c r="AP9" i="1"/>
  <c r="AT9" i="1"/>
  <c r="AX9" i="1"/>
  <c r="AM9" i="1"/>
  <c r="AQ9" i="1"/>
  <c r="AU9" i="1"/>
  <c r="AN9" i="1"/>
  <c r="AR9" i="1"/>
  <c r="AV9" i="1"/>
  <c r="Z9" i="1"/>
  <c r="AD9" i="1"/>
  <c r="AH9" i="1"/>
  <c r="AA9" i="1"/>
  <c r="AE9" i="1"/>
  <c r="AI9" i="1"/>
  <c r="X9" i="1"/>
  <c r="AB9" i="1"/>
  <c r="AF9" i="1"/>
  <c r="Y9" i="1"/>
  <c r="AC9" i="1"/>
  <c r="AG9" i="1"/>
  <c r="AO10" i="1"/>
  <c r="AS10" i="1"/>
  <c r="AW10" i="1"/>
  <c r="AP10" i="1"/>
  <c r="AT10" i="1"/>
  <c r="AX10" i="1"/>
  <c r="AM10" i="1"/>
  <c r="AQ10" i="1"/>
  <c r="AU10" i="1"/>
  <c r="AN10" i="1"/>
  <c r="AR10" i="1"/>
  <c r="AV10" i="1"/>
  <c r="Z10" i="1"/>
  <c r="AD10" i="1"/>
  <c r="AH10" i="1"/>
  <c r="AA10" i="1"/>
  <c r="AE10" i="1"/>
  <c r="AI10" i="1"/>
  <c r="X10" i="1"/>
  <c r="AB10" i="1"/>
  <c r="AF10" i="1"/>
  <c r="Y10" i="1"/>
  <c r="AC10" i="1"/>
  <c r="AG10" i="1"/>
  <c r="AO11" i="1"/>
  <c r="AS11" i="1"/>
  <c r="AW11" i="1"/>
  <c r="AP11" i="1"/>
  <c r="AT11" i="1"/>
  <c r="AX11" i="1"/>
  <c r="AM11" i="1"/>
  <c r="AQ11" i="1"/>
  <c r="AU11" i="1"/>
  <c r="AN11" i="1"/>
  <c r="AR11" i="1"/>
  <c r="AV11" i="1"/>
  <c r="Z11" i="1"/>
  <c r="AD11" i="1"/>
  <c r="AH11" i="1"/>
  <c r="AA11" i="1"/>
  <c r="AE11" i="1"/>
  <c r="AI11" i="1"/>
  <c r="X11" i="1"/>
  <c r="AB11" i="1"/>
  <c r="AF11" i="1"/>
  <c r="Y11" i="1"/>
  <c r="AC11" i="1"/>
  <c r="AG11" i="1"/>
  <c r="AO12" i="1"/>
  <c r="AS12" i="1"/>
  <c r="AW12" i="1"/>
  <c r="AP12" i="1"/>
  <c r="AT12" i="1"/>
  <c r="AX12" i="1"/>
  <c r="AM12" i="1"/>
  <c r="AQ12" i="1"/>
  <c r="AU12" i="1"/>
  <c r="AN12" i="1"/>
  <c r="AR12" i="1"/>
  <c r="AV12" i="1"/>
  <c r="Z12" i="1"/>
  <c r="AD12" i="1"/>
  <c r="AH12" i="1"/>
  <c r="AA12" i="1"/>
  <c r="AE12" i="1"/>
  <c r="AI12" i="1"/>
  <c r="X12" i="1"/>
  <c r="AB12" i="1"/>
  <c r="AF12" i="1"/>
  <c r="Y12" i="1"/>
  <c r="AC12" i="1"/>
  <c r="AG12" i="1"/>
  <c r="AO13" i="1"/>
  <c r="AS13" i="1"/>
  <c r="AW13" i="1"/>
  <c r="AP13" i="1"/>
  <c r="AT13" i="1"/>
  <c r="AX13" i="1"/>
  <c r="AM13" i="1"/>
  <c r="AQ13" i="1"/>
  <c r="AU13" i="1"/>
  <c r="AN13" i="1"/>
  <c r="AR13" i="1"/>
  <c r="AV13" i="1"/>
  <c r="Z13" i="1"/>
  <c r="AD13" i="1"/>
  <c r="AH13" i="1"/>
  <c r="AA13" i="1"/>
  <c r="AE13" i="1"/>
  <c r="AI13" i="1"/>
  <c r="X13" i="1"/>
  <c r="AB13" i="1"/>
  <c r="AF13" i="1"/>
  <c r="Y13" i="1"/>
  <c r="AC13" i="1"/>
  <c r="AG13" i="1"/>
  <c r="AO14" i="1"/>
  <c r="AS14" i="1"/>
  <c r="AW14" i="1"/>
  <c r="AP14" i="1"/>
  <c r="AT14" i="1"/>
  <c r="AX14" i="1"/>
  <c r="AM14" i="1"/>
  <c r="AQ14" i="1"/>
  <c r="AU14" i="1"/>
  <c r="AN14" i="1"/>
  <c r="AR14" i="1"/>
  <c r="AV14" i="1"/>
  <c r="Z14" i="1"/>
  <c r="AD14" i="1"/>
  <c r="AH14" i="1"/>
  <c r="AA14" i="1"/>
  <c r="AE14" i="1"/>
  <c r="AI14" i="1"/>
  <c r="X14" i="1"/>
  <c r="AB14" i="1"/>
  <c r="AF14" i="1"/>
  <c r="Y14" i="1"/>
  <c r="AC14" i="1"/>
  <c r="AG14" i="1"/>
  <c r="AO15" i="1"/>
  <c r="AS15" i="1"/>
  <c r="AW15" i="1"/>
  <c r="AP15" i="1"/>
  <c r="AT15" i="1"/>
  <c r="AX15" i="1"/>
  <c r="AM15" i="1"/>
  <c r="AQ15" i="1"/>
  <c r="AU15" i="1"/>
  <c r="AN15" i="1"/>
  <c r="AR15" i="1"/>
  <c r="AV15" i="1"/>
  <c r="Z15" i="1"/>
  <c r="AD15" i="1"/>
  <c r="AH15" i="1"/>
  <c r="AA15" i="1"/>
  <c r="AE15" i="1"/>
  <c r="AI15" i="1"/>
  <c r="X15" i="1"/>
  <c r="AB15" i="1"/>
  <c r="AF15" i="1"/>
  <c r="Y15" i="1"/>
  <c r="AC15" i="1"/>
  <c r="AG15" i="1"/>
  <c r="AO16" i="1"/>
  <c r="AS16" i="1"/>
  <c r="AW16" i="1"/>
  <c r="AP16" i="1"/>
  <c r="AT16" i="1"/>
  <c r="AX16" i="1"/>
  <c r="AM16" i="1"/>
  <c r="AQ16" i="1"/>
  <c r="AU16" i="1"/>
  <c r="AN16" i="1"/>
  <c r="AR16" i="1"/>
  <c r="AV16" i="1"/>
  <c r="Z16" i="1"/>
  <c r="AD16" i="1"/>
  <c r="AH16" i="1"/>
  <c r="AA16" i="1"/>
  <c r="AE16" i="1"/>
  <c r="AI16" i="1"/>
  <c r="X16" i="1"/>
  <c r="AB16" i="1"/>
  <c r="AF16" i="1"/>
  <c r="Y16" i="1"/>
  <c r="AC16" i="1"/>
  <c r="AG16" i="1"/>
  <c r="AO17" i="1"/>
  <c r="AS17" i="1"/>
  <c r="AW17" i="1"/>
  <c r="AP17" i="1"/>
  <c r="AT17" i="1"/>
  <c r="AX17" i="1"/>
  <c r="AM17" i="1"/>
  <c r="AQ17" i="1"/>
  <c r="AU17" i="1"/>
  <c r="AN17" i="1"/>
  <c r="AR17" i="1"/>
  <c r="AV17" i="1"/>
  <c r="Z17" i="1"/>
  <c r="AD17" i="1"/>
  <c r="AH17" i="1"/>
  <c r="AA17" i="1"/>
  <c r="AE17" i="1"/>
  <c r="AI17" i="1"/>
  <c r="X17" i="1"/>
  <c r="AB17" i="1"/>
  <c r="AF17" i="1"/>
  <c r="Y17" i="1"/>
  <c r="AC17" i="1"/>
  <c r="AG17" i="1"/>
  <c r="AO18" i="1"/>
  <c r="AS18" i="1"/>
  <c r="AW18" i="1"/>
  <c r="AP18" i="1"/>
  <c r="AT18" i="1"/>
  <c r="AX18" i="1"/>
  <c r="AM18" i="1"/>
  <c r="AQ18" i="1"/>
  <c r="AU18" i="1"/>
  <c r="AN18" i="1"/>
  <c r="AR18" i="1"/>
  <c r="AV18" i="1"/>
  <c r="Z18" i="1"/>
  <c r="AD18" i="1"/>
  <c r="AH18" i="1"/>
  <c r="AA18" i="1"/>
  <c r="AE18" i="1"/>
  <c r="AI18" i="1"/>
  <c r="X18" i="1"/>
  <c r="AB18" i="1"/>
  <c r="AF18" i="1"/>
  <c r="Y18" i="1"/>
  <c r="AC18" i="1"/>
  <c r="AG18" i="1"/>
  <c r="AO19" i="1"/>
  <c r="AS19" i="1"/>
  <c r="AW19" i="1"/>
  <c r="AP19" i="1"/>
  <c r="AT19" i="1"/>
  <c r="AX19" i="1"/>
  <c r="AM19" i="1"/>
  <c r="AQ19" i="1"/>
  <c r="AU19" i="1"/>
  <c r="AN19" i="1"/>
  <c r="AR19" i="1"/>
  <c r="AV19" i="1"/>
  <c r="Z19" i="1"/>
  <c r="AD19" i="1"/>
  <c r="AH19" i="1"/>
  <c r="AA19" i="1"/>
  <c r="AE19" i="1"/>
  <c r="AI19" i="1"/>
  <c r="X19" i="1"/>
  <c r="AB19" i="1"/>
  <c r="AF19" i="1"/>
  <c r="Y19" i="1"/>
  <c r="AC19" i="1"/>
  <c r="AG19" i="1"/>
  <c r="AO20" i="1"/>
  <c r="AS20" i="1"/>
  <c r="AW20" i="1"/>
  <c r="AP20" i="1"/>
  <c r="AT20" i="1"/>
  <c r="AX20" i="1"/>
  <c r="AM20" i="1"/>
  <c r="AQ20" i="1"/>
  <c r="AU20" i="1"/>
  <c r="AN20" i="1"/>
  <c r="AR20" i="1"/>
  <c r="AV20" i="1"/>
  <c r="Z20" i="1"/>
  <c r="AD20" i="1"/>
  <c r="AH20" i="1"/>
  <c r="AA20" i="1"/>
  <c r="AE20" i="1"/>
  <c r="AI20" i="1"/>
  <c r="X20" i="1"/>
  <c r="AB20" i="1"/>
  <c r="AF20" i="1"/>
  <c r="Y20" i="1"/>
  <c r="AC20" i="1"/>
  <c r="AG20" i="1"/>
  <c r="BB32" i="1"/>
  <c r="BH32" i="1"/>
  <c r="BM32" i="1"/>
  <c r="BD32" i="1"/>
  <c r="BI32" i="1"/>
  <c r="BE32" i="1"/>
  <c r="BJ32" i="1"/>
  <c r="BF32" i="1"/>
  <c r="BL32" i="1"/>
  <c r="AP32" i="1"/>
  <c r="AT32" i="1"/>
  <c r="AX32" i="1"/>
  <c r="AN32" i="1"/>
  <c r="AR32" i="1"/>
  <c r="AV32" i="1"/>
  <c r="AM32" i="1"/>
  <c r="AU32" i="1"/>
  <c r="AO32" i="1"/>
  <c r="AW32" i="1"/>
  <c r="AQ32" i="1"/>
  <c r="AS32" i="1"/>
  <c r="Z32" i="1"/>
  <c r="AD32" i="1"/>
  <c r="AH32" i="1"/>
  <c r="AA32" i="1"/>
  <c r="AE32" i="1"/>
  <c r="AI32" i="1"/>
  <c r="X32" i="1"/>
  <c r="AB32" i="1"/>
  <c r="AF32" i="1"/>
  <c r="Y32" i="1"/>
  <c r="AC32" i="1"/>
  <c r="AG32" i="1"/>
  <c r="BF33" i="1"/>
  <c r="BL33" i="1"/>
  <c r="BB33" i="1"/>
  <c r="BH33" i="1"/>
  <c r="BM33" i="1"/>
  <c r="BD33" i="1"/>
  <c r="BI33" i="1"/>
  <c r="BE33" i="1"/>
  <c r="BJ33" i="1"/>
  <c r="AP33" i="1"/>
  <c r="AT33" i="1"/>
  <c r="AX33" i="1"/>
  <c r="AN33" i="1"/>
  <c r="AR33" i="1"/>
  <c r="AV33" i="1"/>
  <c r="AQ33" i="1"/>
  <c r="AS33" i="1"/>
  <c r="AM33" i="1"/>
  <c r="AU33" i="1"/>
  <c r="AO33" i="1"/>
  <c r="AW33" i="1"/>
  <c r="Z33" i="1"/>
  <c r="AD33" i="1"/>
  <c r="AH33" i="1"/>
  <c r="AA33" i="1"/>
  <c r="AE33" i="1"/>
  <c r="AI33" i="1"/>
  <c r="X33" i="1"/>
  <c r="AB33" i="1"/>
  <c r="AF33" i="1"/>
  <c r="Y33" i="1"/>
  <c r="AC33" i="1"/>
  <c r="AG33" i="1"/>
  <c r="BE34" i="1"/>
  <c r="BJ34" i="1"/>
  <c r="BF34" i="1"/>
  <c r="BL34" i="1"/>
  <c r="BB34" i="1"/>
  <c r="BM34" i="1"/>
  <c r="BH34" i="1"/>
  <c r="BD34" i="1"/>
  <c r="BI34" i="1"/>
  <c r="AP34" i="1"/>
  <c r="AT34" i="1"/>
  <c r="AX34" i="1"/>
  <c r="AN34" i="1"/>
  <c r="AR34" i="1"/>
  <c r="AV34" i="1"/>
  <c r="AM34" i="1"/>
  <c r="AU34" i="1"/>
  <c r="AO34" i="1"/>
  <c r="AW34" i="1"/>
  <c r="AQ34" i="1"/>
  <c r="AS34" i="1"/>
  <c r="Z34" i="1"/>
  <c r="AD34" i="1"/>
  <c r="AH34" i="1"/>
  <c r="AA34" i="1"/>
  <c r="AE34" i="1"/>
  <c r="AI34" i="1"/>
  <c r="X34" i="1"/>
  <c r="AB34" i="1"/>
  <c r="AF34" i="1"/>
  <c r="Y34" i="1"/>
  <c r="AC34" i="1"/>
  <c r="AG34" i="1"/>
  <c r="BD35" i="1"/>
  <c r="BI35" i="1"/>
  <c r="BE35" i="1"/>
  <c r="BJ35" i="1"/>
  <c r="BL35" i="1"/>
  <c r="BF35" i="1"/>
  <c r="BM35" i="1"/>
  <c r="BB35" i="1"/>
  <c r="BH35" i="1"/>
  <c r="AP35" i="1"/>
  <c r="AT35" i="1"/>
  <c r="AX35" i="1"/>
  <c r="AN35" i="1"/>
  <c r="AR35" i="1"/>
  <c r="AV35" i="1"/>
  <c r="AQ35" i="1"/>
  <c r="AS35" i="1"/>
  <c r="AM35" i="1"/>
  <c r="AU35" i="1"/>
  <c r="AO35" i="1"/>
  <c r="AW35" i="1"/>
  <c r="Z35" i="1"/>
  <c r="AD35" i="1"/>
  <c r="AH35" i="1"/>
  <c r="AA35" i="1"/>
  <c r="AE35" i="1"/>
  <c r="AI35" i="1"/>
  <c r="X35" i="1"/>
  <c r="AB35" i="1"/>
  <c r="AF35" i="1"/>
  <c r="Y35" i="1"/>
  <c r="AC35" i="1"/>
  <c r="AG35" i="1"/>
  <c r="BB36" i="1"/>
  <c r="BH36" i="1"/>
  <c r="BM36" i="1"/>
  <c r="BD36" i="1"/>
  <c r="BI36" i="1"/>
  <c r="BJ36" i="1"/>
  <c r="BE36" i="1"/>
  <c r="BF36" i="1"/>
  <c r="BL36" i="1"/>
  <c r="AP36" i="1"/>
  <c r="AT36" i="1"/>
  <c r="AX36" i="1"/>
  <c r="AN36" i="1"/>
  <c r="AR36" i="1"/>
  <c r="AV36" i="1"/>
  <c r="AM36" i="1"/>
  <c r="AU36" i="1"/>
  <c r="AO36" i="1"/>
  <c r="AW36" i="1"/>
  <c r="AQ36" i="1"/>
  <c r="AS36" i="1"/>
  <c r="Z36" i="1"/>
  <c r="AD36" i="1"/>
  <c r="AH36" i="1"/>
  <c r="AA36" i="1"/>
  <c r="AE36" i="1"/>
  <c r="AI36" i="1"/>
  <c r="X36" i="1"/>
  <c r="AB36" i="1"/>
  <c r="AF36" i="1"/>
  <c r="Y36" i="1"/>
  <c r="AC36" i="1"/>
  <c r="AG36" i="1"/>
  <c r="BF37" i="1"/>
  <c r="BL37" i="1"/>
  <c r="BB37" i="1"/>
  <c r="BH37" i="1"/>
  <c r="BM37" i="1"/>
  <c r="BI37" i="1"/>
  <c r="BD37" i="1"/>
  <c r="BJ37" i="1"/>
  <c r="BE37" i="1"/>
  <c r="AP37" i="1"/>
  <c r="AT37" i="1"/>
  <c r="AX37" i="1"/>
  <c r="AN37" i="1"/>
  <c r="AR37" i="1"/>
  <c r="AV37" i="1"/>
  <c r="AQ37" i="1"/>
  <c r="AS37" i="1"/>
  <c r="AM37" i="1"/>
  <c r="AU37" i="1"/>
  <c r="AO37" i="1"/>
  <c r="AW37" i="1"/>
  <c r="Z37" i="1"/>
  <c r="AD37" i="1"/>
  <c r="AH37" i="1"/>
  <c r="AA37" i="1"/>
  <c r="AE37" i="1"/>
  <c r="AI37" i="1"/>
  <c r="X37" i="1"/>
  <c r="AB37" i="1"/>
  <c r="AF37" i="1"/>
  <c r="Y37" i="1"/>
  <c r="AC37" i="1"/>
  <c r="AG37" i="1"/>
  <c r="BE38" i="1"/>
  <c r="BJ38" i="1"/>
  <c r="BF38" i="1"/>
  <c r="BL38" i="1"/>
  <c r="BH38" i="1"/>
  <c r="BB38" i="1"/>
  <c r="BM38" i="1"/>
  <c r="BD38" i="1"/>
  <c r="BI38" i="1"/>
  <c r="AP38" i="1"/>
  <c r="AT38" i="1"/>
  <c r="AX38" i="1"/>
  <c r="AN38" i="1"/>
  <c r="AR38" i="1"/>
  <c r="AV38" i="1"/>
  <c r="AM38" i="1"/>
  <c r="AU38" i="1"/>
  <c r="AO38" i="1"/>
  <c r="AW38" i="1"/>
  <c r="AQ38" i="1"/>
  <c r="AS38" i="1"/>
  <c r="Z38" i="1"/>
  <c r="AD38" i="1"/>
  <c r="AH38" i="1"/>
  <c r="AA38" i="1"/>
  <c r="AE38" i="1"/>
  <c r="AI38" i="1"/>
  <c r="X38" i="1"/>
  <c r="AB38" i="1"/>
  <c r="AF38" i="1"/>
  <c r="Y38" i="1"/>
  <c r="AC38" i="1"/>
  <c r="AG38" i="1"/>
  <c r="BD39" i="1"/>
  <c r="BI39" i="1"/>
  <c r="BE39" i="1"/>
  <c r="BJ39" i="1"/>
  <c r="BF39" i="1"/>
  <c r="BL39" i="1"/>
  <c r="BH39" i="1"/>
  <c r="BM39" i="1"/>
  <c r="BB39" i="1"/>
  <c r="AP39" i="1"/>
  <c r="AT39" i="1"/>
  <c r="AX39" i="1"/>
  <c r="AN39" i="1"/>
  <c r="AR39" i="1"/>
  <c r="AV39" i="1"/>
  <c r="AQ39" i="1"/>
  <c r="AS39" i="1"/>
  <c r="AM39" i="1"/>
  <c r="AU39" i="1"/>
  <c r="AO39" i="1"/>
  <c r="AW39" i="1"/>
  <c r="Z39" i="1"/>
  <c r="AD39" i="1"/>
  <c r="AH39" i="1"/>
  <c r="AA39" i="1"/>
  <c r="AE39" i="1"/>
  <c r="AI39" i="1"/>
  <c r="X39" i="1"/>
  <c r="AB39" i="1"/>
  <c r="AF39" i="1"/>
  <c r="Y39" i="1"/>
  <c r="AC39" i="1"/>
  <c r="AG39" i="1"/>
  <c r="BB40" i="1"/>
  <c r="BH40" i="1"/>
  <c r="BM40" i="1"/>
  <c r="BD40" i="1"/>
  <c r="BI40" i="1"/>
  <c r="BE40" i="1"/>
  <c r="BJ40" i="1"/>
  <c r="BF40" i="1"/>
  <c r="BL40" i="1"/>
  <c r="AP40" i="1"/>
  <c r="AT40" i="1"/>
  <c r="AX40" i="1"/>
  <c r="AN40" i="1"/>
  <c r="AR40" i="1"/>
  <c r="AV40" i="1"/>
  <c r="AM40" i="1"/>
  <c r="AU40" i="1"/>
  <c r="AO40" i="1"/>
  <c r="AW40" i="1"/>
  <c r="AQ40" i="1"/>
  <c r="AS40" i="1"/>
  <c r="Z40" i="1"/>
  <c r="AD40" i="1"/>
  <c r="AH40" i="1"/>
  <c r="AA40" i="1"/>
  <c r="AE40" i="1"/>
  <c r="AI40" i="1"/>
  <c r="X40" i="1"/>
  <c r="AB40" i="1"/>
  <c r="AF40" i="1"/>
  <c r="Y40" i="1"/>
  <c r="AC40" i="1"/>
  <c r="AG40" i="1"/>
  <c r="BF41" i="1"/>
  <c r="BL41" i="1"/>
  <c r="BB41" i="1"/>
  <c r="BH41" i="1"/>
  <c r="BM41" i="1"/>
  <c r="BD41" i="1"/>
  <c r="BI41" i="1"/>
  <c r="BE41" i="1"/>
  <c r="BJ41" i="1"/>
  <c r="AP41" i="1"/>
  <c r="AT41" i="1"/>
  <c r="AX41" i="1"/>
  <c r="AN41" i="1"/>
  <c r="AR41" i="1"/>
  <c r="AV41" i="1"/>
  <c r="AQ41" i="1"/>
  <c r="AS41" i="1"/>
  <c r="AM41" i="1"/>
  <c r="AU41" i="1"/>
  <c r="AO41" i="1"/>
  <c r="AW41" i="1"/>
  <c r="Z41" i="1"/>
  <c r="AD41" i="1"/>
  <c r="AH41" i="1"/>
  <c r="AA41" i="1"/>
  <c r="AE41" i="1"/>
  <c r="AI41" i="1"/>
  <c r="X41" i="1"/>
  <c r="AB41" i="1"/>
  <c r="AF41" i="1"/>
  <c r="Y41" i="1"/>
  <c r="AC41" i="1"/>
  <c r="AG41" i="1"/>
  <c r="BE42" i="1"/>
  <c r="BJ42" i="1"/>
  <c r="BF42" i="1"/>
  <c r="BL42" i="1"/>
  <c r="BB42" i="1"/>
  <c r="BM42" i="1"/>
  <c r="BH42" i="1"/>
  <c r="BD42" i="1"/>
  <c r="BI42" i="1"/>
  <c r="AP42" i="1"/>
  <c r="AT42" i="1"/>
  <c r="AX42" i="1"/>
  <c r="AN42" i="1"/>
  <c r="AR42" i="1"/>
  <c r="AV42" i="1"/>
  <c r="AM42" i="1"/>
  <c r="AU42" i="1"/>
  <c r="AO42" i="1"/>
  <c r="AW42" i="1"/>
  <c r="AQ42" i="1"/>
  <c r="AS42" i="1"/>
  <c r="Z42" i="1"/>
  <c r="AD42" i="1"/>
  <c r="AH42" i="1"/>
  <c r="AA42" i="1"/>
  <c r="AE42" i="1"/>
  <c r="AI42" i="1"/>
  <c r="X42" i="1"/>
  <c r="AB42" i="1"/>
  <c r="AF42" i="1"/>
  <c r="Y42" i="1"/>
  <c r="AC42" i="1"/>
  <c r="AG42" i="1"/>
  <c r="BD43" i="1"/>
  <c r="BI43" i="1"/>
  <c r="BE43" i="1"/>
  <c r="BJ43" i="1"/>
  <c r="BL43" i="1"/>
  <c r="BF43" i="1"/>
  <c r="BB43" i="1"/>
  <c r="BH43" i="1"/>
  <c r="BM43" i="1"/>
  <c r="AP43" i="1"/>
  <c r="AT43" i="1"/>
  <c r="AX43" i="1"/>
  <c r="AN43" i="1"/>
  <c r="AR43" i="1"/>
  <c r="AV43" i="1"/>
  <c r="AQ43" i="1"/>
  <c r="AS43" i="1"/>
  <c r="AM43" i="1"/>
  <c r="AU43" i="1"/>
  <c r="AO43" i="1"/>
  <c r="AW43" i="1"/>
  <c r="Z43" i="1"/>
  <c r="AD43" i="1"/>
  <c r="AH43" i="1"/>
  <c r="AA43" i="1"/>
  <c r="AE43" i="1"/>
  <c r="AI43" i="1"/>
  <c r="X43" i="1"/>
  <c r="AB43" i="1"/>
  <c r="AF43" i="1"/>
  <c r="Y43" i="1"/>
  <c r="AC43" i="1"/>
  <c r="AG43" i="1"/>
  <c r="BC44" i="1"/>
  <c r="BB44" i="1"/>
  <c r="BG44" i="1"/>
  <c r="BK44" i="1"/>
  <c r="BD44" i="1"/>
  <c r="BH44" i="1"/>
  <c r="BL44" i="1"/>
  <c r="BI44" i="1"/>
  <c r="BE44" i="1"/>
  <c r="BM44" i="1"/>
  <c r="BJ44" i="1"/>
  <c r="BF44" i="1"/>
  <c r="AP44" i="1"/>
  <c r="AT44" i="1"/>
  <c r="AX44" i="1"/>
  <c r="AN44" i="1"/>
  <c r="AR44" i="1"/>
  <c r="AV44" i="1"/>
  <c r="AM44" i="1"/>
  <c r="AU44" i="1"/>
  <c r="AO44" i="1"/>
  <c r="AW44" i="1"/>
  <c r="AQ44" i="1"/>
  <c r="AS44" i="1"/>
  <c r="Z44" i="1"/>
  <c r="AD44" i="1"/>
  <c r="AH44" i="1"/>
  <c r="AA44" i="1"/>
  <c r="AE44" i="1"/>
  <c r="AI44" i="1"/>
  <c r="X44" i="1"/>
  <c r="AB44" i="1"/>
  <c r="AF44" i="1"/>
  <c r="Y44" i="1"/>
  <c r="AC44" i="1"/>
  <c r="AG44" i="1"/>
  <c r="BC45" i="1"/>
  <c r="BG45" i="1"/>
  <c r="BK45" i="1"/>
  <c r="BD45" i="1"/>
  <c r="BH45" i="1"/>
  <c r="BL45" i="1"/>
  <c r="BE45" i="1"/>
  <c r="BM45" i="1"/>
  <c r="BI45" i="1"/>
  <c r="BB45" i="1"/>
  <c r="BF45" i="1"/>
  <c r="BJ45" i="1"/>
  <c r="AP45" i="1"/>
  <c r="AT45" i="1"/>
  <c r="AX45" i="1"/>
  <c r="AN45" i="1"/>
  <c r="AR45" i="1"/>
  <c r="AV45" i="1"/>
  <c r="AQ45" i="1"/>
  <c r="AS45" i="1"/>
  <c r="AM45" i="1"/>
  <c r="AU45" i="1"/>
  <c r="AO45" i="1"/>
  <c r="AW45" i="1"/>
  <c r="Z45" i="1"/>
  <c r="AD45" i="1"/>
  <c r="AH45" i="1"/>
  <c r="AA45" i="1"/>
  <c r="AE45" i="1"/>
  <c r="AI45" i="1"/>
  <c r="X45" i="1"/>
  <c r="AB45" i="1"/>
  <c r="AF45" i="1"/>
  <c r="Y45" i="1"/>
  <c r="AC45" i="1"/>
  <c r="AG45" i="1"/>
  <c r="BC46" i="1"/>
  <c r="BG46" i="1"/>
  <c r="BK46" i="1"/>
  <c r="BD46" i="1"/>
  <c r="BH46" i="1"/>
  <c r="BL46" i="1"/>
  <c r="BI46" i="1"/>
  <c r="BE46" i="1"/>
  <c r="BM46" i="1"/>
  <c r="BB46" i="1"/>
  <c r="BF46" i="1"/>
  <c r="BJ46" i="1"/>
  <c r="AP46" i="1"/>
  <c r="AT46" i="1"/>
  <c r="AX46" i="1"/>
  <c r="AN46" i="1"/>
  <c r="AR46" i="1"/>
  <c r="AV46" i="1"/>
  <c r="AM46" i="1"/>
  <c r="AU46" i="1"/>
  <c r="AO46" i="1"/>
  <c r="AW46" i="1"/>
  <c r="AQ46" i="1"/>
  <c r="AS46" i="1"/>
  <c r="Z46" i="1"/>
  <c r="AD46" i="1"/>
  <c r="AH46" i="1"/>
  <c r="AA46" i="1"/>
  <c r="AE46" i="1"/>
  <c r="AI46" i="1"/>
  <c r="X46" i="1"/>
  <c r="AB46" i="1"/>
  <c r="AF46" i="1"/>
  <c r="Y46" i="1"/>
  <c r="AC46" i="1"/>
  <c r="AG46" i="1"/>
  <c r="BC49" i="1"/>
  <c r="BC50" i="1" s="1"/>
  <c r="BG49" i="1"/>
  <c r="BG50" i="1" s="1"/>
  <c r="BK49" i="1"/>
  <c r="BK50" i="1" s="1"/>
  <c r="BD49" i="1"/>
  <c r="BD50" i="1" s="1"/>
  <c r="BH49" i="1"/>
  <c r="BH50" i="1" s="1"/>
  <c r="BL49" i="1"/>
  <c r="BL50" i="1" s="1"/>
  <c r="BE49" i="1"/>
  <c r="BE50" i="1" s="1"/>
  <c r="BM49" i="1"/>
  <c r="BM50" i="1" s="1"/>
  <c r="BI49" i="1"/>
  <c r="BI50" i="1" s="1"/>
  <c r="BF49" i="1"/>
  <c r="BF50" i="1" s="1"/>
  <c r="BJ49" i="1"/>
  <c r="BJ50" i="1" s="1"/>
  <c r="BB49" i="1"/>
  <c r="AP49" i="1"/>
  <c r="AP50" i="1" s="1"/>
  <c r="AT49" i="1"/>
  <c r="AT50" i="1" s="1"/>
  <c r="AX49" i="1"/>
  <c r="AX50" i="1" s="1"/>
  <c r="AN49" i="1"/>
  <c r="AN50" i="1" s="1"/>
  <c r="AR49" i="1"/>
  <c r="AR50" i="1" s="1"/>
  <c r="AV49" i="1"/>
  <c r="AV50" i="1" s="1"/>
  <c r="AQ49" i="1"/>
  <c r="AQ50" i="1" s="1"/>
  <c r="AS49" i="1"/>
  <c r="AS50" i="1" s="1"/>
  <c r="AM49" i="1"/>
  <c r="AM50" i="1" s="1"/>
  <c r="AU49" i="1"/>
  <c r="AU50" i="1" s="1"/>
  <c r="AO49" i="1"/>
  <c r="AO50" i="1" s="1"/>
  <c r="AW49" i="1"/>
  <c r="AW50" i="1" s="1"/>
  <c r="Z49" i="1"/>
  <c r="Z50" i="1" s="1"/>
  <c r="AD49" i="1"/>
  <c r="AD50" i="1" s="1"/>
  <c r="AH49" i="1"/>
  <c r="AH50" i="1" s="1"/>
  <c r="AA49" i="1"/>
  <c r="AA50" i="1" s="1"/>
  <c r="AE49" i="1"/>
  <c r="AE50" i="1" s="1"/>
  <c r="AI49" i="1"/>
  <c r="AI50" i="1" s="1"/>
  <c r="X49" i="1"/>
  <c r="X50" i="1" s="1"/>
  <c r="AB49" i="1"/>
  <c r="AB50" i="1" s="1"/>
  <c r="AF49" i="1"/>
  <c r="AF50" i="1" s="1"/>
  <c r="Y49" i="1"/>
  <c r="Y50" i="1" s="1"/>
  <c r="AC49" i="1"/>
  <c r="AC50" i="1" s="1"/>
  <c r="AG49" i="1"/>
  <c r="AG50" i="1" s="1"/>
  <c r="BC51" i="1"/>
  <c r="BG51" i="1"/>
  <c r="BK51" i="1"/>
  <c r="BD51" i="1"/>
  <c r="BH51" i="1"/>
  <c r="BL51" i="1"/>
  <c r="BI51" i="1"/>
  <c r="BE51" i="1"/>
  <c r="BM51" i="1"/>
  <c r="BJ51" i="1"/>
  <c r="BB51" i="1"/>
  <c r="BF51" i="1"/>
  <c r="AP51" i="1"/>
  <c r="AT51" i="1"/>
  <c r="AX51" i="1"/>
  <c r="AN51" i="1"/>
  <c r="AR51" i="1"/>
  <c r="AV51" i="1"/>
  <c r="AM51" i="1"/>
  <c r="AU51" i="1"/>
  <c r="AO51" i="1"/>
  <c r="AW51" i="1"/>
  <c r="AQ51" i="1"/>
  <c r="AS51" i="1"/>
  <c r="Z51" i="1"/>
  <c r="AD51" i="1"/>
  <c r="AH51" i="1"/>
  <c r="AA51" i="1"/>
  <c r="AE51" i="1"/>
  <c r="AI51" i="1"/>
  <c r="X51" i="1"/>
  <c r="AB51" i="1"/>
  <c r="AF51" i="1"/>
  <c r="Y51" i="1"/>
  <c r="AC51" i="1"/>
  <c r="AG51" i="1"/>
  <c r="BC52" i="1"/>
  <c r="BG52" i="1"/>
  <c r="BK52" i="1"/>
  <c r="BD52" i="1"/>
  <c r="BH52" i="1"/>
  <c r="BL52" i="1"/>
  <c r="BE52" i="1"/>
  <c r="BM52" i="1"/>
  <c r="BI52" i="1"/>
  <c r="BB52" i="1"/>
  <c r="BJ52" i="1"/>
  <c r="BF52" i="1"/>
  <c r="AP52" i="1"/>
  <c r="AT52" i="1"/>
  <c r="AX52" i="1"/>
  <c r="AN52" i="1"/>
  <c r="AR52" i="1"/>
  <c r="AV52" i="1"/>
  <c r="AQ52" i="1"/>
  <c r="AS52" i="1"/>
  <c r="AM52" i="1"/>
  <c r="AU52" i="1"/>
  <c r="AO52" i="1"/>
  <c r="AW52" i="1"/>
  <c r="Z52" i="1"/>
  <c r="AD52" i="1"/>
  <c r="AH52" i="1"/>
  <c r="AA52" i="1"/>
  <c r="AE52" i="1"/>
  <c r="AI52" i="1"/>
  <c r="X52" i="1"/>
  <c r="AB52" i="1"/>
  <c r="AF52" i="1"/>
  <c r="Y52" i="1"/>
  <c r="AC52" i="1"/>
  <c r="AG52" i="1"/>
  <c r="BC55" i="1"/>
  <c r="BG55" i="1"/>
  <c r="BK55" i="1"/>
  <c r="BD55" i="1"/>
  <c r="BH55" i="1"/>
  <c r="BL55" i="1"/>
  <c r="BE55" i="1"/>
  <c r="BM55" i="1"/>
  <c r="BI55" i="1"/>
  <c r="BF55" i="1"/>
  <c r="BJ55" i="1"/>
  <c r="BB55" i="1"/>
  <c r="AP55" i="1"/>
  <c r="AT55" i="1"/>
  <c r="AX55" i="1"/>
  <c r="AN55" i="1"/>
  <c r="AR55" i="1"/>
  <c r="AV55" i="1"/>
  <c r="AQ55" i="1"/>
  <c r="AS55" i="1"/>
  <c r="AM55" i="1"/>
  <c r="AU55" i="1"/>
  <c r="AO55" i="1"/>
  <c r="AW55" i="1"/>
  <c r="Z55" i="1"/>
  <c r="AD55" i="1"/>
  <c r="AH55" i="1"/>
  <c r="AA55" i="1"/>
  <c r="AE55" i="1"/>
  <c r="AI55" i="1"/>
  <c r="X55" i="1"/>
  <c r="AB55" i="1"/>
  <c r="AF55" i="1"/>
  <c r="Y55" i="1"/>
  <c r="AC55" i="1"/>
  <c r="AG55" i="1"/>
  <c r="BC56" i="1"/>
  <c r="BG56" i="1"/>
  <c r="BK56" i="1"/>
  <c r="BD56" i="1"/>
  <c r="BH56" i="1"/>
  <c r="BL56" i="1"/>
  <c r="BI56" i="1"/>
  <c r="BE56" i="1"/>
  <c r="BM56" i="1"/>
  <c r="BJ56" i="1"/>
  <c r="BB56" i="1"/>
  <c r="BF56" i="1"/>
  <c r="AP56" i="1"/>
  <c r="AT56" i="1"/>
  <c r="AX56" i="1"/>
  <c r="AN56" i="1"/>
  <c r="AR56" i="1"/>
  <c r="AM56" i="1"/>
  <c r="AU56" i="1"/>
  <c r="AO56" i="1"/>
  <c r="AV56" i="1"/>
  <c r="AQ56" i="1"/>
  <c r="AW56" i="1"/>
  <c r="AS56" i="1"/>
  <c r="Z56" i="1"/>
  <c r="AD56" i="1"/>
  <c r="AH56" i="1"/>
  <c r="AA56" i="1"/>
  <c r="AE56" i="1"/>
  <c r="AI56" i="1"/>
  <c r="X56" i="1"/>
  <c r="AB56" i="1"/>
  <c r="AF56" i="1"/>
  <c r="Y56" i="1"/>
  <c r="AC56" i="1"/>
  <c r="AG56" i="1"/>
  <c r="BC57" i="1"/>
  <c r="BG57" i="1"/>
  <c r="BK57" i="1"/>
  <c r="BD57" i="1"/>
  <c r="BH57" i="1"/>
  <c r="BL57" i="1"/>
  <c r="BE57" i="1"/>
  <c r="BM57" i="1"/>
  <c r="BI57" i="1"/>
  <c r="BB57" i="1"/>
  <c r="BF57" i="1"/>
  <c r="BJ57" i="1"/>
  <c r="AP57" i="1"/>
  <c r="AT57" i="1"/>
  <c r="AX57" i="1"/>
  <c r="AN57" i="1"/>
  <c r="AS57" i="1"/>
  <c r="AO57" i="1"/>
  <c r="AU57" i="1"/>
  <c r="AQ57" i="1"/>
  <c r="AV57" i="1"/>
  <c r="AM57" i="1"/>
  <c r="AR57" i="1"/>
  <c r="AW57" i="1"/>
  <c r="Z57" i="1"/>
  <c r="AD57" i="1"/>
  <c r="AH57" i="1"/>
  <c r="AA57" i="1"/>
  <c r="AE57" i="1"/>
  <c r="AI57" i="1"/>
  <c r="X57" i="1"/>
  <c r="AB57" i="1"/>
  <c r="AF57" i="1"/>
  <c r="Y57" i="1"/>
  <c r="AC57" i="1"/>
  <c r="AG57" i="1"/>
  <c r="BC60" i="1"/>
  <c r="BC61" i="1" s="1"/>
  <c r="BG60" i="1"/>
  <c r="BG61" i="1" s="1"/>
  <c r="BK60" i="1"/>
  <c r="BK61" i="1" s="1"/>
  <c r="BD60" i="1"/>
  <c r="BD61" i="1" s="1"/>
  <c r="BH60" i="1"/>
  <c r="BH61" i="1" s="1"/>
  <c r="BL60" i="1"/>
  <c r="BL61" i="1" s="1"/>
  <c r="BI60" i="1"/>
  <c r="BI61" i="1" s="1"/>
  <c r="BE60" i="1"/>
  <c r="BE61" i="1" s="1"/>
  <c r="BM60" i="1"/>
  <c r="BM61" i="1" s="1"/>
  <c r="BB60" i="1"/>
  <c r="BF60" i="1"/>
  <c r="BF61" i="1" s="1"/>
  <c r="BJ60" i="1"/>
  <c r="BJ61" i="1" s="1"/>
  <c r="AP60" i="1"/>
  <c r="AP61" i="1" s="1"/>
  <c r="AT60" i="1"/>
  <c r="AT61" i="1" s="1"/>
  <c r="AX60" i="1"/>
  <c r="AX61" i="1" s="1"/>
  <c r="AM60" i="1"/>
  <c r="AM61" i="1" s="1"/>
  <c r="AR60" i="1"/>
  <c r="AR61" i="1" s="1"/>
  <c r="AW60" i="1"/>
  <c r="AW61" i="1" s="1"/>
  <c r="AN60" i="1"/>
  <c r="AN61" i="1" s="1"/>
  <c r="AS60" i="1"/>
  <c r="AS61" i="1" s="1"/>
  <c r="AO60" i="1"/>
  <c r="AO61" i="1" s="1"/>
  <c r="AU60" i="1"/>
  <c r="AU61" i="1" s="1"/>
  <c r="AQ60" i="1"/>
  <c r="AQ61" i="1" s="1"/>
  <c r="AV60" i="1"/>
  <c r="AV61" i="1" s="1"/>
  <c r="Z60" i="1"/>
  <c r="Z61" i="1" s="1"/>
  <c r="AD60" i="1"/>
  <c r="AD61" i="1" s="1"/>
  <c r="AH60" i="1"/>
  <c r="AH61" i="1" s="1"/>
  <c r="AA60" i="1"/>
  <c r="AA61" i="1" s="1"/>
  <c r="AE60" i="1"/>
  <c r="AE61" i="1" s="1"/>
  <c r="AI60" i="1"/>
  <c r="AI61" i="1" s="1"/>
  <c r="X60" i="1"/>
  <c r="X61" i="1" s="1"/>
  <c r="AB60" i="1"/>
  <c r="AB61" i="1" s="1"/>
  <c r="AF60" i="1"/>
  <c r="AF61" i="1" s="1"/>
  <c r="Y60" i="1"/>
  <c r="Y61" i="1" s="1"/>
  <c r="AC60" i="1"/>
  <c r="AC61" i="1" s="1"/>
  <c r="AG60" i="1"/>
  <c r="AG61" i="1" s="1"/>
  <c r="BD74" i="1"/>
  <c r="BH74" i="1"/>
  <c r="BL74" i="1"/>
  <c r="BC74" i="1"/>
  <c r="BI74" i="1"/>
  <c r="BG74" i="1"/>
  <c r="BF74" i="1"/>
  <c r="BE74" i="1"/>
  <c r="BJ74" i="1"/>
  <c r="BM74" i="1"/>
  <c r="BB74" i="1"/>
  <c r="BK74" i="1"/>
  <c r="AM74" i="1"/>
  <c r="AQ74" i="1"/>
  <c r="AU74" i="1"/>
  <c r="AN74" i="1"/>
  <c r="AS74" i="1"/>
  <c r="AX74" i="1"/>
  <c r="AO74" i="1"/>
  <c r="AT74" i="1"/>
  <c r="AP74" i="1"/>
  <c r="AV74" i="1"/>
  <c r="AR74" i="1"/>
  <c r="AW74" i="1"/>
  <c r="X74" i="1"/>
  <c r="AB74" i="1"/>
  <c r="AF74" i="1"/>
  <c r="Y74" i="1"/>
  <c r="AD74" i="1"/>
  <c r="AI74" i="1"/>
  <c r="AC74" i="1"/>
  <c r="AH74" i="1"/>
  <c r="BD75" i="1"/>
  <c r="BH75" i="1"/>
  <c r="BL75" i="1"/>
  <c r="BB75" i="1"/>
  <c r="BG75" i="1"/>
  <c r="BM75" i="1"/>
  <c r="BC75" i="1"/>
  <c r="BJ75" i="1"/>
  <c r="BE75" i="1"/>
  <c r="BF75" i="1"/>
  <c r="BI75" i="1"/>
  <c r="BK75" i="1"/>
  <c r="AM75" i="1"/>
  <c r="AQ75" i="1"/>
  <c r="AU75" i="1"/>
  <c r="AR75" i="1"/>
  <c r="AW75" i="1"/>
  <c r="AN75" i="1"/>
  <c r="AS75" i="1"/>
  <c r="AX75" i="1"/>
  <c r="AO75" i="1"/>
  <c r="AT75" i="1"/>
  <c r="AP75" i="1"/>
  <c r="X75" i="1"/>
  <c r="AB75" i="1"/>
  <c r="AF75" i="1"/>
  <c r="AV75" i="1"/>
  <c r="AC75" i="1"/>
  <c r="AH75" i="1"/>
  <c r="AA75" i="1"/>
  <c r="AG75" i="1"/>
  <c r="BD76" i="1"/>
  <c r="BH76" i="1"/>
  <c r="BL76" i="1"/>
  <c r="BF76" i="1"/>
  <c r="BK76" i="1"/>
  <c r="BE76" i="1"/>
  <c r="BM76" i="1"/>
  <c r="BB76" i="1"/>
  <c r="BJ76" i="1"/>
  <c r="BG76" i="1"/>
  <c r="BI76" i="1"/>
  <c r="BC76" i="1"/>
  <c r="AM76" i="1"/>
  <c r="AQ76" i="1"/>
  <c r="AU76" i="1"/>
  <c r="AP76" i="1"/>
  <c r="AV76" i="1"/>
  <c r="AR76" i="1"/>
  <c r="AW76" i="1"/>
  <c r="AN76" i="1"/>
  <c r="AS76" i="1"/>
  <c r="AX76" i="1"/>
  <c r="AO76" i="1"/>
  <c r="AT76" i="1"/>
  <c r="X76" i="1"/>
  <c r="AB76" i="1"/>
  <c r="AF76" i="1"/>
  <c r="AA76" i="1"/>
  <c r="AG76" i="1"/>
  <c r="Z76" i="1"/>
  <c r="AE76" i="1"/>
  <c r="BD77" i="1"/>
  <c r="BH77" i="1"/>
  <c r="BL77" i="1"/>
  <c r="BE77" i="1"/>
  <c r="BJ77" i="1"/>
  <c r="BG77" i="1"/>
  <c r="BI77" i="1"/>
  <c r="BF77" i="1"/>
  <c r="BK77" i="1"/>
  <c r="BC77" i="1"/>
  <c r="BM77" i="1"/>
  <c r="BB77" i="1"/>
  <c r="AM77" i="1"/>
  <c r="AQ77" i="1"/>
  <c r="AU77" i="1"/>
  <c r="AO77" i="1"/>
  <c r="AT77" i="1"/>
  <c r="AP77" i="1"/>
  <c r="AV77" i="1"/>
  <c r="AR77" i="1"/>
  <c r="AW77" i="1"/>
  <c r="AX77" i="1"/>
  <c r="AN77" i="1"/>
  <c r="X77" i="1"/>
  <c r="AB77" i="1"/>
  <c r="AF77" i="1"/>
  <c r="AS77" i="1"/>
  <c r="Z77" i="1"/>
  <c r="AE77" i="1"/>
  <c r="Y77" i="1"/>
  <c r="AD77" i="1"/>
  <c r="AI77" i="1"/>
  <c r="BD78" i="1"/>
  <c r="BH78" i="1"/>
  <c r="BL78" i="1"/>
  <c r="BC78" i="1"/>
  <c r="BI78" i="1"/>
  <c r="BB78" i="1"/>
  <c r="BJ78" i="1"/>
  <c r="BF78" i="1"/>
  <c r="BG78" i="1"/>
  <c r="BK78" i="1"/>
  <c r="BE78" i="1"/>
  <c r="BM78" i="1"/>
  <c r="AM78" i="1"/>
  <c r="AQ78" i="1"/>
  <c r="AU78" i="1"/>
  <c r="AN78" i="1"/>
  <c r="AS78" i="1"/>
  <c r="AX78" i="1"/>
  <c r="AO78" i="1"/>
  <c r="AT78" i="1"/>
  <c r="AP78" i="1"/>
  <c r="AV78" i="1"/>
  <c r="AR78" i="1"/>
  <c r="AW78" i="1"/>
  <c r="X78" i="1"/>
  <c r="AB78" i="1"/>
  <c r="AF78" i="1"/>
  <c r="Y78" i="1"/>
  <c r="AD78" i="1"/>
  <c r="AI78" i="1"/>
  <c r="AC78" i="1"/>
  <c r="AH78" i="1"/>
  <c r="BD79" i="1"/>
  <c r="BH79" i="1"/>
  <c r="BL79" i="1"/>
  <c r="BB79" i="1"/>
  <c r="BG79" i="1"/>
  <c r="BM79" i="1"/>
  <c r="BE79" i="1"/>
  <c r="BK79" i="1"/>
  <c r="BC79" i="1"/>
  <c r="BI79" i="1"/>
  <c r="BJ79" i="1"/>
  <c r="BF79" i="1"/>
  <c r="AM79" i="1"/>
  <c r="AQ79" i="1"/>
  <c r="AU79" i="1"/>
  <c r="AR79" i="1"/>
  <c r="AW79" i="1"/>
  <c r="AN79" i="1"/>
  <c r="AS79" i="1"/>
  <c r="AX79" i="1"/>
  <c r="AO79" i="1"/>
  <c r="AT79" i="1"/>
  <c r="AV79" i="1"/>
  <c r="X79" i="1"/>
  <c r="AB79" i="1"/>
  <c r="AF79" i="1"/>
  <c r="AP79" i="1"/>
  <c r="AC79" i="1"/>
  <c r="AH79" i="1"/>
  <c r="AA79" i="1"/>
  <c r="AG79" i="1"/>
  <c r="BD80" i="1"/>
  <c r="BF80" i="1"/>
  <c r="BJ80" i="1"/>
  <c r="BG80" i="1"/>
  <c r="BL80" i="1"/>
  <c r="BB80" i="1"/>
  <c r="BI80" i="1"/>
  <c r="BH80" i="1"/>
  <c r="BK80" i="1"/>
  <c r="BC80" i="1"/>
  <c r="BE80" i="1"/>
  <c r="BM80" i="1"/>
  <c r="AM80" i="1"/>
  <c r="AQ80" i="1"/>
  <c r="AU80" i="1"/>
  <c r="AP80" i="1"/>
  <c r="AV80" i="1"/>
  <c r="AR80" i="1"/>
  <c r="AW80" i="1"/>
  <c r="AN80" i="1"/>
  <c r="AS80" i="1"/>
  <c r="AX80" i="1"/>
  <c r="AO80" i="1"/>
  <c r="AT80" i="1"/>
  <c r="X80" i="1"/>
  <c r="AB80" i="1"/>
  <c r="AF80" i="1"/>
  <c r="AA80" i="1"/>
  <c r="AG80" i="1"/>
  <c r="Z80" i="1"/>
  <c r="AE80" i="1"/>
  <c r="BB81" i="1"/>
  <c r="BF81" i="1"/>
  <c r="BJ81" i="1"/>
  <c r="BE81" i="1"/>
  <c r="BK81" i="1"/>
  <c r="BD81" i="1"/>
  <c r="BL81" i="1"/>
  <c r="BG81" i="1"/>
  <c r="BH81" i="1"/>
  <c r="BC81" i="1"/>
  <c r="BI81" i="1"/>
  <c r="BM81" i="1"/>
  <c r="AM81" i="1"/>
  <c r="AQ81" i="1"/>
  <c r="AU81" i="1"/>
  <c r="AO81" i="1"/>
  <c r="AT81" i="1"/>
  <c r="AP81" i="1"/>
  <c r="AV81" i="1"/>
  <c r="AR81" i="1"/>
  <c r="AW81" i="1"/>
  <c r="AS81" i="1"/>
  <c r="AX81" i="1"/>
  <c r="X81" i="1"/>
  <c r="AB81" i="1"/>
  <c r="AF81" i="1"/>
  <c r="AN81" i="1"/>
  <c r="Z81" i="1"/>
  <c r="AE81" i="1"/>
  <c r="Y81" i="1"/>
  <c r="AD81" i="1"/>
  <c r="AI81" i="1"/>
  <c r="BB82" i="1"/>
  <c r="BF82" i="1"/>
  <c r="BJ82" i="1"/>
  <c r="BD82" i="1"/>
  <c r="BI82" i="1"/>
  <c r="BG82" i="1"/>
  <c r="BM82" i="1"/>
  <c r="BC82" i="1"/>
  <c r="BL82" i="1"/>
  <c r="BE82" i="1"/>
  <c r="BK82" i="1"/>
  <c r="BH82" i="1"/>
  <c r="AM82" i="1"/>
  <c r="AQ82" i="1"/>
  <c r="AU82" i="1"/>
  <c r="AN82" i="1"/>
  <c r="AS82" i="1"/>
  <c r="AX82" i="1"/>
  <c r="AO82" i="1"/>
  <c r="AT82" i="1"/>
  <c r="AP82" i="1"/>
  <c r="AV82" i="1"/>
  <c r="AR82" i="1"/>
  <c r="X82" i="1"/>
  <c r="AB82" i="1"/>
  <c r="AF82" i="1"/>
  <c r="AW82" i="1"/>
  <c r="Y82" i="1"/>
  <c r="AD82" i="1"/>
  <c r="AI82" i="1"/>
  <c r="AC82" i="1"/>
  <c r="AH82" i="1"/>
  <c r="BB83" i="1"/>
  <c r="BF83" i="1"/>
  <c r="BJ83" i="1"/>
  <c r="BC83" i="1"/>
  <c r="BH83" i="1"/>
  <c r="BM83" i="1"/>
  <c r="BI83" i="1"/>
  <c r="BK83" i="1"/>
  <c r="BD83" i="1"/>
  <c r="BL83" i="1"/>
  <c r="BE83" i="1"/>
  <c r="BG83" i="1"/>
  <c r="AM83" i="1"/>
  <c r="AQ83" i="1"/>
  <c r="AU83" i="1"/>
  <c r="AR83" i="1"/>
  <c r="AW83" i="1"/>
  <c r="AN83" i="1"/>
  <c r="AS83" i="1"/>
  <c r="AX83" i="1"/>
  <c r="AO83" i="1"/>
  <c r="AT83" i="1"/>
  <c r="AP83" i="1"/>
  <c r="AV83" i="1"/>
  <c r="X83" i="1"/>
  <c r="AB83" i="1"/>
  <c r="AF83" i="1"/>
  <c r="AC83" i="1"/>
  <c r="AH83" i="1"/>
  <c r="AA83" i="1"/>
  <c r="AG83" i="1"/>
  <c r="BB84" i="1"/>
  <c r="BF84" i="1"/>
  <c r="BJ84" i="1"/>
  <c r="BG84" i="1"/>
  <c r="BL84" i="1"/>
  <c r="BD84" i="1"/>
  <c r="BK84" i="1"/>
  <c r="BH84" i="1"/>
  <c r="BI84" i="1"/>
  <c r="BE84" i="1"/>
  <c r="BM84" i="1"/>
  <c r="BC84" i="1"/>
  <c r="AM84" i="1"/>
  <c r="AQ84" i="1"/>
  <c r="AU84" i="1"/>
  <c r="AP84" i="1"/>
  <c r="AV84" i="1"/>
  <c r="AR84" i="1"/>
  <c r="AW84" i="1"/>
  <c r="AN84" i="1"/>
  <c r="AS84" i="1"/>
  <c r="AX84" i="1"/>
  <c r="AO84" i="1"/>
  <c r="X84" i="1"/>
  <c r="AB84" i="1"/>
  <c r="AF84" i="1"/>
  <c r="AT84" i="1"/>
  <c r="AA84" i="1"/>
  <c r="AG84" i="1"/>
  <c r="Z84" i="1"/>
  <c r="AE84" i="1"/>
  <c r="BB85" i="1"/>
  <c r="BF85" i="1"/>
  <c r="BJ85" i="1"/>
  <c r="BE85" i="1"/>
  <c r="BK85" i="1"/>
  <c r="BG85" i="1"/>
  <c r="BM85" i="1"/>
  <c r="BD85" i="1"/>
  <c r="BH85" i="1"/>
  <c r="BL85" i="1"/>
  <c r="BC85" i="1"/>
  <c r="BI85" i="1"/>
  <c r="AM85" i="1"/>
  <c r="AQ85" i="1"/>
  <c r="AU85" i="1"/>
  <c r="AO85" i="1"/>
  <c r="AT85" i="1"/>
  <c r="AP85" i="1"/>
  <c r="AV85" i="1"/>
  <c r="AR85" i="1"/>
  <c r="AW85" i="1"/>
  <c r="AN85" i="1"/>
  <c r="AS85" i="1"/>
  <c r="AX85" i="1"/>
  <c r="X85" i="1"/>
  <c r="AB85" i="1"/>
  <c r="AF85" i="1"/>
  <c r="Z85" i="1"/>
  <c r="AE85" i="1"/>
  <c r="Y85" i="1"/>
  <c r="AD85" i="1"/>
  <c r="AI85" i="1"/>
  <c r="BB86" i="1"/>
  <c r="BF86" i="1"/>
  <c r="BJ86" i="1"/>
  <c r="BD86" i="1"/>
  <c r="BI86" i="1"/>
  <c r="BH86" i="1"/>
  <c r="BC86" i="1"/>
  <c r="BL86" i="1"/>
  <c r="BE86" i="1"/>
  <c r="BM86" i="1"/>
  <c r="BG86" i="1"/>
  <c r="BK86" i="1"/>
  <c r="AM86" i="1"/>
  <c r="AQ86" i="1"/>
  <c r="AU86" i="1"/>
  <c r="AN86" i="1"/>
  <c r="AS86" i="1"/>
  <c r="AX86" i="1"/>
  <c r="AO86" i="1"/>
  <c r="AT86" i="1"/>
  <c r="AP86" i="1"/>
  <c r="AV86" i="1"/>
  <c r="AW86" i="1"/>
  <c r="X86" i="1"/>
  <c r="AB86" i="1"/>
  <c r="AF86" i="1"/>
  <c r="AR86" i="1"/>
  <c r="Y86" i="1"/>
  <c r="AD86" i="1"/>
  <c r="AI86" i="1"/>
  <c r="AC86" i="1"/>
  <c r="AH86" i="1"/>
  <c r="BB87" i="1"/>
  <c r="BF87" i="1"/>
  <c r="BJ87" i="1"/>
  <c r="BC87" i="1"/>
  <c r="BH87" i="1"/>
  <c r="BM87" i="1"/>
  <c r="BD87" i="1"/>
  <c r="BK87" i="1"/>
  <c r="BI87" i="1"/>
  <c r="BL87" i="1"/>
  <c r="BG87" i="1"/>
  <c r="BE87" i="1"/>
  <c r="AM87" i="1"/>
  <c r="AQ87" i="1"/>
  <c r="AU87" i="1"/>
  <c r="AR87" i="1"/>
  <c r="AW87" i="1"/>
  <c r="AN87" i="1"/>
  <c r="AS87" i="1"/>
  <c r="AX87" i="1"/>
  <c r="AO87" i="1"/>
  <c r="AT87" i="1"/>
  <c r="AP87" i="1"/>
  <c r="AV87" i="1"/>
  <c r="X87" i="1"/>
  <c r="AB87" i="1"/>
  <c r="AF87" i="1"/>
  <c r="AC87" i="1"/>
  <c r="AH87" i="1"/>
  <c r="AA87" i="1"/>
  <c r="AG87" i="1"/>
  <c r="BB88" i="1"/>
  <c r="BF88" i="1"/>
  <c r="BJ88" i="1"/>
  <c r="BG88" i="1"/>
  <c r="BL88" i="1"/>
  <c r="BE88" i="1"/>
  <c r="BM88" i="1"/>
  <c r="BH88" i="1"/>
  <c r="BI88" i="1"/>
  <c r="BC88" i="1"/>
  <c r="BD88" i="1"/>
  <c r="BK88" i="1"/>
  <c r="AM88" i="1"/>
  <c r="AQ88" i="1"/>
  <c r="AU88" i="1"/>
  <c r="AP88" i="1"/>
  <c r="AV88" i="1"/>
  <c r="AR88" i="1"/>
  <c r="AW88" i="1"/>
  <c r="AN88" i="1"/>
  <c r="AS88" i="1"/>
  <c r="AX88" i="1"/>
  <c r="AT88" i="1"/>
  <c r="X88" i="1"/>
  <c r="AB88" i="1"/>
  <c r="AF88" i="1"/>
  <c r="AO88" i="1"/>
  <c r="AA88" i="1"/>
  <c r="AG88" i="1"/>
  <c r="Z88" i="1"/>
  <c r="AE88" i="1"/>
  <c r="BB89" i="1"/>
  <c r="BF89" i="1"/>
  <c r="BJ89" i="1"/>
  <c r="BE89" i="1"/>
  <c r="BK89" i="1"/>
  <c r="BH89" i="1"/>
  <c r="BD89" i="1"/>
  <c r="BM89" i="1"/>
  <c r="BG89" i="1"/>
  <c r="BC89" i="1"/>
  <c r="BI89" i="1"/>
  <c r="BL89" i="1"/>
  <c r="AM89" i="1"/>
  <c r="AQ89" i="1"/>
  <c r="AU89" i="1"/>
  <c r="AO89" i="1"/>
  <c r="AT89" i="1"/>
  <c r="AP89" i="1"/>
  <c r="AV89" i="1"/>
  <c r="AR89" i="1"/>
  <c r="AW89" i="1"/>
  <c r="AN89" i="1"/>
  <c r="AS89" i="1"/>
  <c r="X89" i="1"/>
  <c r="AB89" i="1"/>
  <c r="AF89" i="1"/>
  <c r="AX89" i="1"/>
  <c r="Z89" i="1"/>
  <c r="AE89" i="1"/>
  <c r="Y89" i="1"/>
  <c r="AD89" i="1"/>
  <c r="AI89" i="1"/>
  <c r="BB90" i="1"/>
  <c r="BF90" i="1"/>
  <c r="BJ90" i="1"/>
  <c r="BD90" i="1"/>
  <c r="BI90" i="1"/>
  <c r="BC90" i="1"/>
  <c r="BK90" i="1"/>
  <c r="BL90" i="1"/>
  <c r="BE90" i="1"/>
  <c r="BM90" i="1"/>
  <c r="BH90" i="1"/>
  <c r="BG90" i="1"/>
  <c r="AM90" i="1"/>
  <c r="AQ90" i="1"/>
  <c r="AU90" i="1"/>
  <c r="AN90" i="1"/>
  <c r="AS90" i="1"/>
  <c r="AX90" i="1"/>
  <c r="AO90" i="1"/>
  <c r="AT90" i="1"/>
  <c r="AP90" i="1"/>
  <c r="AV90" i="1"/>
  <c r="AR90" i="1"/>
  <c r="AW90" i="1"/>
  <c r="X90" i="1"/>
  <c r="AB90" i="1"/>
  <c r="AF90" i="1"/>
  <c r="Y90" i="1"/>
  <c r="AD90" i="1"/>
  <c r="AI90" i="1"/>
  <c r="AC90" i="1"/>
  <c r="AH90" i="1"/>
  <c r="BB91" i="1"/>
  <c r="BF91" i="1"/>
  <c r="BJ91" i="1"/>
  <c r="BC91" i="1"/>
  <c r="BH91" i="1"/>
  <c r="BM91" i="1"/>
  <c r="BE91" i="1"/>
  <c r="BL91" i="1"/>
  <c r="BI91" i="1"/>
  <c r="BK91" i="1"/>
  <c r="BD91" i="1"/>
  <c r="BG91" i="1"/>
  <c r="AM91" i="1"/>
  <c r="AQ91" i="1"/>
  <c r="AU91" i="1"/>
  <c r="AR91" i="1"/>
  <c r="AW91" i="1"/>
  <c r="AN91" i="1"/>
  <c r="AS91" i="1"/>
  <c r="AX91" i="1"/>
  <c r="AO91" i="1"/>
  <c r="AT91" i="1"/>
  <c r="AP91" i="1"/>
  <c r="X91" i="1"/>
  <c r="AB91" i="1"/>
  <c r="AF91" i="1"/>
  <c r="AV91" i="1"/>
  <c r="AC91" i="1"/>
  <c r="AH91" i="1"/>
  <c r="AA91" i="1"/>
  <c r="AG91" i="1"/>
  <c r="BB92" i="1"/>
  <c r="BF92" i="1"/>
  <c r="BJ92" i="1"/>
  <c r="BG92" i="1"/>
  <c r="BL92" i="1"/>
  <c r="BH92" i="1"/>
  <c r="BE92" i="1"/>
  <c r="BI92" i="1"/>
  <c r="BD92" i="1"/>
  <c r="BK92" i="1"/>
  <c r="BM92" i="1"/>
  <c r="BC92" i="1"/>
  <c r="AM92" i="1"/>
  <c r="AQ92" i="1"/>
  <c r="AU92" i="1"/>
  <c r="AP92" i="1"/>
  <c r="AV92" i="1"/>
  <c r="AR92" i="1"/>
  <c r="AW92" i="1"/>
  <c r="AN92" i="1"/>
  <c r="AS92" i="1"/>
  <c r="AX92" i="1"/>
  <c r="AO92" i="1"/>
  <c r="AT92" i="1"/>
  <c r="X92" i="1"/>
  <c r="AB92" i="1"/>
  <c r="AF92" i="1"/>
  <c r="AA92" i="1"/>
  <c r="AG92" i="1"/>
  <c r="Z92" i="1"/>
  <c r="AE92" i="1"/>
  <c r="BD93" i="1"/>
  <c r="BH93" i="1"/>
  <c r="BL93" i="1"/>
  <c r="BB93" i="1"/>
  <c r="BG93" i="1"/>
  <c r="BM93" i="1"/>
  <c r="BC93" i="1"/>
  <c r="BJ93" i="1"/>
  <c r="BE93" i="1"/>
  <c r="BK93" i="1"/>
  <c r="BI93" i="1"/>
  <c r="BF93" i="1"/>
  <c r="AM93" i="1"/>
  <c r="AQ93" i="1"/>
  <c r="AU93" i="1"/>
  <c r="AO93" i="1"/>
  <c r="AT93" i="1"/>
  <c r="AP93" i="1"/>
  <c r="AV93" i="1"/>
  <c r="AR93" i="1"/>
  <c r="AW93" i="1"/>
  <c r="AX93" i="1"/>
  <c r="AN93" i="1"/>
  <c r="X93" i="1"/>
  <c r="AB93" i="1"/>
  <c r="AF93" i="1"/>
  <c r="AS93" i="1"/>
  <c r="Z93" i="1"/>
  <c r="AE93" i="1"/>
  <c r="Y93" i="1"/>
  <c r="AD93" i="1"/>
  <c r="AI93" i="1"/>
  <c r="BD94" i="1"/>
  <c r="BH94" i="1"/>
  <c r="BL94" i="1"/>
  <c r="BF94" i="1"/>
  <c r="BK94" i="1"/>
  <c r="BE94" i="1"/>
  <c r="BM94" i="1"/>
  <c r="BG94" i="1"/>
  <c r="BJ94" i="1"/>
  <c r="BB94" i="1"/>
  <c r="BC94" i="1"/>
  <c r="BI94" i="1"/>
  <c r="AM94" i="1"/>
  <c r="AQ94" i="1"/>
  <c r="AU94" i="1"/>
  <c r="AN94" i="1"/>
  <c r="AS94" i="1"/>
  <c r="AX94" i="1"/>
  <c r="AO94" i="1"/>
  <c r="AT94" i="1"/>
  <c r="AP94" i="1"/>
  <c r="AV94" i="1"/>
  <c r="AR94" i="1"/>
  <c r="AW94" i="1"/>
  <c r="X94" i="1"/>
  <c r="AB94" i="1"/>
  <c r="AF94" i="1"/>
  <c r="Y94" i="1"/>
  <c r="AD94" i="1"/>
  <c r="AI94" i="1"/>
  <c r="AC94" i="1"/>
  <c r="AH94" i="1"/>
  <c r="BD95" i="1"/>
  <c r="BH95" i="1"/>
  <c r="BL95" i="1"/>
  <c r="BE95" i="1"/>
  <c r="BJ95" i="1"/>
  <c r="BG95" i="1"/>
  <c r="BB95" i="1"/>
  <c r="BI95" i="1"/>
  <c r="BM95" i="1"/>
  <c r="BC95" i="1"/>
  <c r="BF95" i="1"/>
  <c r="BK95" i="1"/>
  <c r="AM95" i="1"/>
  <c r="AQ95" i="1"/>
  <c r="AU95" i="1"/>
  <c r="AR95" i="1"/>
  <c r="AW95" i="1"/>
  <c r="AN95" i="1"/>
  <c r="AS95" i="1"/>
  <c r="AX95" i="1"/>
  <c r="AO95" i="1"/>
  <c r="AT95" i="1"/>
  <c r="AV95" i="1"/>
  <c r="X95" i="1"/>
  <c r="AB95" i="1"/>
  <c r="AF95" i="1"/>
  <c r="AP95" i="1"/>
  <c r="AC95" i="1"/>
  <c r="AH95" i="1"/>
  <c r="AA95" i="1"/>
  <c r="AG95" i="1"/>
  <c r="BD96" i="1"/>
  <c r="BH96" i="1"/>
  <c r="BL96" i="1"/>
  <c r="BC96" i="1"/>
  <c r="BI96" i="1"/>
  <c r="BB96" i="1"/>
  <c r="BJ96" i="1"/>
  <c r="BE96" i="1"/>
  <c r="BK96" i="1"/>
  <c r="BF96" i="1"/>
  <c r="BG96" i="1"/>
  <c r="BM96" i="1"/>
  <c r="AM96" i="1"/>
  <c r="AQ96" i="1"/>
  <c r="AU96" i="1"/>
  <c r="AP96" i="1"/>
  <c r="AV96" i="1"/>
  <c r="AR96" i="1"/>
  <c r="AW96" i="1"/>
  <c r="AN96" i="1"/>
  <c r="AS96" i="1"/>
  <c r="AX96" i="1"/>
  <c r="AO96" i="1"/>
  <c r="AT96" i="1"/>
  <c r="X96" i="1"/>
  <c r="AB96" i="1"/>
  <c r="AF96" i="1"/>
  <c r="AA96" i="1"/>
  <c r="AG96" i="1"/>
  <c r="Z96" i="1"/>
  <c r="AE96" i="1"/>
  <c r="BD97" i="1"/>
  <c r="BH97" i="1"/>
  <c r="BL97" i="1"/>
  <c r="BB97" i="1"/>
  <c r="BG97" i="1"/>
  <c r="BM97" i="1"/>
  <c r="BE97" i="1"/>
  <c r="BK97" i="1"/>
  <c r="BF97" i="1"/>
  <c r="BC97" i="1"/>
  <c r="BI97" i="1"/>
  <c r="BJ97" i="1"/>
  <c r="AM97" i="1"/>
  <c r="AQ97" i="1"/>
  <c r="AU97" i="1"/>
  <c r="AO97" i="1"/>
  <c r="AT97" i="1"/>
  <c r="AP97" i="1"/>
  <c r="AV97" i="1"/>
  <c r="AR97" i="1"/>
  <c r="AW97" i="1"/>
  <c r="AS97" i="1"/>
  <c r="AX97" i="1"/>
  <c r="X97" i="1"/>
  <c r="AB97" i="1"/>
  <c r="AF97" i="1"/>
  <c r="AN97" i="1"/>
  <c r="Z97" i="1"/>
  <c r="AE97" i="1"/>
  <c r="Y97" i="1"/>
  <c r="AD97" i="1"/>
  <c r="AI97" i="1"/>
  <c r="BD98" i="1"/>
  <c r="BH98" i="1"/>
  <c r="BL98" i="1"/>
  <c r="BF98" i="1"/>
  <c r="BK98" i="1"/>
  <c r="BG98" i="1"/>
  <c r="BB98" i="1"/>
  <c r="BI98" i="1"/>
  <c r="BE98" i="1"/>
  <c r="BJ98" i="1"/>
  <c r="BM98" i="1"/>
  <c r="BC98" i="1"/>
  <c r="AM98" i="1"/>
  <c r="AQ98" i="1"/>
  <c r="AU98" i="1"/>
  <c r="AN98" i="1"/>
  <c r="AS98" i="1"/>
  <c r="AX98" i="1"/>
  <c r="AO98" i="1"/>
  <c r="AT98" i="1"/>
  <c r="AP98" i="1"/>
  <c r="AV98" i="1"/>
  <c r="AR98" i="1"/>
  <c r="X98" i="1"/>
  <c r="AB98" i="1"/>
  <c r="AF98" i="1"/>
  <c r="AW98" i="1"/>
  <c r="Y98" i="1"/>
  <c r="AD98" i="1"/>
  <c r="AI98" i="1"/>
  <c r="AC98" i="1"/>
  <c r="AH98" i="1"/>
  <c r="BD99" i="1"/>
  <c r="BH99" i="1"/>
  <c r="BL99" i="1"/>
  <c r="BE99" i="1"/>
  <c r="BJ99" i="1"/>
  <c r="BB99" i="1"/>
  <c r="BI99" i="1"/>
  <c r="BC99" i="1"/>
  <c r="BK99" i="1"/>
  <c r="BG99" i="1"/>
  <c r="BM99" i="1"/>
  <c r="BF99" i="1"/>
  <c r="AM99" i="1"/>
  <c r="AQ99" i="1"/>
  <c r="AU99" i="1"/>
  <c r="AR99" i="1"/>
  <c r="AW99" i="1"/>
  <c r="AN99" i="1"/>
  <c r="AS99" i="1"/>
  <c r="AX99" i="1"/>
  <c r="AO99" i="1"/>
  <c r="AT99" i="1"/>
  <c r="AP99" i="1"/>
  <c r="AV99" i="1"/>
  <c r="X99" i="1"/>
  <c r="AB99" i="1"/>
  <c r="AF99" i="1"/>
  <c r="AC99" i="1"/>
  <c r="AH99" i="1"/>
  <c r="AA99" i="1"/>
  <c r="AG99" i="1"/>
  <c r="BD100" i="1"/>
  <c r="BH100" i="1"/>
  <c r="BL100" i="1"/>
  <c r="BC100" i="1"/>
  <c r="BI100" i="1"/>
  <c r="BE100" i="1"/>
  <c r="BK100" i="1"/>
  <c r="BF100" i="1"/>
  <c r="BM100" i="1"/>
  <c r="BJ100" i="1"/>
  <c r="BB100" i="1"/>
  <c r="BG100" i="1"/>
  <c r="AM100" i="1"/>
  <c r="AQ100" i="1"/>
  <c r="AU100" i="1"/>
  <c r="AP100" i="1"/>
  <c r="AV100" i="1"/>
  <c r="AR100" i="1"/>
  <c r="AW100" i="1"/>
  <c r="AN100" i="1"/>
  <c r="AS100" i="1"/>
  <c r="AX100" i="1"/>
  <c r="AO100" i="1"/>
  <c r="X100" i="1"/>
  <c r="AB100" i="1"/>
  <c r="AF100" i="1"/>
  <c r="AT100" i="1"/>
  <c r="AA100" i="1"/>
  <c r="AG100" i="1"/>
  <c r="Z100" i="1"/>
  <c r="AE100" i="1"/>
  <c r="BD101" i="1"/>
  <c r="BH101" i="1"/>
  <c r="BL101" i="1"/>
  <c r="BB101" i="1"/>
  <c r="BG101" i="1"/>
  <c r="BM101" i="1"/>
  <c r="BF101" i="1"/>
  <c r="BI101" i="1"/>
  <c r="BK101" i="1"/>
  <c r="BC101" i="1"/>
  <c r="BE101" i="1"/>
  <c r="BJ101" i="1"/>
  <c r="AM101" i="1"/>
  <c r="AQ101" i="1"/>
  <c r="AU101" i="1"/>
  <c r="AO101" i="1"/>
  <c r="AT101" i="1"/>
  <c r="AP101" i="1"/>
  <c r="AV101" i="1"/>
  <c r="AR101" i="1"/>
  <c r="AW101" i="1"/>
  <c r="AN101" i="1"/>
  <c r="AS101" i="1"/>
  <c r="AX101" i="1"/>
  <c r="X101" i="1"/>
  <c r="AB101" i="1"/>
  <c r="AF101" i="1"/>
  <c r="Z101" i="1"/>
  <c r="AE101" i="1"/>
  <c r="Y101" i="1"/>
  <c r="AD101" i="1"/>
  <c r="AI101" i="1"/>
  <c r="BD102" i="1"/>
  <c r="BH102" i="1"/>
  <c r="BL102" i="1"/>
  <c r="BF102" i="1"/>
  <c r="BK102" i="1"/>
  <c r="BB102" i="1"/>
  <c r="BI102" i="1"/>
  <c r="BC102" i="1"/>
  <c r="BJ102" i="1"/>
  <c r="BE102" i="1"/>
  <c r="BG102" i="1"/>
  <c r="BM102" i="1"/>
  <c r="AM102" i="1"/>
  <c r="AQ102" i="1"/>
  <c r="AU102" i="1"/>
  <c r="AN102" i="1"/>
  <c r="AS102" i="1"/>
  <c r="AX102" i="1"/>
  <c r="AO102" i="1"/>
  <c r="AT102" i="1"/>
  <c r="AP102" i="1"/>
  <c r="AV102" i="1"/>
  <c r="AW102" i="1"/>
  <c r="X102" i="1"/>
  <c r="AB102" i="1"/>
  <c r="AF102" i="1"/>
  <c r="AR102" i="1"/>
  <c r="Y102" i="1"/>
  <c r="AD102" i="1"/>
  <c r="AI102" i="1"/>
  <c r="AC102" i="1"/>
  <c r="AH102" i="1"/>
  <c r="BD103" i="1"/>
  <c r="BH103" i="1"/>
  <c r="BL103" i="1"/>
  <c r="BE103" i="1"/>
  <c r="BJ103" i="1"/>
  <c r="BC103" i="1"/>
  <c r="BK103" i="1"/>
  <c r="BF103" i="1"/>
  <c r="BM103" i="1"/>
  <c r="BB103" i="1"/>
  <c r="BG103" i="1"/>
  <c r="BI103" i="1"/>
  <c r="AM103" i="1"/>
  <c r="AQ103" i="1"/>
  <c r="AU103" i="1"/>
  <c r="AR103" i="1"/>
  <c r="AW103" i="1"/>
  <c r="AN103" i="1"/>
  <c r="AS103" i="1"/>
  <c r="AX103" i="1"/>
  <c r="AO103" i="1"/>
  <c r="AT103" i="1"/>
  <c r="AP103" i="1"/>
  <c r="AV103" i="1"/>
  <c r="X103" i="1"/>
  <c r="AB103" i="1"/>
  <c r="AF103" i="1"/>
  <c r="AC103" i="1"/>
  <c r="AH103" i="1"/>
  <c r="AA103" i="1"/>
  <c r="AG103" i="1"/>
  <c r="BD104" i="1"/>
  <c r="BH104" i="1"/>
  <c r="BL104" i="1"/>
  <c r="BC104" i="1"/>
  <c r="BI104" i="1"/>
  <c r="BF104" i="1"/>
  <c r="BM104" i="1"/>
  <c r="BG104" i="1"/>
  <c r="BE104" i="1"/>
  <c r="BJ104" i="1"/>
  <c r="BK104" i="1"/>
  <c r="BB104" i="1"/>
  <c r="AM104" i="1"/>
  <c r="AQ104" i="1"/>
  <c r="AU104" i="1"/>
  <c r="AP104" i="1"/>
  <c r="AV104" i="1"/>
  <c r="AR104" i="1"/>
  <c r="AW104" i="1"/>
  <c r="AN104" i="1"/>
  <c r="AS104" i="1"/>
  <c r="AX104" i="1"/>
  <c r="AT104" i="1"/>
  <c r="X104" i="1"/>
  <c r="AB104" i="1"/>
  <c r="AF104" i="1"/>
  <c r="AO104" i="1"/>
  <c r="AA104" i="1"/>
  <c r="AG104" i="1"/>
  <c r="Z104" i="1"/>
  <c r="AE104" i="1"/>
  <c r="BD105" i="1"/>
  <c r="BH105" i="1"/>
  <c r="BL105" i="1"/>
  <c r="BB105" i="1"/>
  <c r="BG105" i="1"/>
  <c r="BM105" i="1"/>
  <c r="BI105" i="1"/>
  <c r="BC105" i="1"/>
  <c r="BJ105" i="1"/>
  <c r="BF105" i="1"/>
  <c r="BK105" i="1"/>
  <c r="BE105" i="1"/>
  <c r="AM105" i="1"/>
  <c r="AQ105" i="1"/>
  <c r="AU105" i="1"/>
  <c r="AO105" i="1"/>
  <c r="AT105" i="1"/>
  <c r="AP105" i="1"/>
  <c r="AV105" i="1"/>
  <c r="AR105" i="1"/>
  <c r="AW105" i="1"/>
  <c r="AN105" i="1"/>
  <c r="AS105" i="1"/>
  <c r="X105" i="1"/>
  <c r="AB105" i="1"/>
  <c r="AF105" i="1"/>
  <c r="AX105" i="1"/>
  <c r="Z105" i="1"/>
  <c r="AE105" i="1"/>
  <c r="Y105" i="1"/>
  <c r="AD105" i="1"/>
  <c r="AI105" i="1"/>
  <c r="BD106" i="1"/>
  <c r="BH106" i="1"/>
  <c r="BL106" i="1"/>
  <c r="BF106" i="1"/>
  <c r="BK106" i="1"/>
  <c r="BC106" i="1"/>
  <c r="BJ106" i="1"/>
  <c r="BE106" i="1"/>
  <c r="BM106" i="1"/>
  <c r="BI106" i="1"/>
  <c r="BB106" i="1"/>
  <c r="BG106" i="1"/>
  <c r="AM106" i="1"/>
  <c r="AQ106" i="1"/>
  <c r="AU106" i="1"/>
  <c r="AN106" i="1"/>
  <c r="AS106" i="1"/>
  <c r="AX106" i="1"/>
  <c r="AO106" i="1"/>
  <c r="AT106" i="1"/>
  <c r="AP106" i="1"/>
  <c r="AV106" i="1"/>
  <c r="AR106" i="1"/>
  <c r="AW106" i="1"/>
  <c r="X106" i="1"/>
  <c r="AB106" i="1"/>
  <c r="AF106" i="1"/>
  <c r="Y106" i="1"/>
  <c r="AD106" i="1"/>
  <c r="AI106" i="1"/>
  <c r="AC106" i="1"/>
  <c r="AH106" i="1"/>
  <c r="BD107" i="1"/>
  <c r="BH107" i="1"/>
  <c r="BL107" i="1"/>
  <c r="BE107" i="1"/>
  <c r="BJ107" i="1"/>
  <c r="BF107" i="1"/>
  <c r="BM107" i="1"/>
  <c r="BG107" i="1"/>
  <c r="BK107" i="1"/>
  <c r="BB107" i="1"/>
  <c r="BC107" i="1"/>
  <c r="BI107" i="1"/>
  <c r="AM107" i="1"/>
  <c r="AQ107" i="1"/>
  <c r="AU107" i="1"/>
  <c r="AR107" i="1"/>
  <c r="AW107" i="1"/>
  <c r="AN107" i="1"/>
  <c r="AS107" i="1"/>
  <c r="AX107" i="1"/>
  <c r="AO107" i="1"/>
  <c r="AT107" i="1"/>
  <c r="AP107" i="1"/>
  <c r="X107" i="1"/>
  <c r="AB107" i="1"/>
  <c r="AF107" i="1"/>
  <c r="AV107" i="1"/>
  <c r="AC107" i="1"/>
  <c r="AH107" i="1"/>
  <c r="AA107" i="1"/>
  <c r="AG107" i="1"/>
  <c r="BD108" i="1"/>
  <c r="BH108" i="1"/>
  <c r="BL108" i="1"/>
  <c r="BC108" i="1"/>
  <c r="BI108" i="1"/>
  <c r="BG108" i="1"/>
  <c r="BB108" i="1"/>
  <c r="BJ108" i="1"/>
  <c r="BM108" i="1"/>
  <c r="BE108" i="1"/>
  <c r="BF108" i="1"/>
  <c r="BK108" i="1"/>
  <c r="AM108" i="1"/>
  <c r="AQ108" i="1"/>
  <c r="AU108" i="1"/>
  <c r="AP108" i="1"/>
  <c r="AV108" i="1"/>
  <c r="AR108" i="1"/>
  <c r="AW108" i="1"/>
  <c r="AN108" i="1"/>
  <c r="AS108" i="1"/>
  <c r="AX108" i="1"/>
  <c r="AO108" i="1"/>
  <c r="AT108" i="1"/>
  <c r="X108" i="1"/>
  <c r="AB108" i="1"/>
  <c r="AF108" i="1"/>
  <c r="AA108" i="1"/>
  <c r="AG108" i="1"/>
  <c r="Z108" i="1"/>
  <c r="AE108" i="1"/>
  <c r="BD109" i="1"/>
  <c r="BH109" i="1"/>
  <c r="BL109" i="1"/>
  <c r="BB109" i="1"/>
  <c r="BG109" i="1"/>
  <c r="BM109" i="1"/>
  <c r="BC109" i="1"/>
  <c r="BJ109" i="1"/>
  <c r="BE109" i="1"/>
  <c r="BK109" i="1"/>
  <c r="BF109" i="1"/>
  <c r="BI109" i="1"/>
  <c r="AM109" i="1"/>
  <c r="AQ109" i="1"/>
  <c r="AU109" i="1"/>
  <c r="AO109" i="1"/>
  <c r="AT109" i="1"/>
  <c r="AP109" i="1"/>
  <c r="AV109" i="1"/>
  <c r="AR109" i="1"/>
  <c r="AW109" i="1"/>
  <c r="AX109" i="1"/>
  <c r="AN109" i="1"/>
  <c r="X109" i="1"/>
  <c r="AB109" i="1"/>
  <c r="AF109" i="1"/>
  <c r="AS109" i="1"/>
  <c r="Z109" i="1"/>
  <c r="AE109" i="1"/>
  <c r="Y109" i="1"/>
  <c r="AD109" i="1"/>
  <c r="AI109" i="1"/>
  <c r="BD378" i="1"/>
  <c r="BH378" i="1"/>
  <c r="BL378" i="1"/>
  <c r="BE378" i="1"/>
  <c r="BI378" i="1"/>
  <c r="BM378" i="1"/>
  <c r="BB378" i="1"/>
  <c r="BF378" i="1"/>
  <c r="BJ378" i="1"/>
  <c r="BC378" i="1"/>
  <c r="BG378" i="1"/>
  <c r="BK378" i="1"/>
  <c r="AP378" i="1"/>
  <c r="AT378" i="1"/>
  <c r="AX378" i="1"/>
  <c r="AM378" i="1"/>
  <c r="AQ378" i="1"/>
  <c r="AU378" i="1"/>
  <c r="AN378" i="1"/>
  <c r="AR378" i="1"/>
  <c r="AV378" i="1"/>
  <c r="AO378" i="1"/>
  <c r="AS378" i="1"/>
  <c r="AW378" i="1"/>
  <c r="BD379" i="1"/>
  <c r="BH379" i="1"/>
  <c r="BL379" i="1"/>
  <c r="BE379" i="1"/>
  <c r="BI379" i="1"/>
  <c r="BM379" i="1"/>
  <c r="BB379" i="1"/>
  <c r="BF379" i="1"/>
  <c r="BJ379" i="1"/>
  <c r="BC379" i="1"/>
  <c r="BG379" i="1"/>
  <c r="BK379" i="1"/>
  <c r="AP379" i="1"/>
  <c r="AT379" i="1"/>
  <c r="AX379" i="1"/>
  <c r="AM379" i="1"/>
  <c r="AQ379" i="1"/>
  <c r="AU379" i="1"/>
  <c r="AN379" i="1"/>
  <c r="AR379" i="1"/>
  <c r="AV379" i="1"/>
  <c r="AO379" i="1"/>
  <c r="AS379" i="1"/>
  <c r="AW379" i="1"/>
  <c r="BD110" i="1"/>
  <c r="BH110" i="1"/>
  <c r="BL110" i="1"/>
  <c r="BF110" i="1"/>
  <c r="BK110" i="1"/>
  <c r="BE110" i="1"/>
  <c r="BM110" i="1"/>
  <c r="BG110" i="1"/>
  <c r="BC110" i="1"/>
  <c r="BI110" i="1"/>
  <c r="BJ110" i="1"/>
  <c r="BB110" i="1"/>
  <c r="AM110" i="1"/>
  <c r="AQ110" i="1"/>
  <c r="AU110" i="1"/>
  <c r="AN110" i="1"/>
  <c r="AS110" i="1"/>
  <c r="AX110" i="1"/>
  <c r="AO110" i="1"/>
  <c r="AT110" i="1"/>
  <c r="AP110" i="1"/>
  <c r="AV110" i="1"/>
  <c r="AR110" i="1"/>
  <c r="AW110" i="1"/>
  <c r="X110" i="1"/>
  <c r="AB110" i="1"/>
  <c r="AF110" i="1"/>
  <c r="Y110" i="1"/>
  <c r="AD110" i="1"/>
  <c r="AI110" i="1"/>
  <c r="AC110" i="1"/>
  <c r="AH110" i="1"/>
  <c r="BD111" i="1"/>
  <c r="BH111" i="1"/>
  <c r="BL111" i="1"/>
  <c r="BE111" i="1"/>
  <c r="BJ111" i="1"/>
  <c r="BG111" i="1"/>
  <c r="BB111" i="1"/>
  <c r="BI111" i="1"/>
  <c r="BF111" i="1"/>
  <c r="BK111" i="1"/>
  <c r="BM111" i="1"/>
  <c r="BC111" i="1"/>
  <c r="AM111" i="1"/>
  <c r="AQ111" i="1"/>
  <c r="AU111" i="1"/>
  <c r="AR111" i="1"/>
  <c r="AW111" i="1"/>
  <c r="AN111" i="1"/>
  <c r="AS111" i="1"/>
  <c r="AX111" i="1"/>
  <c r="AO111" i="1"/>
  <c r="AT111" i="1"/>
  <c r="AV111" i="1"/>
  <c r="X111" i="1"/>
  <c r="AB111" i="1"/>
  <c r="AF111" i="1"/>
  <c r="AP111" i="1"/>
  <c r="AC111" i="1"/>
  <c r="AH111" i="1"/>
  <c r="AA111" i="1"/>
  <c r="AG111" i="1"/>
  <c r="BD112" i="1"/>
  <c r="BH112" i="1"/>
  <c r="BL112" i="1"/>
  <c r="BC112" i="1"/>
  <c r="BI112" i="1"/>
  <c r="BB112" i="1"/>
  <c r="BJ112" i="1"/>
  <c r="BE112" i="1"/>
  <c r="BK112" i="1"/>
  <c r="BG112" i="1"/>
  <c r="BM112" i="1"/>
  <c r="BF112" i="1"/>
  <c r="AM112" i="1"/>
  <c r="AQ112" i="1"/>
  <c r="AU112" i="1"/>
  <c r="AP112" i="1"/>
  <c r="AV112" i="1"/>
  <c r="AR112" i="1"/>
  <c r="AW112" i="1"/>
  <c r="AN112" i="1"/>
  <c r="AS112" i="1"/>
  <c r="AX112" i="1"/>
  <c r="AO112" i="1"/>
  <c r="AT112" i="1"/>
  <c r="X112" i="1"/>
  <c r="AB112" i="1"/>
  <c r="AF112" i="1"/>
  <c r="AA112" i="1"/>
  <c r="AG112" i="1"/>
  <c r="Z112" i="1"/>
  <c r="AE112" i="1"/>
  <c r="BD113" i="1"/>
  <c r="BH113" i="1"/>
  <c r="BL113" i="1"/>
  <c r="BB113" i="1"/>
  <c r="BG113" i="1"/>
  <c r="BM113" i="1"/>
  <c r="BE113" i="1"/>
  <c r="BK113" i="1"/>
  <c r="BF113" i="1"/>
  <c r="BJ113" i="1"/>
  <c r="BC113" i="1"/>
  <c r="BI113" i="1"/>
  <c r="AM113" i="1"/>
  <c r="AQ113" i="1"/>
  <c r="AU113" i="1"/>
  <c r="AO113" i="1"/>
  <c r="AT113" i="1"/>
  <c r="AP113" i="1"/>
  <c r="AV113" i="1"/>
  <c r="AR113" i="1"/>
  <c r="AW113" i="1"/>
  <c r="AS113" i="1"/>
  <c r="AX113" i="1"/>
  <c r="X113" i="1"/>
  <c r="AB113" i="1"/>
  <c r="AF113" i="1"/>
  <c r="AN113" i="1"/>
  <c r="Z113" i="1"/>
  <c r="AE113" i="1"/>
  <c r="Y113" i="1"/>
  <c r="AD113" i="1"/>
  <c r="AI113" i="1"/>
  <c r="BD114" i="1"/>
  <c r="BH114" i="1"/>
  <c r="BL114" i="1"/>
  <c r="BF114" i="1"/>
  <c r="BK114" i="1"/>
  <c r="BB114" i="1"/>
  <c r="BG114" i="1"/>
  <c r="BM114" i="1"/>
  <c r="BJ114" i="1"/>
  <c r="BC114" i="1"/>
  <c r="BE114" i="1"/>
  <c r="BI114" i="1"/>
  <c r="AM114" i="1"/>
  <c r="AQ114" i="1"/>
  <c r="AU114" i="1"/>
  <c r="AN114" i="1"/>
  <c r="AS114" i="1"/>
  <c r="AX114" i="1"/>
  <c r="AO114" i="1"/>
  <c r="AT114" i="1"/>
  <c r="AP114" i="1"/>
  <c r="AV114" i="1"/>
  <c r="AR114" i="1"/>
  <c r="X114" i="1"/>
  <c r="AB114" i="1"/>
  <c r="AF114" i="1"/>
  <c r="AW114" i="1"/>
  <c r="Y114" i="1"/>
  <c r="AD114" i="1"/>
  <c r="AI114" i="1"/>
  <c r="AC114" i="1"/>
  <c r="AH114" i="1"/>
  <c r="BD115" i="1"/>
  <c r="BH115" i="1"/>
  <c r="BL115" i="1"/>
  <c r="BE115" i="1"/>
  <c r="BJ115" i="1"/>
  <c r="BF115" i="1"/>
  <c r="BK115" i="1"/>
  <c r="BI115" i="1"/>
  <c r="BB115" i="1"/>
  <c r="BM115" i="1"/>
  <c r="BC115" i="1"/>
  <c r="BG115" i="1"/>
  <c r="AM115" i="1"/>
  <c r="AQ115" i="1"/>
  <c r="AU115" i="1"/>
  <c r="AR115" i="1"/>
  <c r="AW115" i="1"/>
  <c r="AN115" i="1"/>
  <c r="AS115" i="1"/>
  <c r="AX115" i="1"/>
  <c r="AO115" i="1"/>
  <c r="AT115" i="1"/>
  <c r="AP115" i="1"/>
  <c r="AV115" i="1"/>
  <c r="X115" i="1"/>
  <c r="AB115" i="1"/>
  <c r="AF115" i="1"/>
  <c r="AC115" i="1"/>
  <c r="AH115" i="1"/>
  <c r="AA115" i="1"/>
  <c r="AG115" i="1"/>
  <c r="BD116" i="1"/>
  <c r="BH116" i="1"/>
  <c r="BL116" i="1"/>
  <c r="BC116" i="1"/>
  <c r="BI116" i="1"/>
  <c r="BE116" i="1"/>
  <c r="BJ116" i="1"/>
  <c r="BG116" i="1"/>
  <c r="BK116" i="1"/>
  <c r="BB116" i="1"/>
  <c r="BM116" i="1"/>
  <c r="BF116" i="1"/>
  <c r="AM116" i="1"/>
  <c r="AQ116" i="1"/>
  <c r="AU116" i="1"/>
  <c r="AP116" i="1"/>
  <c r="AV116" i="1"/>
  <c r="AR116" i="1"/>
  <c r="AW116" i="1"/>
  <c r="AN116" i="1"/>
  <c r="AS116" i="1"/>
  <c r="AX116" i="1"/>
  <c r="AO116" i="1"/>
  <c r="X116" i="1"/>
  <c r="AB116" i="1"/>
  <c r="AF116" i="1"/>
  <c r="AT116" i="1"/>
  <c r="AA116" i="1"/>
  <c r="AG116" i="1"/>
  <c r="Z116" i="1"/>
  <c r="AE116" i="1"/>
  <c r="BD117" i="1"/>
  <c r="BH117" i="1"/>
  <c r="BL117" i="1"/>
  <c r="BB117" i="1"/>
  <c r="BG117" i="1"/>
  <c r="BM117" i="1"/>
  <c r="BC117" i="1"/>
  <c r="BI117" i="1"/>
  <c r="BF117" i="1"/>
  <c r="BJ117" i="1"/>
  <c r="BK117" i="1"/>
  <c r="BE117" i="1"/>
  <c r="AM117" i="1"/>
  <c r="AQ117" i="1"/>
  <c r="AU117" i="1"/>
  <c r="AO117" i="1"/>
  <c r="AT117" i="1"/>
  <c r="AP117" i="1"/>
  <c r="AV117" i="1"/>
  <c r="AR117" i="1"/>
  <c r="AW117" i="1"/>
  <c r="AN117" i="1"/>
  <c r="AS117" i="1"/>
  <c r="AX117" i="1"/>
  <c r="X117" i="1"/>
  <c r="AB117" i="1"/>
  <c r="AF117" i="1"/>
  <c r="Z117" i="1"/>
  <c r="AE117" i="1"/>
  <c r="Y117" i="1"/>
  <c r="AD117" i="1"/>
  <c r="AI117" i="1"/>
  <c r="BD118" i="1"/>
  <c r="BH118" i="1"/>
  <c r="BL118" i="1"/>
  <c r="BF118" i="1"/>
  <c r="BK118" i="1"/>
  <c r="BB118" i="1"/>
  <c r="BG118" i="1"/>
  <c r="BM118" i="1"/>
  <c r="BE118" i="1"/>
  <c r="BI118" i="1"/>
  <c r="BJ118" i="1"/>
  <c r="BC118" i="1"/>
  <c r="AM118" i="1"/>
  <c r="AQ118" i="1"/>
  <c r="AU118" i="1"/>
  <c r="AN118" i="1"/>
  <c r="AS118" i="1"/>
  <c r="AX118" i="1"/>
  <c r="AO118" i="1"/>
  <c r="AT118" i="1"/>
  <c r="AP118" i="1"/>
  <c r="AV118" i="1"/>
  <c r="AW118" i="1"/>
  <c r="X118" i="1"/>
  <c r="AB118" i="1"/>
  <c r="AF118" i="1"/>
  <c r="AR118" i="1"/>
  <c r="Y118" i="1"/>
  <c r="AD118" i="1"/>
  <c r="AI118" i="1"/>
  <c r="AC118" i="1"/>
  <c r="AH118" i="1"/>
  <c r="BD119" i="1"/>
  <c r="BH119" i="1"/>
  <c r="BL119" i="1"/>
  <c r="BE119" i="1"/>
  <c r="BJ119" i="1"/>
  <c r="BF119" i="1"/>
  <c r="BK119" i="1"/>
  <c r="BC119" i="1"/>
  <c r="BG119" i="1"/>
  <c r="BI119" i="1"/>
  <c r="BM119" i="1"/>
  <c r="BB119" i="1"/>
  <c r="AM119" i="1"/>
  <c r="AQ119" i="1"/>
  <c r="AU119" i="1"/>
  <c r="AR119" i="1"/>
  <c r="AW119" i="1"/>
  <c r="AN119" i="1"/>
  <c r="AS119" i="1"/>
  <c r="AX119" i="1"/>
  <c r="AO119" i="1"/>
  <c r="AT119" i="1"/>
  <c r="AP119" i="1"/>
  <c r="AV119" i="1"/>
  <c r="X119" i="1"/>
  <c r="AB119" i="1"/>
  <c r="AF119" i="1"/>
  <c r="AC119" i="1"/>
  <c r="AH119" i="1"/>
  <c r="AA119" i="1"/>
  <c r="AG119" i="1"/>
  <c r="BD120" i="1"/>
  <c r="BH120" i="1"/>
  <c r="BL120" i="1"/>
  <c r="BC120" i="1"/>
  <c r="BI120" i="1"/>
  <c r="BE120" i="1"/>
  <c r="BJ120" i="1"/>
  <c r="BB120" i="1"/>
  <c r="BM120" i="1"/>
  <c r="BF120" i="1"/>
  <c r="BG120" i="1"/>
  <c r="BK120" i="1"/>
  <c r="AM120" i="1"/>
  <c r="AQ120" i="1"/>
  <c r="AU120" i="1"/>
  <c r="AP120" i="1"/>
  <c r="AV120" i="1"/>
  <c r="AR120" i="1"/>
  <c r="AW120" i="1"/>
  <c r="AN120" i="1"/>
  <c r="AS120" i="1"/>
  <c r="AX120" i="1"/>
  <c r="AT120" i="1"/>
  <c r="X120" i="1"/>
  <c r="AB120" i="1"/>
  <c r="AF120" i="1"/>
  <c r="AO120" i="1"/>
  <c r="AA120" i="1"/>
  <c r="AG120" i="1"/>
  <c r="Z120" i="1"/>
  <c r="AE120" i="1"/>
  <c r="BD121" i="1"/>
  <c r="BH121" i="1"/>
  <c r="BL121" i="1"/>
  <c r="BB121" i="1"/>
  <c r="BG121" i="1"/>
  <c r="BM121" i="1"/>
  <c r="BC121" i="1"/>
  <c r="BI121" i="1"/>
  <c r="BK121" i="1"/>
  <c r="BE121" i="1"/>
  <c r="BF121" i="1"/>
  <c r="BJ121" i="1"/>
  <c r="AM121" i="1"/>
  <c r="AQ121" i="1"/>
  <c r="AU121" i="1"/>
  <c r="AO121" i="1"/>
  <c r="AT121" i="1"/>
  <c r="AP121" i="1"/>
  <c r="AV121" i="1"/>
  <c r="AR121" i="1"/>
  <c r="AW121" i="1"/>
  <c r="AN121" i="1"/>
  <c r="AS121" i="1"/>
  <c r="X121" i="1"/>
  <c r="AB121" i="1"/>
  <c r="AF121" i="1"/>
  <c r="AX121" i="1"/>
  <c r="Z121" i="1"/>
  <c r="AE121" i="1"/>
  <c r="Y121" i="1"/>
  <c r="AD121" i="1"/>
  <c r="AI121" i="1"/>
  <c r="BD122" i="1"/>
  <c r="BH122" i="1"/>
  <c r="BL122" i="1"/>
  <c r="BF122" i="1"/>
  <c r="BK122" i="1"/>
  <c r="BB122" i="1"/>
  <c r="BG122" i="1"/>
  <c r="BM122" i="1"/>
  <c r="BJ122" i="1"/>
  <c r="BC122" i="1"/>
  <c r="BE122" i="1"/>
  <c r="BI122" i="1"/>
  <c r="AM122" i="1"/>
  <c r="AQ122" i="1"/>
  <c r="AU122" i="1"/>
  <c r="AN122" i="1"/>
  <c r="AS122" i="1"/>
  <c r="AX122" i="1"/>
  <c r="AO122" i="1"/>
  <c r="AT122" i="1"/>
  <c r="AP122" i="1"/>
  <c r="AV122" i="1"/>
  <c r="AR122" i="1"/>
  <c r="AW122" i="1"/>
  <c r="X122" i="1"/>
  <c r="AB122" i="1"/>
  <c r="AF122" i="1"/>
  <c r="Y122" i="1"/>
  <c r="AD122" i="1"/>
  <c r="AI122" i="1"/>
  <c r="AC122" i="1"/>
  <c r="AH122" i="1"/>
  <c r="BD123" i="1"/>
  <c r="BH123" i="1"/>
  <c r="BL123" i="1"/>
  <c r="BE123" i="1"/>
  <c r="BJ123" i="1"/>
  <c r="BF123" i="1"/>
  <c r="BK123" i="1"/>
  <c r="BI123" i="1"/>
  <c r="BB123" i="1"/>
  <c r="BM123" i="1"/>
  <c r="BC123" i="1"/>
  <c r="BG123" i="1"/>
  <c r="AM123" i="1"/>
  <c r="AQ123" i="1"/>
  <c r="AU123" i="1"/>
  <c r="AR123" i="1"/>
  <c r="AW123" i="1"/>
  <c r="AN123" i="1"/>
  <c r="AS123" i="1"/>
  <c r="AX123" i="1"/>
  <c r="AO123" i="1"/>
  <c r="AT123" i="1"/>
  <c r="AP123" i="1"/>
  <c r="X123" i="1"/>
  <c r="AB123" i="1"/>
  <c r="AF123" i="1"/>
  <c r="AV123" i="1"/>
  <c r="AC123" i="1"/>
  <c r="AH123" i="1"/>
  <c r="AA123" i="1"/>
  <c r="AG123" i="1"/>
  <c r="BD124" i="1"/>
  <c r="BH124" i="1"/>
  <c r="BL124" i="1"/>
  <c r="BC124" i="1"/>
  <c r="BI124" i="1"/>
  <c r="BE124" i="1"/>
  <c r="BJ124" i="1"/>
  <c r="BG124" i="1"/>
  <c r="BK124" i="1"/>
  <c r="BB124" i="1"/>
  <c r="BM124" i="1"/>
  <c r="BF124" i="1"/>
  <c r="AM124" i="1"/>
  <c r="AQ124" i="1"/>
  <c r="AU124" i="1"/>
  <c r="AP124" i="1"/>
  <c r="AV124" i="1"/>
  <c r="AR124" i="1"/>
  <c r="AW124" i="1"/>
  <c r="AN124" i="1"/>
  <c r="AS124" i="1"/>
  <c r="AX124" i="1"/>
  <c r="AO124" i="1"/>
  <c r="AT124" i="1"/>
  <c r="X124" i="1"/>
  <c r="AB124" i="1"/>
  <c r="AF124" i="1"/>
  <c r="AA124" i="1"/>
  <c r="AG124" i="1"/>
  <c r="Z124" i="1"/>
  <c r="AE124" i="1"/>
  <c r="BD125" i="1"/>
  <c r="BH125" i="1"/>
  <c r="BL125" i="1"/>
  <c r="BB125" i="1"/>
  <c r="BG125" i="1"/>
  <c r="BM125" i="1"/>
  <c r="BC125" i="1"/>
  <c r="BI125" i="1"/>
  <c r="BF125" i="1"/>
  <c r="BJ125" i="1"/>
  <c r="BK125" i="1"/>
  <c r="BE125" i="1"/>
  <c r="AM125" i="1"/>
  <c r="AQ125" i="1"/>
  <c r="AU125" i="1"/>
  <c r="AO125" i="1"/>
  <c r="AT125" i="1"/>
  <c r="AP125" i="1"/>
  <c r="AV125" i="1"/>
  <c r="AR125" i="1"/>
  <c r="AW125" i="1"/>
  <c r="AX125" i="1"/>
  <c r="AN125" i="1"/>
  <c r="X125" i="1"/>
  <c r="AB125" i="1"/>
  <c r="AF125" i="1"/>
  <c r="AS125" i="1"/>
  <c r="Z125" i="1"/>
  <c r="AE125" i="1"/>
  <c r="Y125" i="1"/>
  <c r="AD125" i="1"/>
  <c r="AI125" i="1"/>
  <c r="BD126" i="1"/>
  <c r="BH126" i="1"/>
  <c r="BL126" i="1"/>
  <c r="BF126" i="1"/>
  <c r="BK126" i="1"/>
  <c r="BB126" i="1"/>
  <c r="BG126" i="1"/>
  <c r="BM126" i="1"/>
  <c r="BE126" i="1"/>
  <c r="BI126" i="1"/>
  <c r="BJ126" i="1"/>
  <c r="BC126" i="1"/>
  <c r="AM126" i="1"/>
  <c r="AQ126" i="1"/>
  <c r="AU126" i="1"/>
  <c r="AN126" i="1"/>
  <c r="AS126" i="1"/>
  <c r="AX126" i="1"/>
  <c r="AO126" i="1"/>
  <c r="AT126" i="1"/>
  <c r="AP126" i="1"/>
  <c r="AV126" i="1"/>
  <c r="AR126" i="1"/>
  <c r="AW126" i="1"/>
  <c r="X126" i="1"/>
  <c r="AB126" i="1"/>
  <c r="AF126" i="1"/>
  <c r="Y126" i="1"/>
  <c r="AD126" i="1"/>
  <c r="AI126" i="1"/>
  <c r="AC126" i="1"/>
  <c r="AH126" i="1"/>
  <c r="BD127" i="1"/>
  <c r="BH127" i="1"/>
  <c r="BL127" i="1"/>
  <c r="BE127" i="1"/>
  <c r="BJ127" i="1"/>
  <c r="BF127" i="1"/>
  <c r="BK127" i="1"/>
  <c r="BC127" i="1"/>
  <c r="BG127" i="1"/>
  <c r="BI127" i="1"/>
  <c r="BB127" i="1"/>
  <c r="BM127" i="1"/>
  <c r="AM127" i="1"/>
  <c r="AQ127" i="1"/>
  <c r="AU127" i="1"/>
  <c r="AR127" i="1"/>
  <c r="AW127" i="1"/>
  <c r="AN127" i="1"/>
  <c r="AS127" i="1"/>
  <c r="AX127" i="1"/>
  <c r="AO127" i="1"/>
  <c r="AT127" i="1"/>
  <c r="AV127" i="1"/>
  <c r="X127" i="1"/>
  <c r="AB127" i="1"/>
  <c r="AF127" i="1"/>
  <c r="AP127" i="1"/>
  <c r="AC127" i="1"/>
  <c r="AH127" i="1"/>
  <c r="AA127" i="1"/>
  <c r="AG127" i="1"/>
  <c r="BD128" i="1"/>
  <c r="BH128" i="1"/>
  <c r="BL128" i="1"/>
  <c r="BC128" i="1"/>
  <c r="BI128" i="1"/>
  <c r="BE128" i="1"/>
  <c r="BJ128" i="1"/>
  <c r="BB128" i="1"/>
  <c r="BM128" i="1"/>
  <c r="BF128" i="1"/>
  <c r="BG128" i="1"/>
  <c r="BK128" i="1"/>
  <c r="AM128" i="1"/>
  <c r="AQ128" i="1"/>
  <c r="AU128" i="1"/>
  <c r="AP128" i="1"/>
  <c r="AV128" i="1"/>
  <c r="AR128" i="1"/>
  <c r="AW128" i="1"/>
  <c r="AN128" i="1"/>
  <c r="AS128" i="1"/>
  <c r="AX128" i="1"/>
  <c r="AO128" i="1"/>
  <c r="AT128" i="1"/>
  <c r="X128" i="1"/>
  <c r="AB128" i="1"/>
  <c r="AF128" i="1"/>
  <c r="AA128" i="1"/>
  <c r="AG128" i="1"/>
  <c r="Z128" i="1"/>
  <c r="AE128" i="1"/>
  <c r="BD129" i="1"/>
  <c r="BH129" i="1"/>
  <c r="BL129" i="1"/>
  <c r="BB129" i="1"/>
  <c r="BG129" i="1"/>
  <c r="BM129" i="1"/>
  <c r="BC129" i="1"/>
  <c r="BI129" i="1"/>
  <c r="BK129" i="1"/>
  <c r="BE129" i="1"/>
  <c r="BF129" i="1"/>
  <c r="BJ129" i="1"/>
  <c r="AM129" i="1"/>
  <c r="AQ129" i="1"/>
  <c r="AU129" i="1"/>
  <c r="AO129" i="1"/>
  <c r="AT129" i="1"/>
  <c r="AP129" i="1"/>
  <c r="AV129" i="1"/>
  <c r="AR129" i="1"/>
  <c r="AW129" i="1"/>
  <c r="AS129" i="1"/>
  <c r="AX129" i="1"/>
  <c r="X129" i="1"/>
  <c r="AB129" i="1"/>
  <c r="AF129" i="1"/>
  <c r="AN129" i="1"/>
  <c r="Z129" i="1"/>
  <c r="AE129" i="1"/>
  <c r="Y129" i="1"/>
  <c r="AD129" i="1"/>
  <c r="AI129" i="1"/>
  <c r="BD130" i="1"/>
  <c r="BH130" i="1"/>
  <c r="BL130" i="1"/>
  <c r="BF130" i="1"/>
  <c r="BK130" i="1"/>
  <c r="BB130" i="1"/>
  <c r="BG130" i="1"/>
  <c r="BM130" i="1"/>
  <c r="BJ130" i="1"/>
  <c r="BC130" i="1"/>
  <c r="BE130" i="1"/>
  <c r="BI130" i="1"/>
  <c r="AM130" i="1"/>
  <c r="AQ130" i="1"/>
  <c r="AU130" i="1"/>
  <c r="AN130" i="1"/>
  <c r="AS130" i="1"/>
  <c r="AX130" i="1"/>
  <c r="AO130" i="1"/>
  <c r="AT130" i="1"/>
  <c r="AP130" i="1"/>
  <c r="AV130" i="1"/>
  <c r="AR130" i="1"/>
  <c r="X130" i="1"/>
  <c r="AB130" i="1"/>
  <c r="AF130" i="1"/>
  <c r="AW130" i="1"/>
  <c r="Y130" i="1"/>
  <c r="AD130" i="1"/>
  <c r="AI130" i="1"/>
  <c r="AC130" i="1"/>
  <c r="AH130" i="1"/>
  <c r="BD131" i="1"/>
  <c r="BH131" i="1"/>
  <c r="BL131" i="1"/>
  <c r="BE131" i="1"/>
  <c r="BI131" i="1"/>
  <c r="BM131" i="1"/>
  <c r="BG131" i="1"/>
  <c r="BB131" i="1"/>
  <c r="BJ131" i="1"/>
  <c r="BC131" i="1"/>
  <c r="BK131" i="1"/>
  <c r="BF131" i="1"/>
  <c r="AM131" i="1"/>
  <c r="AQ131" i="1"/>
  <c r="AU131" i="1"/>
  <c r="AR131" i="1"/>
  <c r="AW131" i="1"/>
  <c r="AN131" i="1"/>
  <c r="AS131" i="1"/>
  <c r="AX131" i="1"/>
  <c r="AO131" i="1"/>
  <c r="AT131" i="1"/>
  <c r="AP131" i="1"/>
  <c r="AV131" i="1"/>
  <c r="X131" i="1"/>
  <c r="AB131" i="1"/>
  <c r="AF131" i="1"/>
  <c r="AC131" i="1"/>
  <c r="AH131" i="1"/>
  <c r="AA131" i="1"/>
  <c r="AG131" i="1"/>
  <c r="BD132" i="1"/>
  <c r="BH132" i="1"/>
  <c r="BL132" i="1"/>
  <c r="BE132" i="1"/>
  <c r="BI132" i="1"/>
  <c r="BM132" i="1"/>
  <c r="BC132" i="1"/>
  <c r="BK132" i="1"/>
  <c r="BF132" i="1"/>
  <c r="BG132" i="1"/>
  <c r="BB132" i="1"/>
  <c r="BJ132" i="1"/>
  <c r="AM132" i="1"/>
  <c r="AQ132" i="1"/>
  <c r="AU132" i="1"/>
  <c r="AP132" i="1"/>
  <c r="AV132" i="1"/>
  <c r="AR132" i="1"/>
  <c r="AW132" i="1"/>
  <c r="AN132" i="1"/>
  <c r="AS132" i="1"/>
  <c r="AX132" i="1"/>
  <c r="AO132" i="1"/>
  <c r="X132" i="1"/>
  <c r="AB132" i="1"/>
  <c r="AF132" i="1"/>
  <c r="AT132" i="1"/>
  <c r="AA132" i="1"/>
  <c r="AG132" i="1"/>
  <c r="Z132" i="1"/>
  <c r="AE132" i="1"/>
  <c r="BD133" i="1"/>
  <c r="BH133" i="1"/>
  <c r="BL133" i="1"/>
  <c r="BE133" i="1"/>
  <c r="BI133" i="1"/>
  <c r="BM133" i="1"/>
  <c r="BG133" i="1"/>
  <c r="BB133" i="1"/>
  <c r="BJ133" i="1"/>
  <c r="BC133" i="1"/>
  <c r="BK133" i="1"/>
  <c r="BF133" i="1"/>
  <c r="AM133" i="1"/>
  <c r="AQ133" i="1"/>
  <c r="AU133" i="1"/>
  <c r="AO133" i="1"/>
  <c r="AT133" i="1"/>
  <c r="AP133" i="1"/>
  <c r="AV133" i="1"/>
  <c r="AR133" i="1"/>
  <c r="AW133" i="1"/>
  <c r="AN133" i="1"/>
  <c r="AS133" i="1"/>
  <c r="AX133" i="1"/>
  <c r="X133" i="1"/>
  <c r="AB133" i="1"/>
  <c r="AF133" i="1"/>
  <c r="Z133" i="1"/>
  <c r="AE133" i="1"/>
  <c r="Y133" i="1"/>
  <c r="AD133" i="1"/>
  <c r="AI133" i="1"/>
  <c r="BD134" i="1"/>
  <c r="BH134" i="1"/>
  <c r="BL134" i="1"/>
  <c r="BE134" i="1"/>
  <c r="BI134" i="1"/>
  <c r="BM134" i="1"/>
  <c r="BC134" i="1"/>
  <c r="BK134" i="1"/>
  <c r="BF134" i="1"/>
  <c r="BG134" i="1"/>
  <c r="BB134" i="1"/>
  <c r="BJ134" i="1"/>
  <c r="AM134" i="1"/>
  <c r="AQ134" i="1"/>
  <c r="AU134" i="1"/>
  <c r="AN134" i="1"/>
  <c r="AS134" i="1"/>
  <c r="AX134" i="1"/>
  <c r="AO134" i="1"/>
  <c r="AT134" i="1"/>
  <c r="AP134" i="1"/>
  <c r="AV134" i="1"/>
  <c r="AW134" i="1"/>
  <c r="X134" i="1"/>
  <c r="AB134" i="1"/>
  <c r="AF134" i="1"/>
  <c r="AR134" i="1"/>
  <c r="Y134" i="1"/>
  <c r="AD134" i="1"/>
  <c r="AI134" i="1"/>
  <c r="AC134" i="1"/>
  <c r="AH134" i="1"/>
  <c r="BD135" i="1"/>
  <c r="BH135" i="1"/>
  <c r="BL135" i="1"/>
  <c r="BE135" i="1"/>
  <c r="BI135" i="1"/>
  <c r="BM135" i="1"/>
  <c r="BG135" i="1"/>
  <c r="BB135" i="1"/>
  <c r="BJ135" i="1"/>
  <c r="BC135" i="1"/>
  <c r="BK135" i="1"/>
  <c r="BF135" i="1"/>
  <c r="AM135" i="1"/>
  <c r="AQ135" i="1"/>
  <c r="AU135" i="1"/>
  <c r="AR135" i="1"/>
  <c r="AW135" i="1"/>
  <c r="AN135" i="1"/>
  <c r="AS135" i="1"/>
  <c r="AX135" i="1"/>
  <c r="AO135" i="1"/>
  <c r="AT135" i="1"/>
  <c r="AP135" i="1"/>
  <c r="AV135" i="1"/>
  <c r="X135" i="1"/>
  <c r="AB135" i="1"/>
  <c r="AF135" i="1"/>
  <c r="AC135" i="1"/>
  <c r="AH135" i="1"/>
  <c r="AA135" i="1"/>
  <c r="AG135" i="1"/>
  <c r="BD136" i="1"/>
  <c r="BH136" i="1"/>
  <c r="BL136" i="1"/>
  <c r="BE136" i="1"/>
  <c r="BI136" i="1"/>
  <c r="BM136" i="1"/>
  <c r="BC136" i="1"/>
  <c r="BK136" i="1"/>
  <c r="BF136" i="1"/>
  <c r="BG136" i="1"/>
  <c r="BB136" i="1"/>
  <c r="BJ136" i="1"/>
  <c r="AM136" i="1"/>
  <c r="AQ136" i="1"/>
  <c r="AU136" i="1"/>
  <c r="AP136" i="1"/>
  <c r="AV136" i="1"/>
  <c r="AR136" i="1"/>
  <c r="AW136" i="1"/>
  <c r="AN136" i="1"/>
  <c r="AS136" i="1"/>
  <c r="AX136" i="1"/>
  <c r="AT136" i="1"/>
  <c r="X136" i="1"/>
  <c r="AB136" i="1"/>
  <c r="AF136" i="1"/>
  <c r="AO136" i="1"/>
  <c r="AA136" i="1"/>
  <c r="AG136" i="1"/>
  <c r="Z136" i="1"/>
  <c r="AE136" i="1"/>
  <c r="BD137" i="1"/>
  <c r="BH137" i="1"/>
  <c r="BL137" i="1"/>
  <c r="BE137" i="1"/>
  <c r="BI137" i="1"/>
  <c r="BM137" i="1"/>
  <c r="BG137" i="1"/>
  <c r="BB137" i="1"/>
  <c r="BJ137" i="1"/>
  <c r="BC137" i="1"/>
  <c r="BK137" i="1"/>
  <c r="BF137" i="1"/>
  <c r="AM137" i="1"/>
  <c r="AQ137" i="1"/>
  <c r="AU137" i="1"/>
  <c r="AO137" i="1"/>
  <c r="AT137" i="1"/>
  <c r="AP137" i="1"/>
  <c r="AV137" i="1"/>
  <c r="AR137" i="1"/>
  <c r="AW137" i="1"/>
  <c r="AN137" i="1"/>
  <c r="AS137" i="1"/>
  <c r="X137" i="1"/>
  <c r="AB137" i="1"/>
  <c r="AF137" i="1"/>
  <c r="AX137" i="1"/>
  <c r="Z137" i="1"/>
  <c r="AE137" i="1"/>
  <c r="Y137" i="1"/>
  <c r="AD137" i="1"/>
  <c r="AI137" i="1"/>
  <c r="BD138" i="1"/>
  <c r="BH138" i="1"/>
  <c r="BL138" i="1"/>
  <c r="BE138" i="1"/>
  <c r="BI138" i="1"/>
  <c r="BM138" i="1"/>
  <c r="BC138" i="1"/>
  <c r="BK138" i="1"/>
  <c r="BF138" i="1"/>
  <c r="BG138" i="1"/>
  <c r="BJ138" i="1"/>
  <c r="BB138" i="1"/>
  <c r="AM138" i="1"/>
  <c r="AQ138" i="1"/>
  <c r="AU138" i="1"/>
  <c r="AN138" i="1"/>
  <c r="AS138" i="1"/>
  <c r="AX138" i="1"/>
  <c r="AO138" i="1"/>
  <c r="AT138" i="1"/>
  <c r="AP138" i="1"/>
  <c r="AV138" i="1"/>
  <c r="AR138" i="1"/>
  <c r="AW138" i="1"/>
  <c r="X138" i="1"/>
  <c r="AB138" i="1"/>
  <c r="AF138" i="1"/>
  <c r="Y138" i="1"/>
  <c r="AD138" i="1"/>
  <c r="AI138" i="1"/>
  <c r="AC138" i="1"/>
  <c r="AH138" i="1"/>
  <c r="BD139" i="1"/>
  <c r="BH139" i="1"/>
  <c r="BL139" i="1"/>
  <c r="BE139" i="1"/>
  <c r="BI139" i="1"/>
  <c r="BM139" i="1"/>
  <c r="BG139" i="1"/>
  <c r="BB139" i="1"/>
  <c r="BJ139" i="1"/>
  <c r="BC139" i="1"/>
  <c r="BK139" i="1"/>
  <c r="BF139" i="1"/>
  <c r="AM139" i="1"/>
  <c r="AQ139" i="1"/>
  <c r="AU139" i="1"/>
  <c r="AR139" i="1"/>
  <c r="AW139" i="1"/>
  <c r="AN139" i="1"/>
  <c r="AS139" i="1"/>
  <c r="AX139" i="1"/>
  <c r="AO139" i="1"/>
  <c r="AT139" i="1"/>
  <c r="AP139" i="1"/>
  <c r="X139" i="1"/>
  <c r="AB139" i="1"/>
  <c r="AF139" i="1"/>
  <c r="AV139" i="1"/>
  <c r="AC139" i="1"/>
  <c r="AH139" i="1"/>
  <c r="AA139" i="1"/>
  <c r="AG139" i="1"/>
  <c r="BD140" i="1"/>
  <c r="BH140" i="1"/>
  <c r="BL140" i="1"/>
  <c r="BE140" i="1"/>
  <c r="BI140" i="1"/>
  <c r="BM140" i="1"/>
  <c r="BC140" i="1"/>
  <c r="BK140" i="1"/>
  <c r="BF140" i="1"/>
  <c r="BG140" i="1"/>
  <c r="BB140" i="1"/>
  <c r="BJ140" i="1"/>
  <c r="AM140" i="1"/>
  <c r="AQ140" i="1"/>
  <c r="AU140" i="1"/>
  <c r="AP140" i="1"/>
  <c r="AV140" i="1"/>
  <c r="AR140" i="1"/>
  <c r="AW140" i="1"/>
  <c r="AN140" i="1"/>
  <c r="AS140" i="1"/>
  <c r="AX140" i="1"/>
  <c r="AO140" i="1"/>
  <c r="AT140" i="1"/>
  <c r="X140" i="1"/>
  <c r="AB140" i="1"/>
  <c r="AF140" i="1"/>
  <c r="AA140" i="1"/>
  <c r="AG140" i="1"/>
  <c r="Z140" i="1"/>
  <c r="AE140" i="1"/>
  <c r="BD141" i="1"/>
  <c r="BH141" i="1"/>
  <c r="BL141" i="1"/>
  <c r="BE141" i="1"/>
  <c r="BI141" i="1"/>
  <c r="BM141" i="1"/>
  <c r="BG141" i="1"/>
  <c r="BB141" i="1"/>
  <c r="BJ141" i="1"/>
  <c r="BC141" i="1"/>
  <c r="BK141" i="1"/>
  <c r="BF141" i="1"/>
  <c r="AM141" i="1"/>
  <c r="AQ141" i="1"/>
  <c r="AU141" i="1"/>
  <c r="AO141" i="1"/>
  <c r="AT141" i="1"/>
  <c r="AP141" i="1"/>
  <c r="AV141" i="1"/>
  <c r="AR141" i="1"/>
  <c r="AW141" i="1"/>
  <c r="AX141" i="1"/>
  <c r="AN141" i="1"/>
  <c r="X141" i="1"/>
  <c r="AB141" i="1"/>
  <c r="AF141" i="1"/>
  <c r="AS141" i="1"/>
  <c r="Z141" i="1"/>
  <c r="AE141" i="1"/>
  <c r="Y141" i="1"/>
  <c r="AD141" i="1"/>
  <c r="AI141" i="1"/>
  <c r="BD142" i="1"/>
  <c r="BH142" i="1"/>
  <c r="BL142" i="1"/>
  <c r="BE142" i="1"/>
  <c r="BI142" i="1"/>
  <c r="BM142" i="1"/>
  <c r="BC142" i="1"/>
  <c r="BK142" i="1"/>
  <c r="BF142" i="1"/>
  <c r="BG142" i="1"/>
  <c r="BB142" i="1"/>
  <c r="BJ142" i="1"/>
  <c r="AM142" i="1"/>
  <c r="AQ142" i="1"/>
  <c r="AU142" i="1"/>
  <c r="AN142" i="1"/>
  <c r="AS142" i="1"/>
  <c r="AX142" i="1"/>
  <c r="AO142" i="1"/>
  <c r="AT142" i="1"/>
  <c r="AP142" i="1"/>
  <c r="AV142" i="1"/>
  <c r="AR142" i="1"/>
  <c r="AW142" i="1"/>
  <c r="X142" i="1"/>
  <c r="AB142" i="1"/>
  <c r="AF142" i="1"/>
  <c r="Y142" i="1"/>
  <c r="AD142" i="1"/>
  <c r="AI142" i="1"/>
  <c r="AC142" i="1"/>
  <c r="AH142" i="1"/>
  <c r="BD143" i="1"/>
  <c r="BH143" i="1"/>
  <c r="BL143" i="1"/>
  <c r="BE143" i="1"/>
  <c r="BI143" i="1"/>
  <c r="BM143" i="1"/>
  <c r="BG143" i="1"/>
  <c r="BB143" i="1"/>
  <c r="BJ143" i="1"/>
  <c r="BC143" i="1"/>
  <c r="BK143" i="1"/>
  <c r="BF143" i="1"/>
  <c r="AM143" i="1"/>
  <c r="AQ143" i="1"/>
  <c r="AU143" i="1"/>
  <c r="AR143" i="1"/>
  <c r="AW143" i="1"/>
  <c r="AN143" i="1"/>
  <c r="AS143" i="1"/>
  <c r="AX143" i="1"/>
  <c r="AO143" i="1"/>
  <c r="AT143" i="1"/>
  <c r="AV143" i="1"/>
  <c r="X143" i="1"/>
  <c r="AB143" i="1"/>
  <c r="AF143" i="1"/>
  <c r="AP143" i="1"/>
  <c r="AC143" i="1"/>
  <c r="AH143" i="1"/>
  <c r="AA143" i="1"/>
  <c r="AG143" i="1"/>
  <c r="BD144" i="1"/>
  <c r="BH144" i="1"/>
  <c r="BL144" i="1"/>
  <c r="BE144" i="1"/>
  <c r="BI144" i="1"/>
  <c r="BM144" i="1"/>
  <c r="BC144" i="1"/>
  <c r="BK144" i="1"/>
  <c r="BF144" i="1"/>
  <c r="BG144" i="1"/>
  <c r="BB144" i="1"/>
  <c r="BJ144" i="1"/>
  <c r="AM144" i="1"/>
  <c r="AQ144" i="1"/>
  <c r="AU144" i="1"/>
  <c r="AP144" i="1"/>
  <c r="AV144" i="1"/>
  <c r="AR144" i="1"/>
  <c r="AW144" i="1"/>
  <c r="AN144" i="1"/>
  <c r="AS144" i="1"/>
  <c r="AX144" i="1"/>
  <c r="AO144" i="1"/>
  <c r="AT144" i="1"/>
  <c r="X144" i="1"/>
  <c r="AB144" i="1"/>
  <c r="AF144" i="1"/>
  <c r="AA144" i="1"/>
  <c r="AG144" i="1"/>
  <c r="Z144" i="1"/>
  <c r="AE144" i="1"/>
  <c r="BD145" i="1"/>
  <c r="BH145" i="1"/>
  <c r="BL145" i="1"/>
  <c r="BE145" i="1"/>
  <c r="BI145" i="1"/>
  <c r="BM145" i="1"/>
  <c r="BG145" i="1"/>
  <c r="BB145" i="1"/>
  <c r="BJ145" i="1"/>
  <c r="BC145" i="1"/>
  <c r="BK145" i="1"/>
  <c r="BF145" i="1"/>
  <c r="AM145" i="1"/>
  <c r="AQ145" i="1"/>
  <c r="AU145" i="1"/>
  <c r="AO145" i="1"/>
  <c r="AT145" i="1"/>
  <c r="AP145" i="1"/>
  <c r="AV145" i="1"/>
  <c r="AR145" i="1"/>
  <c r="AW145" i="1"/>
  <c r="AS145" i="1"/>
  <c r="AX145" i="1"/>
  <c r="X145" i="1"/>
  <c r="AB145" i="1"/>
  <c r="AF145" i="1"/>
  <c r="AN145" i="1"/>
  <c r="Z145" i="1"/>
  <c r="AE145" i="1"/>
  <c r="Y145" i="1"/>
  <c r="AD145" i="1"/>
  <c r="AI145" i="1"/>
  <c r="BD146" i="1"/>
  <c r="BH146" i="1"/>
  <c r="BL146" i="1"/>
  <c r="BE146" i="1"/>
  <c r="BI146" i="1"/>
  <c r="BM146" i="1"/>
  <c r="BC146" i="1"/>
  <c r="BK146" i="1"/>
  <c r="BF146" i="1"/>
  <c r="BG146" i="1"/>
  <c r="BJ146" i="1"/>
  <c r="BB146" i="1"/>
  <c r="AM146" i="1"/>
  <c r="AQ146" i="1"/>
  <c r="AU146" i="1"/>
  <c r="AN146" i="1"/>
  <c r="AS146" i="1"/>
  <c r="AX146" i="1"/>
  <c r="AO146" i="1"/>
  <c r="AT146" i="1"/>
  <c r="AP146" i="1"/>
  <c r="AV146" i="1"/>
  <c r="AR146" i="1"/>
  <c r="X146" i="1"/>
  <c r="AB146" i="1"/>
  <c r="AF146" i="1"/>
  <c r="AW146" i="1"/>
  <c r="Y146" i="1"/>
  <c r="AD146" i="1"/>
  <c r="AI146" i="1"/>
  <c r="AC146" i="1"/>
  <c r="AH146" i="1"/>
  <c r="BD147" i="1"/>
  <c r="BH147" i="1"/>
  <c r="BL147" i="1"/>
  <c r="BE147" i="1"/>
  <c r="BI147" i="1"/>
  <c r="BM147" i="1"/>
  <c r="BG147" i="1"/>
  <c r="BB147" i="1"/>
  <c r="BJ147" i="1"/>
  <c r="BC147" i="1"/>
  <c r="BK147" i="1"/>
  <c r="BF147" i="1"/>
  <c r="AM147" i="1"/>
  <c r="AQ147" i="1"/>
  <c r="AU147" i="1"/>
  <c r="AR147" i="1"/>
  <c r="AW147" i="1"/>
  <c r="AN147" i="1"/>
  <c r="AS147" i="1"/>
  <c r="AX147" i="1"/>
  <c r="AO147" i="1"/>
  <c r="AT147" i="1"/>
  <c r="AP147" i="1"/>
  <c r="AV147" i="1"/>
  <c r="X147" i="1"/>
  <c r="AB147" i="1"/>
  <c r="AF147" i="1"/>
  <c r="AC147" i="1"/>
  <c r="AH147" i="1"/>
  <c r="AA147" i="1"/>
  <c r="AG147" i="1"/>
  <c r="BD148" i="1"/>
  <c r="BH148" i="1"/>
  <c r="BL148" i="1"/>
  <c r="BE148" i="1"/>
  <c r="BI148" i="1"/>
  <c r="BM148" i="1"/>
  <c r="BC148" i="1"/>
  <c r="BK148" i="1"/>
  <c r="BF148" i="1"/>
  <c r="BG148" i="1"/>
  <c r="BB148" i="1"/>
  <c r="BJ148" i="1"/>
  <c r="AM148" i="1"/>
  <c r="AQ148" i="1"/>
  <c r="AU148" i="1"/>
  <c r="AP148" i="1"/>
  <c r="AV148" i="1"/>
  <c r="AR148" i="1"/>
  <c r="AW148" i="1"/>
  <c r="AN148" i="1"/>
  <c r="AS148" i="1"/>
  <c r="AX148" i="1"/>
  <c r="AO148" i="1"/>
  <c r="X148" i="1"/>
  <c r="AB148" i="1"/>
  <c r="AF148" i="1"/>
  <c r="AT148" i="1"/>
  <c r="AA148" i="1"/>
  <c r="AG148" i="1"/>
  <c r="Z148" i="1"/>
  <c r="AE148" i="1"/>
  <c r="BD149" i="1"/>
  <c r="BH149" i="1"/>
  <c r="BL149" i="1"/>
  <c r="BE149" i="1"/>
  <c r="BI149" i="1"/>
  <c r="BM149" i="1"/>
  <c r="BG149" i="1"/>
  <c r="BB149" i="1"/>
  <c r="BJ149" i="1"/>
  <c r="BC149" i="1"/>
  <c r="BK149" i="1"/>
  <c r="BF149" i="1"/>
  <c r="AM149" i="1"/>
  <c r="AQ149" i="1"/>
  <c r="AU149" i="1"/>
  <c r="AO149" i="1"/>
  <c r="AT149" i="1"/>
  <c r="AP149" i="1"/>
  <c r="AV149" i="1"/>
  <c r="AR149" i="1"/>
  <c r="AW149" i="1"/>
  <c r="AN149" i="1"/>
  <c r="AS149" i="1"/>
  <c r="AX149" i="1"/>
  <c r="X149" i="1"/>
  <c r="AB149" i="1"/>
  <c r="AF149" i="1"/>
  <c r="Z149" i="1"/>
  <c r="AE149" i="1"/>
  <c r="Y149" i="1"/>
  <c r="AD149" i="1"/>
  <c r="AI149" i="1"/>
  <c r="BD150" i="1"/>
  <c r="BH150" i="1"/>
  <c r="BL150" i="1"/>
  <c r="BE150" i="1"/>
  <c r="BI150" i="1"/>
  <c r="BM150" i="1"/>
  <c r="BC150" i="1"/>
  <c r="BK150" i="1"/>
  <c r="BF150" i="1"/>
  <c r="BG150" i="1"/>
  <c r="BB150" i="1"/>
  <c r="BJ150" i="1"/>
  <c r="AM150" i="1"/>
  <c r="AQ150" i="1"/>
  <c r="AU150" i="1"/>
  <c r="AN150" i="1"/>
  <c r="AS150" i="1"/>
  <c r="AX150" i="1"/>
  <c r="AO150" i="1"/>
  <c r="AT150" i="1"/>
  <c r="AP150" i="1"/>
  <c r="AV150" i="1"/>
  <c r="AW150" i="1"/>
  <c r="X150" i="1"/>
  <c r="AB150" i="1"/>
  <c r="AF150" i="1"/>
  <c r="AR150" i="1"/>
  <c r="Y150" i="1"/>
  <c r="AD150" i="1"/>
  <c r="AI150" i="1"/>
  <c r="AC150" i="1"/>
  <c r="AH150" i="1"/>
  <c r="BD151" i="1"/>
  <c r="BH151" i="1"/>
  <c r="BL151" i="1"/>
  <c r="BE151" i="1"/>
  <c r="BI151" i="1"/>
  <c r="BM151" i="1"/>
  <c r="BG151" i="1"/>
  <c r="BB151" i="1"/>
  <c r="BJ151" i="1"/>
  <c r="BC151" i="1"/>
  <c r="BK151" i="1"/>
  <c r="BF151" i="1"/>
  <c r="AM151" i="1"/>
  <c r="AQ151" i="1"/>
  <c r="AU151" i="1"/>
  <c r="AR151" i="1"/>
  <c r="AW151" i="1"/>
  <c r="AN151" i="1"/>
  <c r="AS151" i="1"/>
  <c r="AX151" i="1"/>
  <c r="AO151" i="1"/>
  <c r="AT151" i="1"/>
  <c r="AP151" i="1"/>
  <c r="AV151" i="1"/>
  <c r="X151" i="1"/>
  <c r="AB151" i="1"/>
  <c r="AF151" i="1"/>
  <c r="AC151" i="1"/>
  <c r="AH151" i="1"/>
  <c r="AA151" i="1"/>
  <c r="AG151" i="1"/>
  <c r="BD152" i="1"/>
  <c r="BH152" i="1"/>
  <c r="BL152" i="1"/>
  <c r="BE152" i="1"/>
  <c r="BI152" i="1"/>
  <c r="BM152" i="1"/>
  <c r="BC152" i="1"/>
  <c r="BK152" i="1"/>
  <c r="BF152" i="1"/>
  <c r="BG152" i="1"/>
  <c r="BB152" i="1"/>
  <c r="BJ152" i="1"/>
  <c r="AM152" i="1"/>
  <c r="AQ152" i="1"/>
  <c r="AU152" i="1"/>
  <c r="AP152" i="1"/>
  <c r="AV152" i="1"/>
  <c r="AR152" i="1"/>
  <c r="AW152" i="1"/>
  <c r="AN152" i="1"/>
  <c r="AS152" i="1"/>
  <c r="AX152" i="1"/>
  <c r="AT152" i="1"/>
  <c r="X152" i="1"/>
  <c r="AB152" i="1"/>
  <c r="AF152" i="1"/>
  <c r="AO152" i="1"/>
  <c r="AA152" i="1"/>
  <c r="AG152" i="1"/>
  <c r="Z152" i="1"/>
  <c r="AE152" i="1"/>
  <c r="BD153" i="1"/>
  <c r="BH153" i="1"/>
  <c r="BE153" i="1"/>
  <c r="BI153" i="1"/>
  <c r="BG153" i="1"/>
  <c r="BM153" i="1"/>
  <c r="BB153" i="1"/>
  <c r="BJ153" i="1"/>
  <c r="BC153" i="1"/>
  <c r="BK153" i="1"/>
  <c r="BF153" i="1"/>
  <c r="BL153" i="1"/>
  <c r="AM153" i="1"/>
  <c r="AQ153" i="1"/>
  <c r="AU153" i="1"/>
  <c r="AO153" i="1"/>
  <c r="AT153" i="1"/>
  <c r="AP153" i="1"/>
  <c r="AV153" i="1"/>
  <c r="AR153" i="1"/>
  <c r="AW153" i="1"/>
  <c r="AN153" i="1"/>
  <c r="AS153" i="1"/>
  <c r="X153" i="1"/>
  <c r="AB153" i="1"/>
  <c r="AF153" i="1"/>
  <c r="AX153" i="1"/>
  <c r="Z153" i="1"/>
  <c r="AE153" i="1"/>
  <c r="Y153" i="1"/>
  <c r="AD153" i="1"/>
  <c r="AI153" i="1"/>
  <c r="BE154" i="1"/>
  <c r="BI154" i="1"/>
  <c r="BM154" i="1"/>
  <c r="BB154" i="1"/>
  <c r="BF154" i="1"/>
  <c r="BJ154" i="1"/>
  <c r="BC154" i="1"/>
  <c r="BG154" i="1"/>
  <c r="BK154" i="1"/>
  <c r="BD154" i="1"/>
  <c r="BH154" i="1"/>
  <c r="BL154" i="1"/>
  <c r="AM154" i="1"/>
  <c r="AQ154" i="1"/>
  <c r="AU154" i="1"/>
  <c r="AN154" i="1"/>
  <c r="AS154" i="1"/>
  <c r="AX154" i="1"/>
  <c r="AO154" i="1"/>
  <c r="AT154" i="1"/>
  <c r="AP154" i="1"/>
  <c r="AV154" i="1"/>
  <c r="AR154" i="1"/>
  <c r="AW154" i="1"/>
  <c r="X154" i="1"/>
  <c r="AB154" i="1"/>
  <c r="AF154" i="1"/>
  <c r="Y154" i="1"/>
  <c r="AD154" i="1"/>
  <c r="AI154" i="1"/>
  <c r="AC154" i="1"/>
  <c r="AH154" i="1"/>
  <c r="BE155" i="1"/>
  <c r="BI155" i="1"/>
  <c r="BM155" i="1"/>
  <c r="BB155" i="1"/>
  <c r="BF155" i="1"/>
  <c r="BJ155" i="1"/>
  <c r="BC155" i="1"/>
  <c r="BG155" i="1"/>
  <c r="BK155" i="1"/>
  <c r="BH155" i="1"/>
  <c r="BL155" i="1"/>
  <c r="BD155" i="1"/>
  <c r="AM155" i="1"/>
  <c r="AQ155" i="1"/>
  <c r="AU155" i="1"/>
  <c r="AR155" i="1"/>
  <c r="AW155" i="1"/>
  <c r="AN155" i="1"/>
  <c r="AS155" i="1"/>
  <c r="AX155" i="1"/>
  <c r="AO155" i="1"/>
  <c r="AT155" i="1"/>
  <c r="AP155" i="1"/>
  <c r="X155" i="1"/>
  <c r="AB155" i="1"/>
  <c r="AF155" i="1"/>
  <c r="AV155" i="1"/>
  <c r="AC155" i="1"/>
  <c r="AH155" i="1"/>
  <c r="AA155" i="1"/>
  <c r="AG155" i="1"/>
  <c r="BE156" i="1"/>
  <c r="BI156" i="1"/>
  <c r="BM156" i="1"/>
  <c r="BB156" i="1"/>
  <c r="BF156" i="1"/>
  <c r="BJ156" i="1"/>
  <c r="BC156" i="1"/>
  <c r="BG156" i="1"/>
  <c r="BK156" i="1"/>
  <c r="BL156" i="1"/>
  <c r="BD156" i="1"/>
  <c r="BH156" i="1"/>
  <c r="AM156" i="1"/>
  <c r="AQ156" i="1"/>
  <c r="AU156" i="1"/>
  <c r="AP156" i="1"/>
  <c r="AV156" i="1"/>
  <c r="AR156" i="1"/>
  <c r="AW156" i="1"/>
  <c r="AN156" i="1"/>
  <c r="AS156" i="1"/>
  <c r="AX156" i="1"/>
  <c r="AO156" i="1"/>
  <c r="AT156" i="1"/>
  <c r="X156" i="1"/>
  <c r="AB156" i="1"/>
  <c r="AF156" i="1"/>
  <c r="AA156" i="1"/>
  <c r="AG156" i="1"/>
  <c r="Z156" i="1"/>
  <c r="AE156" i="1"/>
  <c r="BE157" i="1"/>
  <c r="BI157" i="1"/>
  <c r="BM157" i="1"/>
  <c r="BB157" i="1"/>
  <c r="BF157" i="1"/>
  <c r="BJ157" i="1"/>
  <c r="BC157" i="1"/>
  <c r="BG157" i="1"/>
  <c r="BK157" i="1"/>
  <c r="BD157" i="1"/>
  <c r="BH157" i="1"/>
  <c r="BL157" i="1"/>
  <c r="AM157" i="1"/>
  <c r="AQ157" i="1"/>
  <c r="AU157" i="1"/>
  <c r="AO157" i="1"/>
  <c r="AT157" i="1"/>
  <c r="AP157" i="1"/>
  <c r="AV157" i="1"/>
  <c r="AR157" i="1"/>
  <c r="AW157" i="1"/>
  <c r="AX157" i="1"/>
  <c r="AN157" i="1"/>
  <c r="X157" i="1"/>
  <c r="AB157" i="1"/>
  <c r="AF157" i="1"/>
  <c r="AS157" i="1"/>
  <c r="Z157" i="1"/>
  <c r="AE157" i="1"/>
  <c r="Y157" i="1"/>
  <c r="AD157" i="1"/>
  <c r="AI157" i="1"/>
  <c r="BE158" i="1"/>
  <c r="BI158" i="1"/>
  <c r="BM158" i="1"/>
  <c r="BB158" i="1"/>
  <c r="BF158" i="1"/>
  <c r="BJ158" i="1"/>
  <c r="BC158" i="1"/>
  <c r="BG158" i="1"/>
  <c r="BK158" i="1"/>
  <c r="BD158" i="1"/>
  <c r="BH158" i="1"/>
  <c r="BL158" i="1"/>
  <c r="AM158" i="1"/>
  <c r="AQ158" i="1"/>
  <c r="AU158" i="1"/>
  <c r="AN158" i="1"/>
  <c r="AS158" i="1"/>
  <c r="AX158" i="1"/>
  <c r="AO158" i="1"/>
  <c r="AT158" i="1"/>
  <c r="AP158" i="1"/>
  <c r="AV158" i="1"/>
  <c r="AR158" i="1"/>
  <c r="AW158" i="1"/>
  <c r="X158" i="1"/>
  <c r="AB158" i="1"/>
  <c r="AF158" i="1"/>
  <c r="Y158" i="1"/>
  <c r="AD158" i="1"/>
  <c r="AI158" i="1"/>
  <c r="AC158" i="1"/>
  <c r="AH158" i="1"/>
  <c r="BE159" i="1"/>
  <c r="BI159" i="1"/>
  <c r="BM159" i="1"/>
  <c r="BB159" i="1"/>
  <c r="BF159" i="1"/>
  <c r="BJ159" i="1"/>
  <c r="BC159" i="1"/>
  <c r="BG159" i="1"/>
  <c r="BK159" i="1"/>
  <c r="BH159" i="1"/>
  <c r="BL159" i="1"/>
  <c r="BD159" i="1"/>
  <c r="AM159" i="1"/>
  <c r="AQ159" i="1"/>
  <c r="AU159" i="1"/>
  <c r="AR159" i="1"/>
  <c r="AW159" i="1"/>
  <c r="AN159" i="1"/>
  <c r="AS159" i="1"/>
  <c r="AX159" i="1"/>
  <c r="AO159" i="1"/>
  <c r="AT159" i="1"/>
  <c r="AV159" i="1"/>
  <c r="X159" i="1"/>
  <c r="AB159" i="1"/>
  <c r="AF159" i="1"/>
  <c r="AP159" i="1"/>
  <c r="AC159" i="1"/>
  <c r="AH159" i="1"/>
  <c r="AA159" i="1"/>
  <c r="AG159" i="1"/>
  <c r="BE160" i="1"/>
  <c r="BI160" i="1"/>
  <c r="BM160" i="1"/>
  <c r="BB160" i="1"/>
  <c r="BF160" i="1"/>
  <c r="BJ160" i="1"/>
  <c r="BC160" i="1"/>
  <c r="BG160" i="1"/>
  <c r="BK160" i="1"/>
  <c r="BL160" i="1"/>
  <c r="BD160" i="1"/>
  <c r="BH160" i="1"/>
  <c r="AM160" i="1"/>
  <c r="AQ160" i="1"/>
  <c r="AU160" i="1"/>
  <c r="AP160" i="1"/>
  <c r="AV160" i="1"/>
  <c r="AR160" i="1"/>
  <c r="AW160" i="1"/>
  <c r="AN160" i="1"/>
  <c r="AS160" i="1"/>
  <c r="AX160" i="1"/>
  <c r="AO160" i="1"/>
  <c r="AT160" i="1"/>
  <c r="X160" i="1"/>
  <c r="AB160" i="1"/>
  <c r="AF160" i="1"/>
  <c r="AA160" i="1"/>
  <c r="AG160" i="1"/>
  <c r="Z160" i="1"/>
  <c r="AE160" i="1"/>
  <c r="BE161" i="1"/>
  <c r="BI161" i="1"/>
  <c r="BM161" i="1"/>
  <c r="BB161" i="1"/>
  <c r="BF161" i="1"/>
  <c r="BJ161" i="1"/>
  <c r="BC161" i="1"/>
  <c r="BG161" i="1"/>
  <c r="BK161" i="1"/>
  <c r="BD161" i="1"/>
  <c r="BH161" i="1"/>
  <c r="BL161" i="1"/>
  <c r="AM161" i="1"/>
  <c r="AQ161" i="1"/>
  <c r="AU161" i="1"/>
  <c r="AO161" i="1"/>
  <c r="AT161" i="1"/>
  <c r="AP161" i="1"/>
  <c r="AV161" i="1"/>
  <c r="AR161" i="1"/>
  <c r="AW161" i="1"/>
  <c r="AS161" i="1"/>
  <c r="AX161" i="1"/>
  <c r="X161" i="1"/>
  <c r="AB161" i="1"/>
  <c r="AF161" i="1"/>
  <c r="AN161" i="1"/>
  <c r="Z161" i="1"/>
  <c r="AE161" i="1"/>
  <c r="Y161" i="1"/>
  <c r="AD161" i="1"/>
  <c r="AI161" i="1"/>
  <c r="BE162" i="1"/>
  <c r="BI162" i="1"/>
  <c r="BM162" i="1"/>
  <c r="BB162" i="1"/>
  <c r="BF162" i="1"/>
  <c r="BJ162" i="1"/>
  <c r="BC162" i="1"/>
  <c r="BG162" i="1"/>
  <c r="BK162" i="1"/>
  <c r="BD162" i="1"/>
  <c r="BH162" i="1"/>
  <c r="BL162" i="1"/>
  <c r="AM162" i="1"/>
  <c r="AQ162" i="1"/>
  <c r="AU162" i="1"/>
  <c r="AN162" i="1"/>
  <c r="AS162" i="1"/>
  <c r="AX162" i="1"/>
  <c r="AO162" i="1"/>
  <c r="AT162" i="1"/>
  <c r="AP162" i="1"/>
  <c r="AV162" i="1"/>
  <c r="AR162" i="1"/>
  <c r="X162" i="1"/>
  <c r="AB162" i="1"/>
  <c r="AF162" i="1"/>
  <c r="AW162" i="1"/>
  <c r="Y162" i="1"/>
  <c r="AD162" i="1"/>
  <c r="AI162" i="1"/>
  <c r="AC162" i="1"/>
  <c r="AH162" i="1"/>
  <c r="BE163" i="1"/>
  <c r="BI163" i="1"/>
  <c r="BM163" i="1"/>
  <c r="BB163" i="1"/>
  <c r="BF163" i="1"/>
  <c r="BJ163" i="1"/>
  <c r="BC163" i="1"/>
  <c r="BG163" i="1"/>
  <c r="BK163" i="1"/>
  <c r="BH163" i="1"/>
  <c r="BL163" i="1"/>
  <c r="BD163" i="1"/>
  <c r="AM163" i="1"/>
  <c r="AQ163" i="1"/>
  <c r="AU163" i="1"/>
  <c r="AR163" i="1"/>
  <c r="AW163" i="1"/>
  <c r="AN163" i="1"/>
  <c r="AS163" i="1"/>
  <c r="AX163" i="1"/>
  <c r="AO163" i="1"/>
  <c r="AT163" i="1"/>
  <c r="AP163" i="1"/>
  <c r="AV163" i="1"/>
  <c r="X163" i="1"/>
  <c r="AB163" i="1"/>
  <c r="AF163" i="1"/>
  <c r="AC163" i="1"/>
  <c r="AH163" i="1"/>
  <c r="AA163" i="1"/>
  <c r="AG163" i="1"/>
  <c r="BE164" i="1"/>
  <c r="BI164" i="1"/>
  <c r="BM164" i="1"/>
  <c r="BB164" i="1"/>
  <c r="BF164" i="1"/>
  <c r="BJ164" i="1"/>
  <c r="BC164" i="1"/>
  <c r="BG164" i="1"/>
  <c r="BK164" i="1"/>
  <c r="BL164" i="1"/>
  <c r="BD164" i="1"/>
  <c r="BH164" i="1"/>
  <c r="AM164" i="1"/>
  <c r="AQ164" i="1"/>
  <c r="AU164" i="1"/>
  <c r="AP164" i="1"/>
  <c r="AV164" i="1"/>
  <c r="AR164" i="1"/>
  <c r="AW164" i="1"/>
  <c r="AN164" i="1"/>
  <c r="AS164" i="1"/>
  <c r="AX164" i="1"/>
  <c r="AO164" i="1"/>
  <c r="X164" i="1"/>
  <c r="AB164" i="1"/>
  <c r="AF164" i="1"/>
  <c r="AT164" i="1"/>
  <c r="AA164" i="1"/>
  <c r="AG164" i="1"/>
  <c r="Z164" i="1"/>
  <c r="AE164" i="1"/>
  <c r="BE165" i="1"/>
  <c r="BI165" i="1"/>
  <c r="BM165" i="1"/>
  <c r="BB165" i="1"/>
  <c r="BF165" i="1"/>
  <c r="BJ165" i="1"/>
  <c r="BC165" i="1"/>
  <c r="BG165" i="1"/>
  <c r="BK165" i="1"/>
  <c r="BD165" i="1"/>
  <c r="BH165" i="1"/>
  <c r="BL165" i="1"/>
  <c r="AM165" i="1"/>
  <c r="AQ165" i="1"/>
  <c r="AU165" i="1"/>
  <c r="AO165" i="1"/>
  <c r="AT165" i="1"/>
  <c r="AP165" i="1"/>
  <c r="AV165" i="1"/>
  <c r="AR165" i="1"/>
  <c r="AW165" i="1"/>
  <c r="AN165" i="1"/>
  <c r="AS165" i="1"/>
  <c r="AX165" i="1"/>
  <c r="X165" i="1"/>
  <c r="AB165" i="1"/>
  <c r="AF165" i="1"/>
  <c r="Z165" i="1"/>
  <c r="AE165" i="1"/>
  <c r="Y165" i="1"/>
  <c r="AD165" i="1"/>
  <c r="AI165" i="1"/>
  <c r="BE166" i="1"/>
  <c r="BI166" i="1"/>
  <c r="BM166" i="1"/>
  <c r="BB166" i="1"/>
  <c r="BF166" i="1"/>
  <c r="BJ166" i="1"/>
  <c r="BC166" i="1"/>
  <c r="BG166" i="1"/>
  <c r="BK166" i="1"/>
  <c r="BD166" i="1"/>
  <c r="BH166" i="1"/>
  <c r="BL166" i="1"/>
  <c r="AM166" i="1"/>
  <c r="AQ166" i="1"/>
  <c r="AU166" i="1"/>
  <c r="AN166" i="1"/>
  <c r="AS166" i="1"/>
  <c r="AX166" i="1"/>
  <c r="AO166" i="1"/>
  <c r="AT166" i="1"/>
  <c r="AP166" i="1"/>
  <c r="AV166" i="1"/>
  <c r="AW166" i="1"/>
  <c r="X166" i="1"/>
  <c r="AB166" i="1"/>
  <c r="AF166" i="1"/>
  <c r="AR166" i="1"/>
  <c r="Y166" i="1"/>
  <c r="AD166" i="1"/>
  <c r="AI166" i="1"/>
  <c r="AC166" i="1"/>
  <c r="AH166" i="1"/>
  <c r="BE167" i="1"/>
  <c r="BI167" i="1"/>
  <c r="BM167" i="1"/>
  <c r="BB167" i="1"/>
  <c r="BF167" i="1"/>
  <c r="BJ167" i="1"/>
  <c r="BC167" i="1"/>
  <c r="BG167" i="1"/>
  <c r="BK167" i="1"/>
  <c r="BH167" i="1"/>
  <c r="BL167" i="1"/>
  <c r="BD167" i="1"/>
  <c r="AM167" i="1"/>
  <c r="AQ167" i="1"/>
  <c r="AU167" i="1"/>
  <c r="AR167" i="1"/>
  <c r="AW167" i="1"/>
  <c r="AN167" i="1"/>
  <c r="AS167" i="1"/>
  <c r="AX167" i="1"/>
  <c r="AO167" i="1"/>
  <c r="AT167" i="1"/>
  <c r="AP167" i="1"/>
  <c r="AV167" i="1"/>
  <c r="X167" i="1"/>
  <c r="AB167" i="1"/>
  <c r="AF167" i="1"/>
  <c r="AC167" i="1"/>
  <c r="AH167" i="1"/>
  <c r="AA167" i="1"/>
  <c r="AG167" i="1"/>
  <c r="BE168" i="1"/>
  <c r="BI168" i="1"/>
  <c r="BM168" i="1"/>
  <c r="BB168" i="1"/>
  <c r="BF168" i="1"/>
  <c r="BJ168" i="1"/>
  <c r="BC168" i="1"/>
  <c r="BG168" i="1"/>
  <c r="BK168" i="1"/>
  <c r="BL168" i="1"/>
  <c r="BD168" i="1"/>
  <c r="BH168" i="1"/>
  <c r="AM168" i="1"/>
  <c r="AQ168" i="1"/>
  <c r="AU168" i="1"/>
  <c r="AP168" i="1"/>
  <c r="AV168" i="1"/>
  <c r="AR168" i="1"/>
  <c r="AW168" i="1"/>
  <c r="AN168" i="1"/>
  <c r="AS168" i="1"/>
  <c r="AX168" i="1"/>
  <c r="AT168" i="1"/>
  <c r="X168" i="1"/>
  <c r="AB168" i="1"/>
  <c r="AF168" i="1"/>
  <c r="AO168" i="1"/>
  <c r="AA168" i="1"/>
  <c r="AG168" i="1"/>
  <c r="Z168" i="1"/>
  <c r="AE168" i="1"/>
  <c r="BE169" i="1"/>
  <c r="BI169" i="1"/>
  <c r="BM169" i="1"/>
  <c r="BB169" i="1"/>
  <c r="BF169" i="1"/>
  <c r="BJ169" i="1"/>
  <c r="BC169" i="1"/>
  <c r="BG169" i="1"/>
  <c r="BK169" i="1"/>
  <c r="BD169" i="1"/>
  <c r="BH169" i="1"/>
  <c r="BL169" i="1"/>
  <c r="AM169" i="1"/>
  <c r="AQ169" i="1"/>
  <c r="AU169" i="1"/>
  <c r="AO169" i="1"/>
  <c r="AT169" i="1"/>
  <c r="AP169" i="1"/>
  <c r="AV169" i="1"/>
  <c r="AR169" i="1"/>
  <c r="AW169" i="1"/>
  <c r="AN169" i="1"/>
  <c r="AS169" i="1"/>
  <c r="X169" i="1"/>
  <c r="AB169" i="1"/>
  <c r="AF169" i="1"/>
  <c r="AX169" i="1"/>
  <c r="Z169" i="1"/>
  <c r="AE169" i="1"/>
  <c r="Y169" i="1"/>
  <c r="AD169" i="1"/>
  <c r="AI169" i="1"/>
  <c r="BE170" i="1"/>
  <c r="BI170" i="1"/>
  <c r="BM170" i="1"/>
  <c r="BB170" i="1"/>
  <c r="BF170" i="1"/>
  <c r="BJ170" i="1"/>
  <c r="BC170" i="1"/>
  <c r="BG170" i="1"/>
  <c r="BK170" i="1"/>
  <c r="BD170" i="1"/>
  <c r="BH170" i="1"/>
  <c r="BL170" i="1"/>
  <c r="AM170" i="1"/>
  <c r="AQ170" i="1"/>
  <c r="AU170" i="1"/>
  <c r="AN170" i="1"/>
  <c r="AS170" i="1"/>
  <c r="AX170" i="1"/>
  <c r="AO170" i="1"/>
  <c r="AT170" i="1"/>
  <c r="AP170" i="1"/>
  <c r="AV170" i="1"/>
  <c r="AR170" i="1"/>
  <c r="AW170" i="1"/>
  <c r="X170" i="1"/>
  <c r="AB170" i="1"/>
  <c r="AF170" i="1"/>
  <c r="Y170" i="1"/>
  <c r="AD170" i="1"/>
  <c r="AI170" i="1"/>
  <c r="AC170" i="1"/>
  <c r="AH170" i="1"/>
  <c r="BE171" i="1"/>
  <c r="BI171" i="1"/>
  <c r="BM171" i="1"/>
  <c r="BB171" i="1"/>
  <c r="BF171" i="1"/>
  <c r="BJ171" i="1"/>
  <c r="BC171" i="1"/>
  <c r="BG171" i="1"/>
  <c r="BK171" i="1"/>
  <c r="BH171" i="1"/>
  <c r="BL171" i="1"/>
  <c r="BD171" i="1"/>
  <c r="AM171" i="1"/>
  <c r="AQ171" i="1"/>
  <c r="AU171" i="1"/>
  <c r="AR171" i="1"/>
  <c r="AW171" i="1"/>
  <c r="AN171" i="1"/>
  <c r="AS171" i="1"/>
  <c r="AX171" i="1"/>
  <c r="AO171" i="1"/>
  <c r="AT171" i="1"/>
  <c r="AP171" i="1"/>
  <c r="X171" i="1"/>
  <c r="AB171" i="1"/>
  <c r="AF171" i="1"/>
  <c r="AV171" i="1"/>
  <c r="AC171" i="1"/>
  <c r="AH171" i="1"/>
  <c r="AA171" i="1"/>
  <c r="AG171" i="1"/>
  <c r="BE172" i="1"/>
  <c r="BI172" i="1"/>
  <c r="BM172" i="1"/>
  <c r="BB172" i="1"/>
  <c r="BF172" i="1"/>
  <c r="BJ172" i="1"/>
  <c r="BC172" i="1"/>
  <c r="BG172" i="1"/>
  <c r="BK172" i="1"/>
  <c r="BL172" i="1"/>
  <c r="BD172" i="1"/>
  <c r="BH172" i="1"/>
  <c r="AM172" i="1"/>
  <c r="AQ172" i="1"/>
  <c r="AU172" i="1"/>
  <c r="AP172" i="1"/>
  <c r="AV172" i="1"/>
  <c r="AR172" i="1"/>
  <c r="AW172" i="1"/>
  <c r="AN172" i="1"/>
  <c r="AS172" i="1"/>
  <c r="AX172" i="1"/>
  <c r="AO172" i="1"/>
  <c r="AT172" i="1"/>
  <c r="X172" i="1"/>
  <c r="AB172" i="1"/>
  <c r="AF172" i="1"/>
  <c r="AA172" i="1"/>
  <c r="AG172" i="1"/>
  <c r="Z172" i="1"/>
  <c r="AE172" i="1"/>
  <c r="BE173" i="1"/>
  <c r="BI173" i="1"/>
  <c r="BM173" i="1"/>
  <c r="BB173" i="1"/>
  <c r="BF173" i="1"/>
  <c r="BJ173" i="1"/>
  <c r="BC173" i="1"/>
  <c r="BG173" i="1"/>
  <c r="BK173" i="1"/>
  <c r="BD173" i="1"/>
  <c r="BH173" i="1"/>
  <c r="BL173" i="1"/>
  <c r="AM173" i="1"/>
  <c r="AQ173" i="1"/>
  <c r="AU173" i="1"/>
  <c r="AO173" i="1"/>
  <c r="AT173" i="1"/>
  <c r="AP173" i="1"/>
  <c r="AV173" i="1"/>
  <c r="AR173" i="1"/>
  <c r="AW173" i="1"/>
  <c r="AX173" i="1"/>
  <c r="AN173" i="1"/>
  <c r="X173" i="1"/>
  <c r="AB173" i="1"/>
  <c r="AF173" i="1"/>
  <c r="AS173" i="1"/>
  <c r="Z173" i="1"/>
  <c r="AE173" i="1"/>
  <c r="Y173" i="1"/>
  <c r="AD173" i="1"/>
  <c r="AI173" i="1"/>
  <c r="BE174" i="1"/>
  <c r="BI174" i="1"/>
  <c r="BM174" i="1"/>
  <c r="BB174" i="1"/>
  <c r="BF174" i="1"/>
  <c r="BJ174" i="1"/>
  <c r="BC174" i="1"/>
  <c r="BG174" i="1"/>
  <c r="BK174" i="1"/>
  <c r="BD174" i="1"/>
  <c r="BH174" i="1"/>
  <c r="BL174" i="1"/>
  <c r="AM174" i="1"/>
  <c r="AN174" i="1"/>
  <c r="AR174" i="1"/>
  <c r="AV174" i="1"/>
  <c r="AO174" i="1"/>
  <c r="AS174" i="1"/>
  <c r="AW174" i="1"/>
  <c r="AP174" i="1"/>
  <c r="AT174" i="1"/>
  <c r="AX174" i="1"/>
  <c r="AQ174" i="1"/>
  <c r="AU174" i="1"/>
  <c r="X174" i="1"/>
  <c r="AB174" i="1"/>
  <c r="AF174" i="1"/>
  <c r="Y174" i="1"/>
  <c r="AD174" i="1"/>
  <c r="AI174" i="1"/>
  <c r="AC174" i="1"/>
  <c r="AH174" i="1"/>
  <c r="BE175" i="1"/>
  <c r="BI175" i="1"/>
  <c r="BM175" i="1"/>
  <c r="BB175" i="1"/>
  <c r="BF175" i="1"/>
  <c r="BJ175" i="1"/>
  <c r="BC175" i="1"/>
  <c r="BG175" i="1"/>
  <c r="BK175" i="1"/>
  <c r="BH175" i="1"/>
  <c r="BL175" i="1"/>
  <c r="BD175" i="1"/>
  <c r="AN175" i="1"/>
  <c r="AR175" i="1"/>
  <c r="AV175" i="1"/>
  <c r="AO175" i="1"/>
  <c r="AS175" i="1"/>
  <c r="AW175" i="1"/>
  <c r="AP175" i="1"/>
  <c r="AT175" i="1"/>
  <c r="AX175" i="1"/>
  <c r="AQ175" i="1"/>
  <c r="AU175" i="1"/>
  <c r="X175" i="1"/>
  <c r="AB175" i="1"/>
  <c r="AF175" i="1"/>
  <c r="AM175" i="1"/>
  <c r="AC175" i="1"/>
  <c r="AH175" i="1"/>
  <c r="AA175" i="1"/>
  <c r="AG175" i="1"/>
  <c r="BE176" i="1"/>
  <c r="BI176" i="1"/>
  <c r="BM176" i="1"/>
  <c r="BB176" i="1"/>
  <c r="BF176" i="1"/>
  <c r="BJ176" i="1"/>
  <c r="BC176" i="1"/>
  <c r="BG176" i="1"/>
  <c r="BK176" i="1"/>
  <c r="BL176" i="1"/>
  <c r="BD176" i="1"/>
  <c r="BH176" i="1"/>
  <c r="AN176" i="1"/>
  <c r="AR176" i="1"/>
  <c r="AV176" i="1"/>
  <c r="AO176" i="1"/>
  <c r="AS176" i="1"/>
  <c r="AW176" i="1"/>
  <c r="AP176" i="1"/>
  <c r="AT176" i="1"/>
  <c r="AX176" i="1"/>
  <c r="AU176" i="1"/>
  <c r="AM176" i="1"/>
  <c r="X176" i="1"/>
  <c r="AB176" i="1"/>
  <c r="AF176" i="1"/>
  <c r="AQ176" i="1"/>
  <c r="AA176" i="1"/>
  <c r="AG176" i="1"/>
  <c r="Z176" i="1"/>
  <c r="AE176" i="1"/>
  <c r="BE177" i="1"/>
  <c r="BI177" i="1"/>
  <c r="BM177" i="1"/>
  <c r="BB177" i="1"/>
  <c r="BF177" i="1"/>
  <c r="BJ177" i="1"/>
  <c r="BC177" i="1"/>
  <c r="BG177" i="1"/>
  <c r="BK177" i="1"/>
  <c r="BD177" i="1"/>
  <c r="BH177" i="1"/>
  <c r="BL177" i="1"/>
  <c r="AN177" i="1"/>
  <c r="AR177" i="1"/>
  <c r="AV177" i="1"/>
  <c r="AO177" i="1"/>
  <c r="AS177" i="1"/>
  <c r="AW177" i="1"/>
  <c r="AP177" i="1"/>
  <c r="AT177" i="1"/>
  <c r="AX177" i="1"/>
  <c r="AM177" i="1"/>
  <c r="AQ177" i="1"/>
  <c r="X177" i="1"/>
  <c r="AB177" i="1"/>
  <c r="AF177" i="1"/>
  <c r="AU177" i="1"/>
  <c r="Z177" i="1"/>
  <c r="AE177" i="1"/>
  <c r="Y177" i="1"/>
  <c r="AD177" i="1"/>
  <c r="AI177" i="1"/>
  <c r="BE178" i="1"/>
  <c r="BI178" i="1"/>
  <c r="BM178" i="1"/>
  <c r="BB178" i="1"/>
  <c r="BF178" i="1"/>
  <c r="BJ178" i="1"/>
  <c r="BC178" i="1"/>
  <c r="BG178" i="1"/>
  <c r="BK178" i="1"/>
  <c r="BD178" i="1"/>
  <c r="BH178" i="1"/>
  <c r="BL178" i="1"/>
  <c r="AN178" i="1"/>
  <c r="AR178" i="1"/>
  <c r="AV178" i="1"/>
  <c r="AO178" i="1"/>
  <c r="AS178" i="1"/>
  <c r="AW178" i="1"/>
  <c r="AP178" i="1"/>
  <c r="AT178" i="1"/>
  <c r="AX178" i="1"/>
  <c r="AM178" i="1"/>
  <c r="AQ178" i="1"/>
  <c r="AU178" i="1"/>
  <c r="X178" i="1"/>
  <c r="AB178" i="1"/>
  <c r="AF178" i="1"/>
  <c r="Y178" i="1"/>
  <c r="AD178" i="1"/>
  <c r="AI178" i="1"/>
  <c r="AC178" i="1"/>
  <c r="AH178" i="1"/>
  <c r="BE179" i="1"/>
  <c r="BI179" i="1"/>
  <c r="BM179" i="1"/>
  <c r="BB179" i="1"/>
  <c r="BF179" i="1"/>
  <c r="BJ179" i="1"/>
  <c r="BC179" i="1"/>
  <c r="BG179" i="1"/>
  <c r="BK179" i="1"/>
  <c r="BH179" i="1"/>
  <c r="BL179" i="1"/>
  <c r="BD179" i="1"/>
  <c r="AN179" i="1"/>
  <c r="AR179" i="1"/>
  <c r="AV179" i="1"/>
  <c r="AO179" i="1"/>
  <c r="AS179" i="1"/>
  <c r="AW179" i="1"/>
  <c r="AP179" i="1"/>
  <c r="AT179" i="1"/>
  <c r="AX179" i="1"/>
  <c r="AQ179" i="1"/>
  <c r="AU179" i="1"/>
  <c r="X179" i="1"/>
  <c r="AB179" i="1"/>
  <c r="AF179" i="1"/>
  <c r="AM179" i="1"/>
  <c r="AC179" i="1"/>
  <c r="AH179" i="1"/>
  <c r="AA179" i="1"/>
  <c r="AG179" i="1"/>
  <c r="BE180" i="1"/>
  <c r="BI180" i="1"/>
  <c r="BM180" i="1"/>
  <c r="BB180" i="1"/>
  <c r="BF180" i="1"/>
  <c r="BJ180" i="1"/>
  <c r="BC180" i="1"/>
  <c r="BG180" i="1"/>
  <c r="BK180" i="1"/>
  <c r="BL180" i="1"/>
  <c r="BD180" i="1"/>
  <c r="BH180" i="1"/>
  <c r="AN180" i="1"/>
  <c r="AR180" i="1"/>
  <c r="AV180" i="1"/>
  <c r="AO180" i="1"/>
  <c r="AS180" i="1"/>
  <c r="AW180" i="1"/>
  <c r="AP180" i="1"/>
  <c r="AT180" i="1"/>
  <c r="AX180" i="1"/>
  <c r="AU180" i="1"/>
  <c r="AM180" i="1"/>
  <c r="X180" i="1"/>
  <c r="AB180" i="1"/>
  <c r="AF180" i="1"/>
  <c r="AQ180" i="1"/>
  <c r="AA180" i="1"/>
  <c r="AG180" i="1"/>
  <c r="Z180" i="1"/>
  <c r="AE180" i="1"/>
  <c r="BE181" i="1"/>
  <c r="BI181" i="1"/>
  <c r="BM181" i="1"/>
  <c r="BB181" i="1"/>
  <c r="BF181" i="1"/>
  <c r="BJ181" i="1"/>
  <c r="BC181" i="1"/>
  <c r="BG181" i="1"/>
  <c r="BK181" i="1"/>
  <c r="BD181" i="1"/>
  <c r="BH181" i="1"/>
  <c r="BL181" i="1"/>
  <c r="AN181" i="1"/>
  <c r="AR181" i="1"/>
  <c r="AV181" i="1"/>
  <c r="AO181" i="1"/>
  <c r="AS181" i="1"/>
  <c r="AW181" i="1"/>
  <c r="AP181" i="1"/>
  <c r="AT181" i="1"/>
  <c r="AX181" i="1"/>
  <c r="AM181" i="1"/>
  <c r="AQ181" i="1"/>
  <c r="AU181" i="1"/>
  <c r="Y181" i="1"/>
  <c r="AC181" i="1"/>
  <c r="AG181" i="1"/>
  <c r="X181" i="1"/>
  <c r="AB181" i="1"/>
  <c r="AF181" i="1"/>
  <c r="BE182" i="1"/>
  <c r="BI182" i="1"/>
  <c r="BM182" i="1"/>
  <c r="BB182" i="1"/>
  <c r="BF182" i="1"/>
  <c r="BJ182" i="1"/>
  <c r="BC182" i="1"/>
  <c r="BG182" i="1"/>
  <c r="BD182" i="1"/>
  <c r="BH182" i="1"/>
  <c r="BK182" i="1"/>
  <c r="BL182" i="1"/>
  <c r="AN182" i="1"/>
  <c r="AR182" i="1"/>
  <c r="AV182" i="1"/>
  <c r="AO182" i="1"/>
  <c r="AS182" i="1"/>
  <c r="AW182" i="1"/>
  <c r="AP182" i="1"/>
  <c r="AT182" i="1"/>
  <c r="AX182" i="1"/>
  <c r="AM182" i="1"/>
  <c r="AQ182" i="1"/>
  <c r="AU182" i="1"/>
  <c r="Y182" i="1"/>
  <c r="AC182" i="1"/>
  <c r="AG182" i="1"/>
  <c r="X182" i="1"/>
  <c r="AB182" i="1"/>
  <c r="AF182" i="1"/>
  <c r="BB183" i="1"/>
  <c r="BF183" i="1"/>
  <c r="BJ183" i="1"/>
  <c r="BC183" i="1"/>
  <c r="BG183" i="1"/>
  <c r="BK183" i="1"/>
  <c r="BD183" i="1"/>
  <c r="BH183" i="1"/>
  <c r="BL183" i="1"/>
  <c r="BI183" i="1"/>
  <c r="BM183" i="1"/>
  <c r="BE183" i="1"/>
  <c r="AN183" i="1"/>
  <c r="AR183" i="1"/>
  <c r="AV183" i="1"/>
  <c r="AO183" i="1"/>
  <c r="AS183" i="1"/>
  <c r="AW183" i="1"/>
  <c r="AP183" i="1"/>
  <c r="AT183" i="1"/>
  <c r="AX183" i="1"/>
  <c r="AQ183" i="1"/>
  <c r="AU183" i="1"/>
  <c r="AM183" i="1"/>
  <c r="Y183" i="1"/>
  <c r="AC183" i="1"/>
  <c r="AG183" i="1"/>
  <c r="X183" i="1"/>
  <c r="AB183" i="1"/>
  <c r="AF183" i="1"/>
  <c r="BB184" i="1"/>
  <c r="BF184" i="1"/>
  <c r="BJ184" i="1"/>
  <c r="BC184" i="1"/>
  <c r="BG184" i="1"/>
  <c r="BK184" i="1"/>
  <c r="BD184" i="1"/>
  <c r="BH184" i="1"/>
  <c r="BL184" i="1"/>
  <c r="BM184" i="1"/>
  <c r="BE184" i="1"/>
  <c r="BI184" i="1"/>
  <c r="AN184" i="1"/>
  <c r="AR184" i="1"/>
  <c r="AV184" i="1"/>
  <c r="AO184" i="1"/>
  <c r="AS184" i="1"/>
  <c r="AW184" i="1"/>
  <c r="AP184" i="1"/>
  <c r="AT184" i="1"/>
  <c r="AX184" i="1"/>
  <c r="AU184" i="1"/>
  <c r="AM184" i="1"/>
  <c r="AQ184" i="1"/>
  <c r="Y184" i="1"/>
  <c r="AC184" i="1"/>
  <c r="AG184" i="1"/>
  <c r="X184" i="1"/>
  <c r="AB184" i="1"/>
  <c r="AF184" i="1"/>
  <c r="BB185" i="1"/>
  <c r="BF185" i="1"/>
  <c r="BJ185" i="1"/>
  <c r="BC185" i="1"/>
  <c r="BG185" i="1"/>
  <c r="BK185" i="1"/>
  <c r="BD185" i="1"/>
  <c r="BH185" i="1"/>
  <c r="BL185" i="1"/>
  <c r="BE185" i="1"/>
  <c r="BI185" i="1"/>
  <c r="BM185" i="1"/>
  <c r="AN185" i="1"/>
  <c r="AR185" i="1"/>
  <c r="AV185" i="1"/>
  <c r="AO185" i="1"/>
  <c r="AS185" i="1"/>
  <c r="AW185" i="1"/>
  <c r="AP185" i="1"/>
  <c r="AT185" i="1"/>
  <c r="AX185" i="1"/>
  <c r="AM185" i="1"/>
  <c r="AQ185" i="1"/>
  <c r="AU185" i="1"/>
  <c r="Y185" i="1"/>
  <c r="AC185" i="1"/>
  <c r="AG185" i="1"/>
  <c r="X185" i="1"/>
  <c r="AB185" i="1"/>
  <c r="AF185" i="1"/>
  <c r="BB186" i="1"/>
  <c r="BF186" i="1"/>
  <c r="BJ186" i="1"/>
  <c r="BC186" i="1"/>
  <c r="BG186" i="1"/>
  <c r="BK186" i="1"/>
  <c r="BD186" i="1"/>
  <c r="BH186" i="1"/>
  <c r="BL186" i="1"/>
  <c r="BE186" i="1"/>
  <c r="BI186" i="1"/>
  <c r="BM186" i="1"/>
  <c r="AN186" i="1"/>
  <c r="AR186" i="1"/>
  <c r="AV186" i="1"/>
  <c r="AO186" i="1"/>
  <c r="AS186" i="1"/>
  <c r="AW186" i="1"/>
  <c r="AP186" i="1"/>
  <c r="AT186" i="1"/>
  <c r="AX186" i="1"/>
  <c r="AM186" i="1"/>
  <c r="AQ186" i="1"/>
  <c r="AU186" i="1"/>
  <c r="Y186" i="1"/>
  <c r="AC186" i="1"/>
  <c r="AG186" i="1"/>
  <c r="X186" i="1"/>
  <c r="AB186" i="1"/>
  <c r="AF186" i="1"/>
  <c r="BB187" i="1"/>
  <c r="BF187" i="1"/>
  <c r="BJ187" i="1"/>
  <c r="BC187" i="1"/>
  <c r="BG187" i="1"/>
  <c r="BK187" i="1"/>
  <c r="BD187" i="1"/>
  <c r="BH187" i="1"/>
  <c r="BL187" i="1"/>
  <c r="BI187" i="1"/>
  <c r="BM187" i="1"/>
  <c r="BE187" i="1"/>
  <c r="AN187" i="1"/>
  <c r="AR187" i="1"/>
  <c r="AV187" i="1"/>
  <c r="AO187" i="1"/>
  <c r="AS187" i="1"/>
  <c r="AW187" i="1"/>
  <c r="AP187" i="1"/>
  <c r="AT187" i="1"/>
  <c r="AX187" i="1"/>
  <c r="AQ187" i="1"/>
  <c r="AU187" i="1"/>
  <c r="AM187" i="1"/>
  <c r="Y187" i="1"/>
  <c r="AC187" i="1"/>
  <c r="AG187" i="1"/>
  <c r="X187" i="1"/>
  <c r="AB187" i="1"/>
  <c r="AF187" i="1"/>
  <c r="BB188" i="1"/>
  <c r="BF188" i="1"/>
  <c r="BJ188" i="1"/>
  <c r="BC188" i="1"/>
  <c r="BG188" i="1"/>
  <c r="BK188" i="1"/>
  <c r="BD188" i="1"/>
  <c r="BH188" i="1"/>
  <c r="BL188" i="1"/>
  <c r="BM188" i="1"/>
  <c r="BE188" i="1"/>
  <c r="BI188" i="1"/>
  <c r="AN188" i="1"/>
  <c r="AR188" i="1"/>
  <c r="AV188" i="1"/>
  <c r="AO188" i="1"/>
  <c r="AS188" i="1"/>
  <c r="AW188" i="1"/>
  <c r="AP188" i="1"/>
  <c r="AT188" i="1"/>
  <c r="AX188" i="1"/>
  <c r="AU188" i="1"/>
  <c r="AM188" i="1"/>
  <c r="AQ188" i="1"/>
  <c r="Y188" i="1"/>
  <c r="AC188" i="1"/>
  <c r="AG188" i="1"/>
  <c r="X188" i="1"/>
  <c r="AB188" i="1"/>
  <c r="AF188" i="1"/>
  <c r="BB189" i="1"/>
  <c r="BF189" i="1"/>
  <c r="BJ189" i="1"/>
  <c r="BC189" i="1"/>
  <c r="BG189" i="1"/>
  <c r="BK189" i="1"/>
  <c r="BD189" i="1"/>
  <c r="BH189" i="1"/>
  <c r="BL189" i="1"/>
  <c r="BE189" i="1"/>
  <c r="BI189" i="1"/>
  <c r="BM189" i="1"/>
  <c r="AN189" i="1"/>
  <c r="AR189" i="1"/>
  <c r="AV189" i="1"/>
  <c r="AO189" i="1"/>
  <c r="AS189" i="1"/>
  <c r="AW189" i="1"/>
  <c r="AP189" i="1"/>
  <c r="AT189" i="1"/>
  <c r="AX189" i="1"/>
  <c r="AM189" i="1"/>
  <c r="AQ189" i="1"/>
  <c r="AU189" i="1"/>
  <c r="Y189" i="1"/>
  <c r="AC189" i="1"/>
  <c r="AG189" i="1"/>
  <c r="X189" i="1"/>
  <c r="AB189" i="1"/>
  <c r="AF189" i="1"/>
  <c r="BB190" i="1"/>
  <c r="BF190" i="1"/>
  <c r="BJ190" i="1"/>
  <c r="BC190" i="1"/>
  <c r="BG190" i="1"/>
  <c r="BK190" i="1"/>
  <c r="BD190" i="1"/>
  <c r="BH190" i="1"/>
  <c r="BL190" i="1"/>
  <c r="BE190" i="1"/>
  <c r="BI190" i="1"/>
  <c r="BM190" i="1"/>
  <c r="AN190" i="1"/>
  <c r="AR190" i="1"/>
  <c r="AV190" i="1"/>
  <c r="AO190" i="1"/>
  <c r="AS190" i="1"/>
  <c r="AW190" i="1"/>
  <c r="AP190" i="1"/>
  <c r="AT190" i="1"/>
  <c r="AX190" i="1"/>
  <c r="AM190" i="1"/>
  <c r="AQ190" i="1"/>
  <c r="AU190" i="1"/>
  <c r="Y190" i="1"/>
  <c r="AC190" i="1"/>
  <c r="AG190" i="1"/>
  <c r="X190" i="1"/>
  <c r="AB190" i="1"/>
  <c r="AF190" i="1"/>
  <c r="BB191" i="1"/>
  <c r="BF191" i="1"/>
  <c r="BJ191" i="1"/>
  <c r="BC191" i="1"/>
  <c r="BG191" i="1"/>
  <c r="BK191" i="1"/>
  <c r="BD191" i="1"/>
  <c r="BH191" i="1"/>
  <c r="BL191" i="1"/>
  <c r="BI191" i="1"/>
  <c r="BM191" i="1"/>
  <c r="BE191" i="1"/>
  <c r="AN191" i="1"/>
  <c r="AR191" i="1"/>
  <c r="AV191" i="1"/>
  <c r="AO191" i="1"/>
  <c r="AS191" i="1"/>
  <c r="AW191" i="1"/>
  <c r="AP191" i="1"/>
  <c r="AT191" i="1"/>
  <c r="AX191" i="1"/>
  <c r="AQ191" i="1"/>
  <c r="AU191" i="1"/>
  <c r="AM191" i="1"/>
  <c r="Y191" i="1"/>
  <c r="AC191" i="1"/>
  <c r="AG191" i="1"/>
  <c r="X191" i="1"/>
  <c r="AB191" i="1"/>
  <c r="AF191" i="1"/>
  <c r="BB192" i="1"/>
  <c r="BF192" i="1"/>
  <c r="BJ192" i="1"/>
  <c r="BC192" i="1"/>
  <c r="BG192" i="1"/>
  <c r="BK192" i="1"/>
  <c r="BD192" i="1"/>
  <c r="BH192" i="1"/>
  <c r="BL192" i="1"/>
  <c r="BM192" i="1"/>
  <c r="BE192" i="1"/>
  <c r="BI192" i="1"/>
  <c r="AN192" i="1"/>
  <c r="AR192" i="1"/>
  <c r="AV192" i="1"/>
  <c r="AO192" i="1"/>
  <c r="AS192" i="1"/>
  <c r="AW192" i="1"/>
  <c r="AP192" i="1"/>
  <c r="AT192" i="1"/>
  <c r="AX192" i="1"/>
  <c r="AU192" i="1"/>
  <c r="AM192" i="1"/>
  <c r="AQ192" i="1"/>
  <c r="Y192" i="1"/>
  <c r="AC192" i="1"/>
  <c r="AG192" i="1"/>
  <c r="X192" i="1"/>
  <c r="AB192" i="1"/>
  <c r="AF192" i="1"/>
  <c r="BB193" i="1"/>
  <c r="BF193" i="1"/>
  <c r="BJ193" i="1"/>
  <c r="BC193" i="1"/>
  <c r="BG193" i="1"/>
  <c r="BK193" i="1"/>
  <c r="BD193" i="1"/>
  <c r="BH193" i="1"/>
  <c r="BL193" i="1"/>
  <c r="BE193" i="1"/>
  <c r="BI193" i="1"/>
  <c r="BM193" i="1"/>
  <c r="AN193" i="1"/>
  <c r="AR193" i="1"/>
  <c r="AV193" i="1"/>
  <c r="AO193" i="1"/>
  <c r="AS193" i="1"/>
  <c r="AW193" i="1"/>
  <c r="AP193" i="1"/>
  <c r="AT193" i="1"/>
  <c r="AX193" i="1"/>
  <c r="AM193" i="1"/>
  <c r="AQ193" i="1"/>
  <c r="AU193" i="1"/>
  <c r="Y193" i="1"/>
  <c r="AC193" i="1"/>
  <c r="AG193" i="1"/>
  <c r="X193" i="1"/>
  <c r="AB193" i="1"/>
  <c r="AF193" i="1"/>
  <c r="BB194" i="1"/>
  <c r="BF194" i="1"/>
  <c r="BJ194" i="1"/>
  <c r="BC194" i="1"/>
  <c r="BG194" i="1"/>
  <c r="BK194" i="1"/>
  <c r="BD194" i="1"/>
  <c r="BH194" i="1"/>
  <c r="BL194" i="1"/>
  <c r="BE194" i="1"/>
  <c r="BI194" i="1"/>
  <c r="BM194" i="1"/>
  <c r="AN194" i="1"/>
  <c r="AR194" i="1"/>
  <c r="AV194" i="1"/>
  <c r="AO194" i="1"/>
  <c r="AS194" i="1"/>
  <c r="AW194" i="1"/>
  <c r="AP194" i="1"/>
  <c r="AT194" i="1"/>
  <c r="AX194" i="1"/>
  <c r="AM194" i="1"/>
  <c r="AQ194" i="1"/>
  <c r="AU194" i="1"/>
  <c r="Y194" i="1"/>
  <c r="AC194" i="1"/>
  <c r="AG194" i="1"/>
  <c r="X194" i="1"/>
  <c r="AB194" i="1"/>
  <c r="AF194" i="1"/>
  <c r="BB195" i="1"/>
  <c r="BF195" i="1"/>
  <c r="BJ195" i="1"/>
  <c r="BC195" i="1"/>
  <c r="BG195" i="1"/>
  <c r="BK195" i="1"/>
  <c r="BD195" i="1"/>
  <c r="BH195" i="1"/>
  <c r="BL195" i="1"/>
  <c r="BI195" i="1"/>
  <c r="BM195" i="1"/>
  <c r="BE195" i="1"/>
  <c r="AN195" i="1"/>
  <c r="AR195" i="1"/>
  <c r="AV195" i="1"/>
  <c r="AO195" i="1"/>
  <c r="AS195" i="1"/>
  <c r="AW195" i="1"/>
  <c r="AP195" i="1"/>
  <c r="AT195" i="1"/>
  <c r="AX195" i="1"/>
  <c r="AQ195" i="1"/>
  <c r="AU195" i="1"/>
  <c r="AM195" i="1"/>
  <c r="Y195" i="1"/>
  <c r="AC195" i="1"/>
  <c r="AG195" i="1"/>
  <c r="X195" i="1"/>
  <c r="AB195" i="1"/>
  <c r="AF195" i="1"/>
  <c r="BB196" i="1"/>
  <c r="BF196" i="1"/>
  <c r="BJ196" i="1"/>
  <c r="BC196" i="1"/>
  <c r="BG196" i="1"/>
  <c r="BK196" i="1"/>
  <c r="BD196" i="1"/>
  <c r="BH196" i="1"/>
  <c r="BL196" i="1"/>
  <c r="BM196" i="1"/>
  <c r="BE196" i="1"/>
  <c r="BI196" i="1"/>
  <c r="AN196" i="1"/>
  <c r="AR196" i="1"/>
  <c r="AV196" i="1"/>
  <c r="AO196" i="1"/>
  <c r="AS196" i="1"/>
  <c r="AW196" i="1"/>
  <c r="AP196" i="1"/>
  <c r="AT196" i="1"/>
  <c r="AX196" i="1"/>
  <c r="AU196" i="1"/>
  <c r="AM196" i="1"/>
  <c r="AQ196" i="1"/>
  <c r="Y196" i="1"/>
  <c r="AC196" i="1"/>
  <c r="AG196" i="1"/>
  <c r="X196" i="1"/>
  <c r="AB196" i="1"/>
  <c r="AF196" i="1"/>
  <c r="BB197" i="1"/>
  <c r="BF197" i="1"/>
  <c r="BJ197" i="1"/>
  <c r="BC197" i="1"/>
  <c r="BG197" i="1"/>
  <c r="BK197" i="1"/>
  <c r="BD197" i="1"/>
  <c r="BH197" i="1"/>
  <c r="BL197" i="1"/>
  <c r="BE197" i="1"/>
  <c r="BI197" i="1"/>
  <c r="BM197" i="1"/>
  <c r="AN197" i="1"/>
  <c r="AR197" i="1"/>
  <c r="AV197" i="1"/>
  <c r="AO197" i="1"/>
  <c r="AS197" i="1"/>
  <c r="AW197" i="1"/>
  <c r="AP197" i="1"/>
  <c r="AT197" i="1"/>
  <c r="AX197" i="1"/>
  <c r="AM197" i="1"/>
  <c r="AQ197" i="1"/>
  <c r="AU197" i="1"/>
  <c r="Y197" i="1"/>
  <c r="AC197" i="1"/>
  <c r="AG197" i="1"/>
  <c r="X197" i="1"/>
  <c r="AB197" i="1"/>
  <c r="AF197" i="1"/>
  <c r="BB198" i="1"/>
  <c r="BF198" i="1"/>
  <c r="BJ198" i="1"/>
  <c r="BC198" i="1"/>
  <c r="BG198" i="1"/>
  <c r="BK198" i="1"/>
  <c r="BD198" i="1"/>
  <c r="BH198" i="1"/>
  <c r="BL198" i="1"/>
  <c r="BE198" i="1"/>
  <c r="BI198" i="1"/>
  <c r="BM198" i="1"/>
  <c r="AN198" i="1"/>
  <c r="AR198" i="1"/>
  <c r="AV198" i="1"/>
  <c r="AO198" i="1"/>
  <c r="AS198" i="1"/>
  <c r="AW198" i="1"/>
  <c r="AP198" i="1"/>
  <c r="AT198" i="1"/>
  <c r="AX198" i="1"/>
  <c r="AM198" i="1"/>
  <c r="AQ198" i="1"/>
  <c r="AU198" i="1"/>
  <c r="Y198" i="1"/>
  <c r="AC198" i="1"/>
  <c r="AG198" i="1"/>
  <c r="X198" i="1"/>
  <c r="AB198" i="1"/>
  <c r="AF198" i="1"/>
  <c r="BB199" i="1"/>
  <c r="BF199" i="1"/>
  <c r="BJ199" i="1"/>
  <c r="BC199" i="1"/>
  <c r="BG199" i="1"/>
  <c r="BK199" i="1"/>
  <c r="BD199" i="1"/>
  <c r="BH199" i="1"/>
  <c r="BL199" i="1"/>
  <c r="BI199" i="1"/>
  <c r="BM199" i="1"/>
  <c r="BE199" i="1"/>
  <c r="AN199" i="1"/>
  <c r="AR199" i="1"/>
  <c r="AV199" i="1"/>
  <c r="AO199" i="1"/>
  <c r="AS199" i="1"/>
  <c r="AW199" i="1"/>
  <c r="AP199" i="1"/>
  <c r="AT199" i="1"/>
  <c r="AX199" i="1"/>
  <c r="AQ199" i="1"/>
  <c r="AU199" i="1"/>
  <c r="AM199" i="1"/>
  <c r="Y199" i="1"/>
  <c r="AC199" i="1"/>
  <c r="AG199" i="1"/>
  <c r="X199" i="1"/>
  <c r="AB199" i="1"/>
  <c r="AF199" i="1"/>
  <c r="BB200" i="1"/>
  <c r="BF200" i="1"/>
  <c r="BJ200" i="1"/>
  <c r="BC200" i="1"/>
  <c r="BG200" i="1"/>
  <c r="BK200" i="1"/>
  <c r="BD200" i="1"/>
  <c r="BH200" i="1"/>
  <c r="BL200" i="1"/>
  <c r="BM200" i="1"/>
  <c r="BE200" i="1"/>
  <c r="BI200" i="1"/>
  <c r="AN200" i="1"/>
  <c r="AR200" i="1"/>
  <c r="AV200" i="1"/>
  <c r="AO200" i="1"/>
  <c r="AS200" i="1"/>
  <c r="AW200" i="1"/>
  <c r="AP200" i="1"/>
  <c r="AT200" i="1"/>
  <c r="AX200" i="1"/>
  <c r="AU200" i="1"/>
  <c r="AM200" i="1"/>
  <c r="AQ200" i="1"/>
  <c r="Y200" i="1"/>
  <c r="AC200" i="1"/>
  <c r="AG200" i="1"/>
  <c r="X200" i="1"/>
  <c r="AB200" i="1"/>
  <c r="AF200" i="1"/>
  <c r="BB201" i="1"/>
  <c r="BF201" i="1"/>
  <c r="BJ201" i="1"/>
  <c r="BC201" i="1"/>
  <c r="BG201" i="1"/>
  <c r="BK201" i="1"/>
  <c r="BD201" i="1"/>
  <c r="BH201" i="1"/>
  <c r="BL201" i="1"/>
  <c r="BE201" i="1"/>
  <c r="BI201" i="1"/>
  <c r="BM201" i="1"/>
  <c r="AN201" i="1"/>
  <c r="AR201" i="1"/>
  <c r="AV201" i="1"/>
  <c r="AO201" i="1"/>
  <c r="AS201" i="1"/>
  <c r="AW201" i="1"/>
  <c r="AP201" i="1"/>
  <c r="AT201" i="1"/>
  <c r="AX201" i="1"/>
  <c r="AM201" i="1"/>
  <c r="AQ201" i="1"/>
  <c r="AU201" i="1"/>
  <c r="Y201" i="1"/>
  <c r="AC201" i="1"/>
  <c r="AG201" i="1"/>
  <c r="X201" i="1"/>
  <c r="AB201" i="1"/>
  <c r="AF201" i="1"/>
  <c r="BB202" i="1"/>
  <c r="BF202" i="1"/>
  <c r="BJ202" i="1"/>
  <c r="BC202" i="1"/>
  <c r="BG202" i="1"/>
  <c r="BK202" i="1"/>
  <c r="BD202" i="1"/>
  <c r="BH202" i="1"/>
  <c r="BL202" i="1"/>
  <c r="BE202" i="1"/>
  <c r="BI202" i="1"/>
  <c r="BM202" i="1"/>
  <c r="AN202" i="1"/>
  <c r="AR202" i="1"/>
  <c r="AV202" i="1"/>
  <c r="AO202" i="1"/>
  <c r="AS202" i="1"/>
  <c r="AW202" i="1"/>
  <c r="AP202" i="1"/>
  <c r="AT202" i="1"/>
  <c r="AX202" i="1"/>
  <c r="AM202" i="1"/>
  <c r="AQ202" i="1"/>
  <c r="AU202" i="1"/>
  <c r="Y202" i="1"/>
  <c r="AC202" i="1"/>
  <c r="AG202" i="1"/>
  <c r="X202" i="1"/>
  <c r="AB202" i="1"/>
  <c r="AF202" i="1"/>
  <c r="BB203" i="1"/>
  <c r="BF203" i="1"/>
  <c r="BJ203" i="1"/>
  <c r="BC203" i="1"/>
  <c r="BG203" i="1"/>
  <c r="BK203" i="1"/>
  <c r="BD203" i="1"/>
  <c r="BH203" i="1"/>
  <c r="BL203" i="1"/>
  <c r="BI203" i="1"/>
  <c r="BM203" i="1"/>
  <c r="BE203" i="1"/>
  <c r="AN203" i="1"/>
  <c r="AR203" i="1"/>
  <c r="AV203" i="1"/>
  <c r="AO203" i="1"/>
  <c r="AS203" i="1"/>
  <c r="AW203" i="1"/>
  <c r="AP203" i="1"/>
  <c r="AT203" i="1"/>
  <c r="AX203" i="1"/>
  <c r="AQ203" i="1"/>
  <c r="AU203" i="1"/>
  <c r="AM203" i="1"/>
  <c r="Y203" i="1"/>
  <c r="AC203" i="1"/>
  <c r="AG203" i="1"/>
  <c r="X203" i="1"/>
  <c r="AB203" i="1"/>
  <c r="AF203" i="1"/>
  <c r="BB204" i="1"/>
  <c r="BF204" i="1"/>
  <c r="BJ204" i="1"/>
  <c r="BC204" i="1"/>
  <c r="BG204" i="1"/>
  <c r="BK204" i="1"/>
  <c r="BD204" i="1"/>
  <c r="BH204" i="1"/>
  <c r="BL204" i="1"/>
  <c r="BM204" i="1"/>
  <c r="BE204" i="1"/>
  <c r="BI204" i="1"/>
  <c r="AN204" i="1"/>
  <c r="AR204" i="1"/>
  <c r="AV204" i="1"/>
  <c r="AO204" i="1"/>
  <c r="AS204" i="1"/>
  <c r="AW204" i="1"/>
  <c r="AP204" i="1"/>
  <c r="AT204" i="1"/>
  <c r="AX204" i="1"/>
  <c r="AU204" i="1"/>
  <c r="AM204" i="1"/>
  <c r="AQ204" i="1"/>
  <c r="Y204" i="1"/>
  <c r="AC204" i="1"/>
  <c r="AG204" i="1"/>
  <c r="X204" i="1"/>
  <c r="AB204" i="1"/>
  <c r="AF204" i="1"/>
  <c r="BB205" i="1"/>
  <c r="BF205" i="1"/>
  <c r="BJ205" i="1"/>
  <c r="BC205" i="1"/>
  <c r="BG205" i="1"/>
  <c r="BK205" i="1"/>
  <c r="BD205" i="1"/>
  <c r="BH205" i="1"/>
  <c r="BL205" i="1"/>
  <c r="BE205" i="1"/>
  <c r="BI205" i="1"/>
  <c r="BM205" i="1"/>
  <c r="AN205" i="1"/>
  <c r="AR205" i="1"/>
  <c r="AV205" i="1"/>
  <c r="AO205" i="1"/>
  <c r="AS205" i="1"/>
  <c r="AW205" i="1"/>
  <c r="AP205" i="1"/>
  <c r="AT205" i="1"/>
  <c r="AX205" i="1"/>
  <c r="AM205" i="1"/>
  <c r="AQ205" i="1"/>
  <c r="AU205" i="1"/>
  <c r="Y205" i="1"/>
  <c r="AC205" i="1"/>
  <c r="AG205" i="1"/>
  <c r="X205" i="1"/>
  <c r="AB205" i="1"/>
  <c r="AF205" i="1"/>
  <c r="BB206" i="1"/>
  <c r="BF206" i="1"/>
  <c r="BJ206" i="1"/>
  <c r="BC206" i="1"/>
  <c r="BG206" i="1"/>
  <c r="BK206" i="1"/>
  <c r="BD206" i="1"/>
  <c r="BH206" i="1"/>
  <c r="BL206" i="1"/>
  <c r="BE206" i="1"/>
  <c r="BI206" i="1"/>
  <c r="BM206" i="1"/>
  <c r="AN206" i="1"/>
  <c r="AR206" i="1"/>
  <c r="AV206" i="1"/>
  <c r="AO206" i="1"/>
  <c r="AS206" i="1"/>
  <c r="AW206" i="1"/>
  <c r="AP206" i="1"/>
  <c r="AT206" i="1"/>
  <c r="AX206" i="1"/>
  <c r="AM206" i="1"/>
  <c r="AQ206" i="1"/>
  <c r="AU206" i="1"/>
  <c r="Y206" i="1"/>
  <c r="AC206" i="1"/>
  <c r="AG206" i="1"/>
  <c r="X206" i="1"/>
  <c r="AB206" i="1"/>
  <c r="AF206" i="1"/>
  <c r="BB207" i="1"/>
  <c r="BF207" i="1"/>
  <c r="BJ207" i="1"/>
  <c r="BC207" i="1"/>
  <c r="BG207" i="1"/>
  <c r="BK207" i="1"/>
  <c r="BD207" i="1"/>
  <c r="BH207" i="1"/>
  <c r="BL207" i="1"/>
  <c r="BI207" i="1"/>
  <c r="BM207" i="1"/>
  <c r="BE207" i="1"/>
  <c r="AN207" i="1"/>
  <c r="AR207" i="1"/>
  <c r="AV207" i="1"/>
  <c r="AO207" i="1"/>
  <c r="AS207" i="1"/>
  <c r="AW207" i="1"/>
  <c r="AP207" i="1"/>
  <c r="AT207" i="1"/>
  <c r="AX207" i="1"/>
  <c r="AQ207" i="1"/>
  <c r="AU207" i="1"/>
  <c r="AM207" i="1"/>
  <c r="Y207" i="1"/>
  <c r="AC207" i="1"/>
  <c r="AG207" i="1"/>
  <c r="X207" i="1"/>
  <c r="AB207" i="1"/>
  <c r="AF207" i="1"/>
  <c r="BB208" i="1"/>
  <c r="BF208" i="1"/>
  <c r="BJ208" i="1"/>
  <c r="BC208" i="1"/>
  <c r="BG208" i="1"/>
  <c r="BK208" i="1"/>
  <c r="BD208" i="1"/>
  <c r="BH208" i="1"/>
  <c r="BL208" i="1"/>
  <c r="BM208" i="1"/>
  <c r="BE208" i="1"/>
  <c r="BI208" i="1"/>
  <c r="AN208" i="1"/>
  <c r="AR208" i="1"/>
  <c r="AV208" i="1"/>
  <c r="AO208" i="1"/>
  <c r="AS208" i="1"/>
  <c r="AW208" i="1"/>
  <c r="AP208" i="1"/>
  <c r="AT208" i="1"/>
  <c r="AX208" i="1"/>
  <c r="AU208" i="1"/>
  <c r="AM208" i="1"/>
  <c r="AQ208" i="1"/>
  <c r="Y208" i="1"/>
  <c r="AC208" i="1"/>
  <c r="AG208" i="1"/>
  <c r="X208" i="1"/>
  <c r="AB208" i="1"/>
  <c r="AF208" i="1"/>
  <c r="BB209" i="1"/>
  <c r="BF209" i="1"/>
  <c r="BJ209" i="1"/>
  <c r="BC209" i="1"/>
  <c r="BG209" i="1"/>
  <c r="BK209" i="1"/>
  <c r="BD209" i="1"/>
  <c r="BH209" i="1"/>
  <c r="BL209" i="1"/>
  <c r="BE209" i="1"/>
  <c r="BI209" i="1"/>
  <c r="BM209" i="1"/>
  <c r="AN209" i="1"/>
  <c r="AR209" i="1"/>
  <c r="AV209" i="1"/>
  <c r="AO209" i="1"/>
  <c r="AS209" i="1"/>
  <c r="AW209" i="1"/>
  <c r="AP209" i="1"/>
  <c r="AT209" i="1"/>
  <c r="AX209" i="1"/>
  <c r="AM209" i="1"/>
  <c r="AQ209" i="1"/>
  <c r="AU209" i="1"/>
  <c r="Y209" i="1"/>
  <c r="AC209" i="1"/>
  <c r="AG209" i="1"/>
  <c r="X209" i="1"/>
  <c r="AB209" i="1"/>
  <c r="AF209" i="1"/>
  <c r="BB210" i="1"/>
  <c r="BF210" i="1"/>
  <c r="BJ210" i="1"/>
  <c r="BC210" i="1"/>
  <c r="BG210" i="1"/>
  <c r="BK210" i="1"/>
  <c r="BD210" i="1"/>
  <c r="BH210" i="1"/>
  <c r="BL210" i="1"/>
  <c r="BE210" i="1"/>
  <c r="BI210" i="1"/>
  <c r="BM210" i="1"/>
  <c r="AN210" i="1"/>
  <c r="AR210" i="1"/>
  <c r="AV210" i="1"/>
  <c r="AO210" i="1"/>
  <c r="AS210" i="1"/>
  <c r="AW210" i="1"/>
  <c r="AP210" i="1"/>
  <c r="AT210" i="1"/>
  <c r="AX210" i="1"/>
  <c r="AM210" i="1"/>
  <c r="AQ210" i="1"/>
  <c r="AU210" i="1"/>
  <c r="Y210" i="1"/>
  <c r="AC210" i="1"/>
  <c r="AG210" i="1"/>
  <c r="X210" i="1"/>
  <c r="AB210" i="1"/>
  <c r="AF210" i="1"/>
  <c r="BB211" i="1"/>
  <c r="BF211" i="1"/>
  <c r="BJ211" i="1"/>
  <c r="BC211" i="1"/>
  <c r="BG211" i="1"/>
  <c r="BK211" i="1"/>
  <c r="BD211" i="1"/>
  <c r="BH211" i="1"/>
  <c r="BL211" i="1"/>
  <c r="BI211" i="1"/>
  <c r="BM211" i="1"/>
  <c r="BE211" i="1"/>
  <c r="AN211" i="1"/>
  <c r="AR211" i="1"/>
  <c r="AV211" i="1"/>
  <c r="AO211" i="1"/>
  <c r="AS211" i="1"/>
  <c r="AW211" i="1"/>
  <c r="AP211" i="1"/>
  <c r="AT211" i="1"/>
  <c r="AX211" i="1"/>
  <c r="AQ211" i="1"/>
  <c r="AU211" i="1"/>
  <c r="AM211" i="1"/>
  <c r="Y211" i="1"/>
  <c r="AC211" i="1"/>
  <c r="AG211" i="1"/>
  <c r="X211" i="1"/>
  <c r="AB211" i="1"/>
  <c r="AF211" i="1"/>
  <c r="BB212" i="1"/>
  <c r="BF212" i="1"/>
  <c r="BJ212" i="1"/>
  <c r="BC212" i="1"/>
  <c r="BG212" i="1"/>
  <c r="BK212" i="1"/>
  <c r="BD212" i="1"/>
  <c r="BH212" i="1"/>
  <c r="BL212" i="1"/>
  <c r="BM212" i="1"/>
  <c r="BE212" i="1"/>
  <c r="BI212" i="1"/>
  <c r="AN212" i="1"/>
  <c r="AR212" i="1"/>
  <c r="AV212" i="1"/>
  <c r="AO212" i="1"/>
  <c r="AS212" i="1"/>
  <c r="AW212" i="1"/>
  <c r="AP212" i="1"/>
  <c r="AT212" i="1"/>
  <c r="AX212" i="1"/>
  <c r="AU212" i="1"/>
  <c r="AM212" i="1"/>
  <c r="AQ212" i="1"/>
  <c r="Y212" i="1"/>
  <c r="AC212" i="1"/>
  <c r="AG212" i="1"/>
  <c r="X212" i="1"/>
  <c r="AB212" i="1"/>
  <c r="AF212" i="1"/>
  <c r="BB213" i="1"/>
  <c r="BF213" i="1"/>
  <c r="BJ213" i="1"/>
  <c r="BC213" i="1"/>
  <c r="BG213" i="1"/>
  <c r="BK213" i="1"/>
  <c r="BD213" i="1"/>
  <c r="BH213" i="1"/>
  <c r="BL213" i="1"/>
  <c r="BE213" i="1"/>
  <c r="BI213" i="1"/>
  <c r="BM213" i="1"/>
  <c r="AN213" i="1"/>
  <c r="AR213" i="1"/>
  <c r="AV213" i="1"/>
  <c r="AO213" i="1"/>
  <c r="AS213" i="1"/>
  <c r="AW213" i="1"/>
  <c r="AP213" i="1"/>
  <c r="AT213" i="1"/>
  <c r="AX213" i="1"/>
  <c r="AM213" i="1"/>
  <c r="AQ213" i="1"/>
  <c r="AU213" i="1"/>
  <c r="Y213" i="1"/>
  <c r="AC213" i="1"/>
  <c r="AG213" i="1"/>
  <c r="X213" i="1"/>
  <c r="AB213" i="1"/>
  <c r="AF213" i="1"/>
  <c r="BB214" i="1"/>
  <c r="BF214" i="1"/>
  <c r="BJ214" i="1"/>
  <c r="BC214" i="1"/>
  <c r="BG214" i="1"/>
  <c r="BK214" i="1"/>
  <c r="BD214" i="1"/>
  <c r="BH214" i="1"/>
  <c r="BL214" i="1"/>
  <c r="BE214" i="1"/>
  <c r="BI214" i="1"/>
  <c r="BM214" i="1"/>
  <c r="AN214" i="1"/>
  <c r="AR214" i="1"/>
  <c r="AV214" i="1"/>
  <c r="AO214" i="1"/>
  <c r="AS214" i="1"/>
  <c r="AW214" i="1"/>
  <c r="AP214" i="1"/>
  <c r="AT214" i="1"/>
  <c r="AX214" i="1"/>
  <c r="AM214" i="1"/>
  <c r="AQ214" i="1"/>
  <c r="AU214" i="1"/>
  <c r="Y214" i="1"/>
  <c r="AC214" i="1"/>
  <c r="AG214" i="1"/>
  <c r="X214" i="1"/>
  <c r="AB214" i="1"/>
  <c r="AF214" i="1"/>
  <c r="BB215" i="1"/>
  <c r="BF215" i="1"/>
  <c r="BJ215" i="1"/>
  <c r="BC215" i="1"/>
  <c r="BG215" i="1"/>
  <c r="BK215" i="1"/>
  <c r="BD215" i="1"/>
  <c r="BH215" i="1"/>
  <c r="BL215" i="1"/>
  <c r="BI215" i="1"/>
  <c r="BM215" i="1"/>
  <c r="BE215" i="1"/>
  <c r="AN215" i="1"/>
  <c r="AR215" i="1"/>
  <c r="AV215" i="1"/>
  <c r="AO215" i="1"/>
  <c r="AS215" i="1"/>
  <c r="AW215" i="1"/>
  <c r="AP215" i="1"/>
  <c r="AT215" i="1"/>
  <c r="AX215" i="1"/>
  <c r="AQ215" i="1"/>
  <c r="AU215" i="1"/>
  <c r="AM215" i="1"/>
  <c r="Y215" i="1"/>
  <c r="AC215" i="1"/>
  <c r="AG215" i="1"/>
  <c r="X215" i="1"/>
  <c r="AB215" i="1"/>
  <c r="AF215" i="1"/>
  <c r="BB216" i="1"/>
  <c r="BF216" i="1"/>
  <c r="BJ216" i="1"/>
  <c r="BC216" i="1"/>
  <c r="BG216" i="1"/>
  <c r="BK216" i="1"/>
  <c r="BD216" i="1"/>
  <c r="BH216" i="1"/>
  <c r="BL216" i="1"/>
  <c r="BM216" i="1"/>
  <c r="BE216" i="1"/>
  <c r="BI216" i="1"/>
  <c r="AN216" i="1"/>
  <c r="AR216" i="1"/>
  <c r="AV216" i="1"/>
  <c r="AO216" i="1"/>
  <c r="AS216" i="1"/>
  <c r="AW216" i="1"/>
  <c r="AP216" i="1"/>
  <c r="AT216" i="1"/>
  <c r="AX216" i="1"/>
  <c r="AU216" i="1"/>
  <c r="AM216" i="1"/>
  <c r="AQ216" i="1"/>
  <c r="Y216" i="1"/>
  <c r="AC216" i="1"/>
  <c r="AG216" i="1"/>
  <c r="X216" i="1"/>
  <c r="AB216" i="1"/>
  <c r="AF216" i="1"/>
  <c r="BB217" i="1"/>
  <c r="BF217" i="1"/>
  <c r="BJ217" i="1"/>
  <c r="BC217" i="1"/>
  <c r="BG217" i="1"/>
  <c r="BK217" i="1"/>
  <c r="BD217" i="1"/>
  <c r="BH217" i="1"/>
  <c r="BL217" i="1"/>
  <c r="BE217" i="1"/>
  <c r="BI217" i="1"/>
  <c r="BM217" i="1"/>
  <c r="AN217" i="1"/>
  <c r="AR217" i="1"/>
  <c r="AV217" i="1"/>
  <c r="AO217" i="1"/>
  <c r="AS217" i="1"/>
  <c r="AW217" i="1"/>
  <c r="AP217" i="1"/>
  <c r="AT217" i="1"/>
  <c r="AX217" i="1"/>
  <c r="AM217" i="1"/>
  <c r="AQ217" i="1"/>
  <c r="AU217" i="1"/>
  <c r="Y217" i="1"/>
  <c r="AC217" i="1"/>
  <c r="AG217" i="1"/>
  <c r="X217" i="1"/>
  <c r="AB217" i="1"/>
  <c r="AF217" i="1"/>
  <c r="BB218" i="1"/>
  <c r="BF218" i="1"/>
  <c r="BJ218" i="1"/>
  <c r="BC218" i="1"/>
  <c r="BG218" i="1"/>
  <c r="BK218" i="1"/>
  <c r="BD218" i="1"/>
  <c r="BH218" i="1"/>
  <c r="BL218" i="1"/>
  <c r="BE218" i="1"/>
  <c r="BI218" i="1"/>
  <c r="BM218" i="1"/>
  <c r="AN218" i="1"/>
  <c r="AR218" i="1"/>
  <c r="AV218" i="1"/>
  <c r="AO218" i="1"/>
  <c r="AS218" i="1"/>
  <c r="AW218" i="1"/>
  <c r="AP218" i="1"/>
  <c r="AT218" i="1"/>
  <c r="AX218" i="1"/>
  <c r="AM218" i="1"/>
  <c r="AQ218" i="1"/>
  <c r="AU218" i="1"/>
  <c r="Y218" i="1"/>
  <c r="AC218" i="1"/>
  <c r="AG218" i="1"/>
  <c r="X218" i="1"/>
  <c r="AB218" i="1"/>
  <c r="AF218" i="1"/>
  <c r="BB219" i="1"/>
  <c r="BF219" i="1"/>
  <c r="BJ219" i="1"/>
  <c r="BC219" i="1"/>
  <c r="BG219" i="1"/>
  <c r="BK219" i="1"/>
  <c r="BD219" i="1"/>
  <c r="BH219" i="1"/>
  <c r="BL219" i="1"/>
  <c r="BI219" i="1"/>
  <c r="BM219" i="1"/>
  <c r="BE219" i="1"/>
  <c r="AN219" i="1"/>
  <c r="AR219" i="1"/>
  <c r="AV219" i="1"/>
  <c r="AO219" i="1"/>
  <c r="AS219" i="1"/>
  <c r="AW219" i="1"/>
  <c r="AP219" i="1"/>
  <c r="AT219" i="1"/>
  <c r="AX219" i="1"/>
  <c r="AQ219" i="1"/>
  <c r="AU219" i="1"/>
  <c r="AM219" i="1"/>
  <c r="Y219" i="1"/>
  <c r="AC219" i="1"/>
  <c r="AG219" i="1"/>
  <c r="X219" i="1"/>
  <c r="AB219" i="1"/>
  <c r="AF219" i="1"/>
  <c r="BB220" i="1"/>
  <c r="BF220" i="1"/>
  <c r="BJ220" i="1"/>
  <c r="BC220" i="1"/>
  <c r="BG220" i="1"/>
  <c r="BK220" i="1"/>
  <c r="BD220" i="1"/>
  <c r="BH220" i="1"/>
  <c r="BL220" i="1"/>
  <c r="BM220" i="1"/>
  <c r="BE220" i="1"/>
  <c r="BI220" i="1"/>
  <c r="AN220" i="1"/>
  <c r="AR220" i="1"/>
  <c r="AV220" i="1"/>
  <c r="AO220" i="1"/>
  <c r="AS220" i="1"/>
  <c r="AW220" i="1"/>
  <c r="AP220" i="1"/>
  <c r="AT220" i="1"/>
  <c r="AX220" i="1"/>
  <c r="AU220" i="1"/>
  <c r="AM220" i="1"/>
  <c r="AQ220" i="1"/>
  <c r="Y220" i="1"/>
  <c r="AC220" i="1"/>
  <c r="AG220" i="1"/>
  <c r="X220" i="1"/>
  <c r="AB220" i="1"/>
  <c r="AF220" i="1"/>
  <c r="BB221" i="1"/>
  <c r="BF221" i="1"/>
  <c r="BJ221" i="1"/>
  <c r="BC221" i="1"/>
  <c r="BG221" i="1"/>
  <c r="BK221" i="1"/>
  <c r="BD221" i="1"/>
  <c r="BH221" i="1"/>
  <c r="BL221" i="1"/>
  <c r="BE221" i="1"/>
  <c r="BI221" i="1"/>
  <c r="BM221" i="1"/>
  <c r="AN221" i="1"/>
  <c r="AR221" i="1"/>
  <c r="AV221" i="1"/>
  <c r="AO221" i="1"/>
  <c r="AS221" i="1"/>
  <c r="AW221" i="1"/>
  <c r="AP221" i="1"/>
  <c r="AT221" i="1"/>
  <c r="AX221" i="1"/>
  <c r="AM221" i="1"/>
  <c r="AQ221" i="1"/>
  <c r="AU221" i="1"/>
  <c r="Y221" i="1"/>
  <c r="AC221" i="1"/>
  <c r="AG221" i="1"/>
  <c r="X221" i="1"/>
  <c r="AB221" i="1"/>
  <c r="AF221" i="1"/>
  <c r="BB222" i="1"/>
  <c r="BF222" i="1"/>
  <c r="BJ222" i="1"/>
  <c r="BC222" i="1"/>
  <c r="BG222" i="1"/>
  <c r="BK222" i="1"/>
  <c r="BD222" i="1"/>
  <c r="BH222" i="1"/>
  <c r="BL222" i="1"/>
  <c r="BE222" i="1"/>
  <c r="BI222" i="1"/>
  <c r="BM222" i="1"/>
  <c r="AN222" i="1"/>
  <c r="AR222" i="1"/>
  <c r="AV222" i="1"/>
  <c r="AO222" i="1"/>
  <c r="AS222" i="1"/>
  <c r="AW222" i="1"/>
  <c r="AP222" i="1"/>
  <c r="AT222" i="1"/>
  <c r="AX222" i="1"/>
  <c r="AM222" i="1"/>
  <c r="AQ222" i="1"/>
  <c r="AU222" i="1"/>
  <c r="Y222" i="1"/>
  <c r="AC222" i="1"/>
  <c r="AG222" i="1"/>
  <c r="X222" i="1"/>
  <c r="AB222" i="1"/>
  <c r="AF222" i="1"/>
  <c r="BB223" i="1"/>
  <c r="BF223" i="1"/>
  <c r="BJ223" i="1"/>
  <c r="BC223" i="1"/>
  <c r="BG223" i="1"/>
  <c r="BK223" i="1"/>
  <c r="BD223" i="1"/>
  <c r="BH223" i="1"/>
  <c r="BL223" i="1"/>
  <c r="BI223" i="1"/>
  <c r="BM223" i="1"/>
  <c r="BE223" i="1"/>
  <c r="AN223" i="1"/>
  <c r="AR223" i="1"/>
  <c r="AV223" i="1"/>
  <c r="AO223" i="1"/>
  <c r="AS223" i="1"/>
  <c r="AW223" i="1"/>
  <c r="AP223" i="1"/>
  <c r="AT223" i="1"/>
  <c r="AX223" i="1"/>
  <c r="AQ223" i="1"/>
  <c r="AU223" i="1"/>
  <c r="AM223" i="1"/>
  <c r="Y223" i="1"/>
  <c r="AC223" i="1"/>
  <c r="AG223" i="1"/>
  <c r="X223" i="1"/>
  <c r="AB223" i="1"/>
  <c r="AF223" i="1"/>
  <c r="BB224" i="1"/>
  <c r="BF224" i="1"/>
  <c r="BJ224" i="1"/>
  <c r="BC224" i="1"/>
  <c r="BG224" i="1"/>
  <c r="BK224" i="1"/>
  <c r="BD224" i="1"/>
  <c r="BH224" i="1"/>
  <c r="BL224" i="1"/>
  <c r="BM224" i="1"/>
  <c r="BE224" i="1"/>
  <c r="BI224" i="1"/>
  <c r="AN224" i="1"/>
  <c r="AR224" i="1"/>
  <c r="AV224" i="1"/>
  <c r="AO224" i="1"/>
  <c r="AS224" i="1"/>
  <c r="AW224" i="1"/>
  <c r="AP224" i="1"/>
  <c r="AT224" i="1"/>
  <c r="AX224" i="1"/>
  <c r="AU224" i="1"/>
  <c r="AM224" i="1"/>
  <c r="AQ224" i="1"/>
  <c r="Y224" i="1"/>
  <c r="AC224" i="1"/>
  <c r="AG224" i="1"/>
  <c r="X224" i="1"/>
  <c r="AB224" i="1"/>
  <c r="AF224" i="1"/>
  <c r="BB225" i="1"/>
  <c r="BF225" i="1"/>
  <c r="BJ225" i="1"/>
  <c r="BC225" i="1"/>
  <c r="BG225" i="1"/>
  <c r="BK225" i="1"/>
  <c r="BD225" i="1"/>
  <c r="BH225" i="1"/>
  <c r="BL225" i="1"/>
  <c r="BE225" i="1"/>
  <c r="BI225" i="1"/>
  <c r="BM225" i="1"/>
  <c r="AN225" i="1"/>
  <c r="AR225" i="1"/>
  <c r="AV225" i="1"/>
  <c r="AO225" i="1"/>
  <c r="AS225" i="1"/>
  <c r="AW225" i="1"/>
  <c r="AP225" i="1"/>
  <c r="AT225" i="1"/>
  <c r="AX225" i="1"/>
  <c r="AM225" i="1"/>
  <c r="AQ225" i="1"/>
  <c r="AU225" i="1"/>
  <c r="Y225" i="1"/>
  <c r="AC225" i="1"/>
  <c r="AG225" i="1"/>
  <c r="X225" i="1"/>
  <c r="AB225" i="1"/>
  <c r="AF225" i="1"/>
  <c r="BB226" i="1"/>
  <c r="BF226" i="1"/>
  <c r="BJ226" i="1"/>
  <c r="BC226" i="1"/>
  <c r="BG226" i="1"/>
  <c r="BK226" i="1"/>
  <c r="BD226" i="1"/>
  <c r="BH226" i="1"/>
  <c r="BL226" i="1"/>
  <c r="BE226" i="1"/>
  <c r="BI226" i="1"/>
  <c r="BM226" i="1"/>
  <c r="AN226" i="1"/>
  <c r="AR226" i="1"/>
  <c r="AV226" i="1"/>
  <c r="AO226" i="1"/>
  <c r="AS226" i="1"/>
  <c r="AW226" i="1"/>
  <c r="AP226" i="1"/>
  <c r="AT226" i="1"/>
  <c r="AX226" i="1"/>
  <c r="AM226" i="1"/>
  <c r="AQ226" i="1"/>
  <c r="AU226" i="1"/>
  <c r="Y226" i="1"/>
  <c r="AC226" i="1"/>
  <c r="AG226" i="1"/>
  <c r="X226" i="1"/>
  <c r="AB226" i="1"/>
  <c r="AF226" i="1"/>
  <c r="BB227" i="1"/>
  <c r="BF227" i="1"/>
  <c r="BJ227" i="1"/>
  <c r="BC227" i="1"/>
  <c r="BG227" i="1"/>
  <c r="BK227" i="1"/>
  <c r="BD227" i="1"/>
  <c r="BH227" i="1"/>
  <c r="BL227" i="1"/>
  <c r="BI227" i="1"/>
  <c r="BM227" i="1"/>
  <c r="BE227" i="1"/>
  <c r="AN227" i="1"/>
  <c r="AR227" i="1"/>
  <c r="AV227" i="1"/>
  <c r="AO227" i="1"/>
  <c r="AS227" i="1"/>
  <c r="AW227" i="1"/>
  <c r="AP227" i="1"/>
  <c r="AT227" i="1"/>
  <c r="AX227" i="1"/>
  <c r="AQ227" i="1"/>
  <c r="AU227" i="1"/>
  <c r="AM227" i="1"/>
  <c r="Y227" i="1"/>
  <c r="AC227" i="1"/>
  <c r="AG227" i="1"/>
  <c r="X227" i="1"/>
  <c r="AB227" i="1"/>
  <c r="AF227" i="1"/>
  <c r="BB228" i="1"/>
  <c r="BF228" i="1"/>
  <c r="BJ228" i="1"/>
  <c r="BC228" i="1"/>
  <c r="BG228" i="1"/>
  <c r="BK228" i="1"/>
  <c r="BD228" i="1"/>
  <c r="BH228" i="1"/>
  <c r="BL228" i="1"/>
  <c r="BM228" i="1"/>
  <c r="BE228" i="1"/>
  <c r="BI228" i="1"/>
  <c r="AN228" i="1"/>
  <c r="AR228" i="1"/>
  <c r="AV228" i="1"/>
  <c r="AO228" i="1"/>
  <c r="AS228" i="1"/>
  <c r="AW228" i="1"/>
  <c r="AP228" i="1"/>
  <c r="AT228" i="1"/>
  <c r="AX228" i="1"/>
  <c r="AU228" i="1"/>
  <c r="AM228" i="1"/>
  <c r="AQ228" i="1"/>
  <c r="Y228" i="1"/>
  <c r="AC228" i="1"/>
  <c r="AG228" i="1"/>
  <c r="X228" i="1"/>
  <c r="AB228" i="1"/>
  <c r="AF228" i="1"/>
  <c r="BB229" i="1"/>
  <c r="BF229" i="1"/>
  <c r="BJ229" i="1"/>
  <c r="BC229" i="1"/>
  <c r="BG229" i="1"/>
  <c r="BK229" i="1"/>
  <c r="BD229" i="1"/>
  <c r="BH229" i="1"/>
  <c r="BL229" i="1"/>
  <c r="BE229" i="1"/>
  <c r="BI229" i="1"/>
  <c r="BM229" i="1"/>
  <c r="AN229" i="1"/>
  <c r="AR229" i="1"/>
  <c r="AV229" i="1"/>
  <c r="AO229" i="1"/>
  <c r="AS229" i="1"/>
  <c r="AW229" i="1"/>
  <c r="AP229" i="1"/>
  <c r="AT229" i="1"/>
  <c r="AX229" i="1"/>
  <c r="AM229" i="1"/>
  <c r="AQ229" i="1"/>
  <c r="AU229" i="1"/>
  <c r="Y229" i="1"/>
  <c r="AC229" i="1"/>
  <c r="AG229" i="1"/>
  <c r="X229" i="1"/>
  <c r="AB229" i="1"/>
  <c r="AF229" i="1"/>
  <c r="BB230" i="1"/>
  <c r="BF230" i="1"/>
  <c r="BJ230" i="1"/>
  <c r="BC230" i="1"/>
  <c r="BG230" i="1"/>
  <c r="BK230" i="1"/>
  <c r="BD230" i="1"/>
  <c r="BH230" i="1"/>
  <c r="BL230" i="1"/>
  <c r="BE230" i="1"/>
  <c r="BI230" i="1"/>
  <c r="BM230" i="1"/>
  <c r="AN230" i="1"/>
  <c r="AR230" i="1"/>
  <c r="AV230" i="1"/>
  <c r="AO230" i="1"/>
  <c r="AS230" i="1"/>
  <c r="AW230" i="1"/>
  <c r="AP230" i="1"/>
  <c r="AT230" i="1"/>
  <c r="AX230" i="1"/>
  <c r="AM230" i="1"/>
  <c r="AQ230" i="1"/>
  <c r="AU230" i="1"/>
  <c r="Y230" i="1"/>
  <c r="AC230" i="1"/>
  <c r="AG230" i="1"/>
  <c r="X230" i="1"/>
  <c r="AB230" i="1"/>
  <c r="AF230" i="1"/>
  <c r="BB231" i="1"/>
  <c r="BF231" i="1"/>
  <c r="BJ231" i="1"/>
  <c r="BC231" i="1"/>
  <c r="BG231" i="1"/>
  <c r="BK231" i="1"/>
  <c r="BD231" i="1"/>
  <c r="BH231" i="1"/>
  <c r="BL231" i="1"/>
  <c r="BI231" i="1"/>
  <c r="BM231" i="1"/>
  <c r="BE231" i="1"/>
  <c r="AN231" i="1"/>
  <c r="AR231" i="1"/>
  <c r="AV231" i="1"/>
  <c r="AO231" i="1"/>
  <c r="AS231" i="1"/>
  <c r="AW231" i="1"/>
  <c r="AP231" i="1"/>
  <c r="AT231" i="1"/>
  <c r="AX231" i="1"/>
  <c r="AQ231" i="1"/>
  <c r="AU231" i="1"/>
  <c r="AM231" i="1"/>
  <c r="Y231" i="1"/>
  <c r="AC231" i="1"/>
  <c r="AG231" i="1"/>
  <c r="X231" i="1"/>
  <c r="AB231" i="1"/>
  <c r="AF231" i="1"/>
  <c r="BB232" i="1"/>
  <c r="BF232" i="1"/>
  <c r="BJ232" i="1"/>
  <c r="BC232" i="1"/>
  <c r="BG232" i="1"/>
  <c r="BK232" i="1"/>
  <c r="BD232" i="1"/>
  <c r="BH232" i="1"/>
  <c r="BL232" i="1"/>
  <c r="BM232" i="1"/>
  <c r="BE232" i="1"/>
  <c r="BI232" i="1"/>
  <c r="AN232" i="1"/>
  <c r="AR232" i="1"/>
  <c r="AV232" i="1"/>
  <c r="AO232" i="1"/>
  <c r="AS232" i="1"/>
  <c r="AW232" i="1"/>
  <c r="AP232" i="1"/>
  <c r="AT232" i="1"/>
  <c r="AX232" i="1"/>
  <c r="AU232" i="1"/>
  <c r="AM232" i="1"/>
  <c r="AQ232" i="1"/>
  <c r="Y232" i="1"/>
  <c r="AC232" i="1"/>
  <c r="AG232" i="1"/>
  <c r="X232" i="1"/>
  <c r="AB232" i="1"/>
  <c r="AF232" i="1"/>
  <c r="BB233" i="1"/>
  <c r="BF233" i="1"/>
  <c r="BJ233" i="1"/>
  <c r="BC233" i="1"/>
  <c r="BG233" i="1"/>
  <c r="BK233" i="1"/>
  <c r="BD233" i="1"/>
  <c r="BH233" i="1"/>
  <c r="BL233" i="1"/>
  <c r="BE233" i="1"/>
  <c r="BI233" i="1"/>
  <c r="BM233" i="1"/>
  <c r="AN233" i="1"/>
  <c r="AR233" i="1"/>
  <c r="AV233" i="1"/>
  <c r="AO233" i="1"/>
  <c r="AS233" i="1"/>
  <c r="AW233" i="1"/>
  <c r="AP233" i="1"/>
  <c r="AT233" i="1"/>
  <c r="AX233" i="1"/>
  <c r="AM233" i="1"/>
  <c r="AQ233" i="1"/>
  <c r="AU233" i="1"/>
  <c r="Y233" i="1"/>
  <c r="AC233" i="1"/>
  <c r="AG233" i="1"/>
  <c r="X233" i="1"/>
  <c r="AB233" i="1"/>
  <c r="AF233" i="1"/>
  <c r="BB234" i="1"/>
  <c r="BF234" i="1"/>
  <c r="BJ234" i="1"/>
  <c r="BC234" i="1"/>
  <c r="BG234" i="1"/>
  <c r="BK234" i="1"/>
  <c r="BD234" i="1"/>
  <c r="BH234" i="1"/>
  <c r="BL234" i="1"/>
  <c r="BE234" i="1"/>
  <c r="BI234" i="1"/>
  <c r="BM234" i="1"/>
  <c r="AN234" i="1"/>
  <c r="AR234" i="1"/>
  <c r="AV234" i="1"/>
  <c r="AO234" i="1"/>
  <c r="AS234" i="1"/>
  <c r="AW234" i="1"/>
  <c r="AP234" i="1"/>
  <c r="AT234" i="1"/>
  <c r="AX234" i="1"/>
  <c r="AM234" i="1"/>
  <c r="AQ234" i="1"/>
  <c r="AU234" i="1"/>
  <c r="Y234" i="1"/>
  <c r="AC234" i="1"/>
  <c r="AG234" i="1"/>
  <c r="X234" i="1"/>
  <c r="AB234" i="1"/>
  <c r="AF234" i="1"/>
  <c r="BB235" i="1"/>
  <c r="BF235" i="1"/>
  <c r="BJ235" i="1"/>
  <c r="BC235" i="1"/>
  <c r="BG235" i="1"/>
  <c r="BK235" i="1"/>
  <c r="BD235" i="1"/>
  <c r="BH235" i="1"/>
  <c r="BL235" i="1"/>
  <c r="BI235" i="1"/>
  <c r="BM235" i="1"/>
  <c r="BE235" i="1"/>
  <c r="AN235" i="1"/>
  <c r="AR235" i="1"/>
  <c r="AV235" i="1"/>
  <c r="AO235" i="1"/>
  <c r="AS235" i="1"/>
  <c r="AW235" i="1"/>
  <c r="AP235" i="1"/>
  <c r="AT235" i="1"/>
  <c r="AX235" i="1"/>
  <c r="AQ235" i="1"/>
  <c r="AU235" i="1"/>
  <c r="AM235" i="1"/>
  <c r="Y235" i="1"/>
  <c r="AC235" i="1"/>
  <c r="AG235" i="1"/>
  <c r="X235" i="1"/>
  <c r="AB235" i="1"/>
  <c r="AF235" i="1"/>
  <c r="BB236" i="1"/>
  <c r="BF236" i="1"/>
  <c r="BJ236" i="1"/>
  <c r="BC236" i="1"/>
  <c r="BG236" i="1"/>
  <c r="BK236" i="1"/>
  <c r="BD236" i="1"/>
  <c r="BH236" i="1"/>
  <c r="BL236" i="1"/>
  <c r="BM236" i="1"/>
  <c r="BE236" i="1"/>
  <c r="BI236" i="1"/>
  <c r="AN236" i="1"/>
  <c r="AR236" i="1"/>
  <c r="AV236" i="1"/>
  <c r="AO236" i="1"/>
  <c r="AS236" i="1"/>
  <c r="AW236" i="1"/>
  <c r="AP236" i="1"/>
  <c r="AT236" i="1"/>
  <c r="AX236" i="1"/>
  <c r="AU236" i="1"/>
  <c r="AM236" i="1"/>
  <c r="AQ236" i="1"/>
  <c r="Y236" i="1"/>
  <c r="AC236" i="1"/>
  <c r="AG236" i="1"/>
  <c r="X236" i="1"/>
  <c r="AB236" i="1"/>
  <c r="AF236" i="1"/>
  <c r="BB237" i="1"/>
  <c r="BF237" i="1"/>
  <c r="BJ237" i="1"/>
  <c r="BC237" i="1"/>
  <c r="BG237" i="1"/>
  <c r="BK237" i="1"/>
  <c r="BD237" i="1"/>
  <c r="BH237" i="1"/>
  <c r="BL237" i="1"/>
  <c r="BE237" i="1"/>
  <c r="BI237" i="1"/>
  <c r="BM237" i="1"/>
  <c r="AN237" i="1"/>
  <c r="AR237" i="1"/>
  <c r="AV237" i="1"/>
  <c r="AO237" i="1"/>
  <c r="AS237" i="1"/>
  <c r="AW237" i="1"/>
  <c r="AP237" i="1"/>
  <c r="AT237" i="1"/>
  <c r="AX237" i="1"/>
  <c r="AM237" i="1"/>
  <c r="AQ237" i="1"/>
  <c r="AU237" i="1"/>
  <c r="Y237" i="1"/>
  <c r="AC237" i="1"/>
  <c r="AG237" i="1"/>
  <c r="X237" i="1"/>
  <c r="AB237" i="1"/>
  <c r="AF237" i="1"/>
  <c r="BB238" i="1"/>
  <c r="BF238" i="1"/>
  <c r="BJ238" i="1"/>
  <c r="BC238" i="1"/>
  <c r="BG238" i="1"/>
  <c r="BK238" i="1"/>
  <c r="BD238" i="1"/>
  <c r="BH238" i="1"/>
  <c r="BL238" i="1"/>
  <c r="BE238" i="1"/>
  <c r="BI238" i="1"/>
  <c r="BM238" i="1"/>
  <c r="AN238" i="1"/>
  <c r="AR238" i="1"/>
  <c r="AV238" i="1"/>
  <c r="AO238" i="1"/>
  <c r="AS238" i="1"/>
  <c r="AW238" i="1"/>
  <c r="AP238" i="1"/>
  <c r="AT238" i="1"/>
  <c r="AX238" i="1"/>
  <c r="AM238" i="1"/>
  <c r="AQ238" i="1"/>
  <c r="AU238" i="1"/>
  <c r="Y238" i="1"/>
  <c r="AC238" i="1"/>
  <c r="AG238" i="1"/>
  <c r="X238" i="1"/>
  <c r="AB238" i="1"/>
  <c r="AF238" i="1"/>
  <c r="BB239" i="1"/>
  <c r="BF239" i="1"/>
  <c r="BJ239" i="1"/>
  <c r="BC239" i="1"/>
  <c r="BG239" i="1"/>
  <c r="BK239" i="1"/>
  <c r="BD239" i="1"/>
  <c r="BH239" i="1"/>
  <c r="BL239" i="1"/>
  <c r="BI239" i="1"/>
  <c r="BM239" i="1"/>
  <c r="BE239" i="1"/>
  <c r="AN239" i="1"/>
  <c r="AR239" i="1"/>
  <c r="AV239" i="1"/>
  <c r="AO239" i="1"/>
  <c r="AS239" i="1"/>
  <c r="AW239" i="1"/>
  <c r="AP239" i="1"/>
  <c r="AT239" i="1"/>
  <c r="AX239" i="1"/>
  <c r="AQ239" i="1"/>
  <c r="AU239" i="1"/>
  <c r="AM239" i="1"/>
  <c r="Y239" i="1"/>
  <c r="AC239" i="1"/>
  <c r="AG239" i="1"/>
  <c r="X239" i="1"/>
  <c r="AB239" i="1"/>
  <c r="AF239" i="1"/>
  <c r="BB240" i="1"/>
  <c r="BF240" i="1"/>
  <c r="BJ240" i="1"/>
  <c r="BC240" i="1"/>
  <c r="BG240" i="1"/>
  <c r="BK240" i="1"/>
  <c r="BD240" i="1"/>
  <c r="BH240" i="1"/>
  <c r="BL240" i="1"/>
  <c r="BM240" i="1"/>
  <c r="BE240" i="1"/>
  <c r="BI240" i="1"/>
  <c r="AN240" i="1"/>
  <c r="AR240" i="1"/>
  <c r="AV240" i="1"/>
  <c r="AO240" i="1"/>
  <c r="AS240" i="1"/>
  <c r="AW240" i="1"/>
  <c r="AP240" i="1"/>
  <c r="AT240" i="1"/>
  <c r="AX240" i="1"/>
  <c r="AU240" i="1"/>
  <c r="AM240" i="1"/>
  <c r="AQ240" i="1"/>
  <c r="Y240" i="1"/>
  <c r="AC240" i="1"/>
  <c r="AG240" i="1"/>
  <c r="X240" i="1"/>
  <c r="AB240" i="1"/>
  <c r="AF240" i="1"/>
  <c r="BB241" i="1"/>
  <c r="BF241" i="1"/>
  <c r="BJ241" i="1"/>
  <c r="BC241" i="1"/>
  <c r="BG241" i="1"/>
  <c r="BK241" i="1"/>
  <c r="BD241" i="1"/>
  <c r="BH241" i="1"/>
  <c r="BL241" i="1"/>
  <c r="BE241" i="1"/>
  <c r="BI241" i="1"/>
  <c r="BM241" i="1"/>
  <c r="AN241" i="1"/>
  <c r="AR241" i="1"/>
  <c r="AV241" i="1"/>
  <c r="AO241" i="1"/>
  <c r="AS241" i="1"/>
  <c r="AW241" i="1"/>
  <c r="AP241" i="1"/>
  <c r="AT241" i="1"/>
  <c r="AX241" i="1"/>
  <c r="AM241" i="1"/>
  <c r="AQ241" i="1"/>
  <c r="AU241" i="1"/>
  <c r="Y241" i="1"/>
  <c r="AC241" i="1"/>
  <c r="AG241" i="1"/>
  <c r="X241" i="1"/>
  <c r="AB241" i="1"/>
  <c r="AF241" i="1"/>
  <c r="BB242" i="1"/>
  <c r="BF242" i="1"/>
  <c r="BJ242" i="1"/>
  <c r="BC242" i="1"/>
  <c r="BG242" i="1"/>
  <c r="BK242" i="1"/>
  <c r="BD242" i="1"/>
  <c r="BH242" i="1"/>
  <c r="BL242" i="1"/>
  <c r="BE242" i="1"/>
  <c r="BI242" i="1"/>
  <c r="BM242" i="1"/>
  <c r="AN242" i="1"/>
  <c r="AR242" i="1"/>
  <c r="AV242" i="1"/>
  <c r="AO242" i="1"/>
  <c r="AS242" i="1"/>
  <c r="AW242" i="1"/>
  <c r="AP242" i="1"/>
  <c r="AT242" i="1"/>
  <c r="AX242" i="1"/>
  <c r="AM242" i="1"/>
  <c r="AQ242" i="1"/>
  <c r="AU242" i="1"/>
  <c r="Y242" i="1"/>
  <c r="AC242" i="1"/>
  <c r="AG242" i="1"/>
  <c r="X242" i="1"/>
  <c r="AB242" i="1"/>
  <c r="AF242" i="1"/>
  <c r="BB243" i="1"/>
  <c r="BF243" i="1"/>
  <c r="BJ243" i="1"/>
  <c r="BC243" i="1"/>
  <c r="BG243" i="1"/>
  <c r="BK243" i="1"/>
  <c r="BD243" i="1"/>
  <c r="BH243" i="1"/>
  <c r="BL243" i="1"/>
  <c r="BI243" i="1"/>
  <c r="BM243" i="1"/>
  <c r="BE243" i="1"/>
  <c r="AN243" i="1"/>
  <c r="AR243" i="1"/>
  <c r="AV243" i="1"/>
  <c r="AO243" i="1"/>
  <c r="AS243" i="1"/>
  <c r="AW243" i="1"/>
  <c r="AP243" i="1"/>
  <c r="AT243" i="1"/>
  <c r="AX243" i="1"/>
  <c r="AQ243" i="1"/>
  <c r="AU243" i="1"/>
  <c r="AM243" i="1"/>
  <c r="Y243" i="1"/>
  <c r="AC243" i="1"/>
  <c r="AG243" i="1"/>
  <c r="X243" i="1"/>
  <c r="AB243" i="1"/>
  <c r="AF243" i="1"/>
  <c r="BB244" i="1"/>
  <c r="BF244" i="1"/>
  <c r="BJ244" i="1"/>
  <c r="BC244" i="1"/>
  <c r="BG244" i="1"/>
  <c r="BK244" i="1"/>
  <c r="BD244" i="1"/>
  <c r="BH244" i="1"/>
  <c r="BL244" i="1"/>
  <c r="BM244" i="1"/>
  <c r="BE244" i="1"/>
  <c r="BI244" i="1"/>
  <c r="AN244" i="1"/>
  <c r="AR244" i="1"/>
  <c r="AV244" i="1"/>
  <c r="AO244" i="1"/>
  <c r="AS244" i="1"/>
  <c r="AW244" i="1"/>
  <c r="AP244" i="1"/>
  <c r="AT244" i="1"/>
  <c r="AX244" i="1"/>
  <c r="AU244" i="1"/>
  <c r="AM244" i="1"/>
  <c r="AQ244" i="1"/>
  <c r="Y244" i="1"/>
  <c r="AC244" i="1"/>
  <c r="AG244" i="1"/>
  <c r="X244" i="1"/>
  <c r="AB244" i="1"/>
  <c r="AF244" i="1"/>
  <c r="BB245" i="1"/>
  <c r="BF245" i="1"/>
  <c r="BJ245" i="1"/>
  <c r="BC245" i="1"/>
  <c r="BG245" i="1"/>
  <c r="BK245" i="1"/>
  <c r="BD245" i="1"/>
  <c r="BH245" i="1"/>
  <c r="BL245" i="1"/>
  <c r="BE245" i="1"/>
  <c r="BI245" i="1"/>
  <c r="BM245" i="1"/>
  <c r="AN245" i="1"/>
  <c r="AR245" i="1"/>
  <c r="AV245" i="1"/>
  <c r="AO245" i="1"/>
  <c r="AS245" i="1"/>
  <c r="AW245" i="1"/>
  <c r="AP245" i="1"/>
  <c r="AT245" i="1"/>
  <c r="AX245" i="1"/>
  <c r="AM245" i="1"/>
  <c r="AQ245" i="1"/>
  <c r="AU245" i="1"/>
  <c r="Y245" i="1"/>
  <c r="AC245" i="1"/>
  <c r="AG245" i="1"/>
  <c r="X245" i="1"/>
  <c r="AB245" i="1"/>
  <c r="AF245" i="1"/>
  <c r="BB246" i="1"/>
  <c r="BF246" i="1"/>
  <c r="BJ246" i="1"/>
  <c r="BC246" i="1"/>
  <c r="BG246" i="1"/>
  <c r="BK246" i="1"/>
  <c r="BD246" i="1"/>
  <c r="BH246" i="1"/>
  <c r="BL246" i="1"/>
  <c r="BE246" i="1"/>
  <c r="BI246" i="1"/>
  <c r="BM246" i="1"/>
  <c r="AN246" i="1"/>
  <c r="AR246" i="1"/>
  <c r="AV246" i="1"/>
  <c r="AO246" i="1"/>
  <c r="AS246" i="1"/>
  <c r="AW246" i="1"/>
  <c r="AP246" i="1"/>
  <c r="AT246" i="1"/>
  <c r="AX246" i="1"/>
  <c r="AM246" i="1"/>
  <c r="AQ246" i="1"/>
  <c r="AU246" i="1"/>
  <c r="Y246" i="1"/>
  <c r="AC246" i="1"/>
  <c r="AG246" i="1"/>
  <c r="X246" i="1"/>
  <c r="AB246" i="1"/>
  <c r="AF246" i="1"/>
  <c r="BB247" i="1"/>
  <c r="BF247" i="1"/>
  <c r="BJ247" i="1"/>
  <c r="BC247" i="1"/>
  <c r="BG247" i="1"/>
  <c r="BK247" i="1"/>
  <c r="BD247" i="1"/>
  <c r="BH247" i="1"/>
  <c r="BL247" i="1"/>
  <c r="BI247" i="1"/>
  <c r="BM247" i="1"/>
  <c r="BE247" i="1"/>
  <c r="AN247" i="1"/>
  <c r="AR247" i="1"/>
  <c r="AV247" i="1"/>
  <c r="AO247" i="1"/>
  <c r="AS247" i="1"/>
  <c r="AW247" i="1"/>
  <c r="AP247" i="1"/>
  <c r="AT247" i="1"/>
  <c r="AX247" i="1"/>
  <c r="AQ247" i="1"/>
  <c r="AU247" i="1"/>
  <c r="AM247" i="1"/>
  <c r="Y247" i="1"/>
  <c r="AC247" i="1"/>
  <c r="AG247" i="1"/>
  <c r="X247" i="1"/>
  <c r="AB247" i="1"/>
  <c r="AF247" i="1"/>
  <c r="BB248" i="1"/>
  <c r="BF248" i="1"/>
  <c r="BJ248" i="1"/>
  <c r="BC248" i="1"/>
  <c r="BG248" i="1"/>
  <c r="BK248" i="1"/>
  <c r="BD248" i="1"/>
  <c r="BH248" i="1"/>
  <c r="BL248" i="1"/>
  <c r="BM248" i="1"/>
  <c r="BE248" i="1"/>
  <c r="BI248" i="1"/>
  <c r="AN248" i="1"/>
  <c r="AR248" i="1"/>
  <c r="AV248" i="1"/>
  <c r="AO248" i="1"/>
  <c r="AS248" i="1"/>
  <c r="AW248" i="1"/>
  <c r="AP248" i="1"/>
  <c r="AT248" i="1"/>
  <c r="AX248" i="1"/>
  <c r="AU248" i="1"/>
  <c r="AM248" i="1"/>
  <c r="AQ248" i="1"/>
  <c r="Y248" i="1"/>
  <c r="AC248" i="1"/>
  <c r="AG248" i="1"/>
  <c r="X248" i="1"/>
  <c r="AB248" i="1"/>
  <c r="AF248" i="1"/>
  <c r="BB249" i="1"/>
  <c r="BF249" i="1"/>
  <c r="BJ249" i="1"/>
  <c r="BC249" i="1"/>
  <c r="BG249" i="1"/>
  <c r="BK249" i="1"/>
  <c r="BD249" i="1"/>
  <c r="BH249" i="1"/>
  <c r="BL249" i="1"/>
  <c r="BE249" i="1"/>
  <c r="BI249" i="1"/>
  <c r="BM249" i="1"/>
  <c r="AN249" i="1"/>
  <c r="AR249" i="1"/>
  <c r="AV249" i="1"/>
  <c r="AO249" i="1"/>
  <c r="AS249" i="1"/>
  <c r="AW249" i="1"/>
  <c r="AP249" i="1"/>
  <c r="AT249" i="1"/>
  <c r="AX249" i="1"/>
  <c r="AM249" i="1"/>
  <c r="AQ249" i="1"/>
  <c r="AU249" i="1"/>
  <c r="Y249" i="1"/>
  <c r="AC249" i="1"/>
  <c r="AG249" i="1"/>
  <c r="X249" i="1"/>
  <c r="AB249" i="1"/>
  <c r="AF249" i="1"/>
  <c r="BB250" i="1"/>
  <c r="BF250" i="1"/>
  <c r="BJ250" i="1"/>
  <c r="BC250" i="1"/>
  <c r="BG250" i="1"/>
  <c r="BK250" i="1"/>
  <c r="BD250" i="1"/>
  <c r="BH250" i="1"/>
  <c r="BL250" i="1"/>
  <c r="BE250" i="1"/>
  <c r="BI250" i="1"/>
  <c r="BM250" i="1"/>
  <c r="AN250" i="1"/>
  <c r="AR250" i="1"/>
  <c r="AV250" i="1"/>
  <c r="AO250" i="1"/>
  <c r="AS250" i="1"/>
  <c r="AW250" i="1"/>
  <c r="AP250" i="1"/>
  <c r="AT250" i="1"/>
  <c r="AX250" i="1"/>
  <c r="AM250" i="1"/>
  <c r="AQ250" i="1"/>
  <c r="AU250" i="1"/>
  <c r="Y250" i="1"/>
  <c r="AC250" i="1"/>
  <c r="AG250" i="1"/>
  <c r="X250" i="1"/>
  <c r="AB250" i="1"/>
  <c r="AF250" i="1"/>
  <c r="BB251" i="1"/>
  <c r="BF251" i="1"/>
  <c r="BJ251" i="1"/>
  <c r="BC251" i="1"/>
  <c r="BG251" i="1"/>
  <c r="BK251" i="1"/>
  <c r="BD251" i="1"/>
  <c r="BH251" i="1"/>
  <c r="BL251" i="1"/>
  <c r="BI251" i="1"/>
  <c r="BM251" i="1"/>
  <c r="BE251" i="1"/>
  <c r="AN251" i="1"/>
  <c r="AR251" i="1"/>
  <c r="AV251" i="1"/>
  <c r="AO251" i="1"/>
  <c r="AS251" i="1"/>
  <c r="AW251" i="1"/>
  <c r="AP251" i="1"/>
  <c r="AT251" i="1"/>
  <c r="AX251" i="1"/>
  <c r="AQ251" i="1"/>
  <c r="AU251" i="1"/>
  <c r="AM251" i="1"/>
  <c r="Y251" i="1"/>
  <c r="AC251" i="1"/>
  <c r="AG251" i="1"/>
  <c r="X251" i="1"/>
  <c r="AB251" i="1"/>
  <c r="AF251" i="1"/>
  <c r="BB252" i="1"/>
  <c r="BF252" i="1"/>
  <c r="BJ252" i="1"/>
  <c r="BC252" i="1"/>
  <c r="BG252" i="1"/>
  <c r="BK252" i="1"/>
  <c r="BD252" i="1"/>
  <c r="BH252" i="1"/>
  <c r="BL252" i="1"/>
  <c r="BM252" i="1"/>
  <c r="BE252" i="1"/>
  <c r="BI252" i="1"/>
  <c r="AN252" i="1"/>
  <c r="AR252" i="1"/>
  <c r="AV252" i="1"/>
  <c r="AO252" i="1"/>
  <c r="AS252" i="1"/>
  <c r="AW252" i="1"/>
  <c r="AP252" i="1"/>
  <c r="AT252" i="1"/>
  <c r="AX252" i="1"/>
  <c r="AU252" i="1"/>
  <c r="AM252" i="1"/>
  <c r="AQ252" i="1"/>
  <c r="Y252" i="1"/>
  <c r="AC252" i="1"/>
  <c r="AG252" i="1"/>
  <c r="X252" i="1"/>
  <c r="AB252" i="1"/>
  <c r="AF252" i="1"/>
  <c r="BB253" i="1"/>
  <c r="BF253" i="1"/>
  <c r="BJ253" i="1"/>
  <c r="BC253" i="1"/>
  <c r="BG253" i="1"/>
  <c r="BK253" i="1"/>
  <c r="BD253" i="1"/>
  <c r="BH253" i="1"/>
  <c r="BL253" i="1"/>
  <c r="BE253" i="1"/>
  <c r="BI253" i="1"/>
  <c r="BM253" i="1"/>
  <c r="AN253" i="1"/>
  <c r="AR253" i="1"/>
  <c r="AV253" i="1"/>
  <c r="AO253" i="1"/>
  <c r="AS253" i="1"/>
  <c r="AW253" i="1"/>
  <c r="AP253" i="1"/>
  <c r="AT253" i="1"/>
  <c r="AX253" i="1"/>
  <c r="AM253" i="1"/>
  <c r="AQ253" i="1"/>
  <c r="AU253" i="1"/>
  <c r="Y253" i="1"/>
  <c r="AC253" i="1"/>
  <c r="AG253" i="1"/>
  <c r="X253" i="1"/>
  <c r="AB253" i="1"/>
  <c r="AF253" i="1"/>
  <c r="BB254" i="1"/>
  <c r="BF254" i="1"/>
  <c r="BJ254" i="1"/>
  <c r="BC254" i="1"/>
  <c r="BG254" i="1"/>
  <c r="BK254" i="1"/>
  <c r="BD254" i="1"/>
  <c r="BH254" i="1"/>
  <c r="BL254" i="1"/>
  <c r="BE254" i="1"/>
  <c r="BI254" i="1"/>
  <c r="BM254" i="1"/>
  <c r="AN254" i="1"/>
  <c r="AR254" i="1"/>
  <c r="AV254" i="1"/>
  <c r="AO254" i="1"/>
  <c r="AS254" i="1"/>
  <c r="AW254" i="1"/>
  <c r="AP254" i="1"/>
  <c r="AT254" i="1"/>
  <c r="AX254" i="1"/>
  <c r="AM254" i="1"/>
  <c r="AQ254" i="1"/>
  <c r="AU254" i="1"/>
  <c r="Y254" i="1"/>
  <c r="AC254" i="1"/>
  <c r="AG254" i="1"/>
  <c r="X254" i="1"/>
  <c r="AB254" i="1"/>
  <c r="AF254" i="1"/>
  <c r="BB255" i="1"/>
  <c r="BF255" i="1"/>
  <c r="BJ255" i="1"/>
  <c r="BC255" i="1"/>
  <c r="BG255" i="1"/>
  <c r="BK255" i="1"/>
  <c r="BD255" i="1"/>
  <c r="BH255" i="1"/>
  <c r="BL255" i="1"/>
  <c r="BI255" i="1"/>
  <c r="BM255" i="1"/>
  <c r="BE255" i="1"/>
  <c r="AN255" i="1"/>
  <c r="AR255" i="1"/>
  <c r="AV255" i="1"/>
  <c r="AO255" i="1"/>
  <c r="AS255" i="1"/>
  <c r="AW255" i="1"/>
  <c r="AP255" i="1"/>
  <c r="AT255" i="1"/>
  <c r="AX255" i="1"/>
  <c r="AQ255" i="1"/>
  <c r="AU255" i="1"/>
  <c r="AM255" i="1"/>
  <c r="Y255" i="1"/>
  <c r="AC255" i="1"/>
  <c r="AG255" i="1"/>
  <c r="X255" i="1"/>
  <c r="AB255" i="1"/>
  <c r="AF255" i="1"/>
  <c r="BB256" i="1"/>
  <c r="BF256" i="1"/>
  <c r="BJ256" i="1"/>
  <c r="BC256" i="1"/>
  <c r="BG256" i="1"/>
  <c r="BK256" i="1"/>
  <c r="BD256" i="1"/>
  <c r="BH256" i="1"/>
  <c r="BL256" i="1"/>
  <c r="BM256" i="1"/>
  <c r="BE256" i="1"/>
  <c r="BI256" i="1"/>
  <c r="AN256" i="1"/>
  <c r="AR256" i="1"/>
  <c r="AV256" i="1"/>
  <c r="AO256" i="1"/>
  <c r="AS256" i="1"/>
  <c r="AW256" i="1"/>
  <c r="AP256" i="1"/>
  <c r="AT256" i="1"/>
  <c r="AX256" i="1"/>
  <c r="AU256" i="1"/>
  <c r="AM256" i="1"/>
  <c r="AQ256" i="1"/>
  <c r="Y256" i="1"/>
  <c r="AC256" i="1"/>
  <c r="AG256" i="1"/>
  <c r="X256" i="1"/>
  <c r="AB256" i="1"/>
  <c r="AF256" i="1"/>
  <c r="BB257" i="1"/>
  <c r="BF257" i="1"/>
  <c r="BJ257" i="1"/>
  <c r="BC257" i="1"/>
  <c r="BG257" i="1"/>
  <c r="BK257" i="1"/>
  <c r="BD257" i="1"/>
  <c r="BH257" i="1"/>
  <c r="BL257" i="1"/>
  <c r="BE257" i="1"/>
  <c r="BI257" i="1"/>
  <c r="BM257" i="1"/>
  <c r="AN257" i="1"/>
  <c r="AR257" i="1"/>
  <c r="AV257" i="1"/>
  <c r="AO257" i="1"/>
  <c r="AS257" i="1"/>
  <c r="AW257" i="1"/>
  <c r="AP257" i="1"/>
  <c r="AT257" i="1"/>
  <c r="AX257" i="1"/>
  <c r="AM257" i="1"/>
  <c r="AQ257" i="1"/>
  <c r="AU257" i="1"/>
  <c r="Y257" i="1"/>
  <c r="AC257" i="1"/>
  <c r="AG257" i="1"/>
  <c r="X257" i="1"/>
  <c r="AB257" i="1"/>
  <c r="AF257" i="1"/>
  <c r="BB258" i="1"/>
  <c r="BF258" i="1"/>
  <c r="BJ258" i="1"/>
  <c r="BC258" i="1"/>
  <c r="BG258" i="1"/>
  <c r="BK258" i="1"/>
  <c r="BD258" i="1"/>
  <c r="BH258" i="1"/>
  <c r="BL258" i="1"/>
  <c r="BE258" i="1"/>
  <c r="BI258" i="1"/>
  <c r="BM258" i="1"/>
  <c r="AN258" i="1"/>
  <c r="AR258" i="1"/>
  <c r="AV258" i="1"/>
  <c r="AO258" i="1"/>
  <c r="AS258" i="1"/>
  <c r="AW258" i="1"/>
  <c r="AP258" i="1"/>
  <c r="AT258" i="1"/>
  <c r="AX258" i="1"/>
  <c r="AM258" i="1"/>
  <c r="AQ258" i="1"/>
  <c r="AU258" i="1"/>
  <c r="Y258" i="1"/>
  <c r="AC258" i="1"/>
  <c r="AG258" i="1"/>
  <c r="X258" i="1"/>
  <c r="AB258" i="1"/>
  <c r="AF258" i="1"/>
  <c r="BB259" i="1"/>
  <c r="BF259" i="1"/>
  <c r="BJ259" i="1"/>
  <c r="BC259" i="1"/>
  <c r="BG259" i="1"/>
  <c r="BK259" i="1"/>
  <c r="BD259" i="1"/>
  <c r="BH259" i="1"/>
  <c r="BL259" i="1"/>
  <c r="BI259" i="1"/>
  <c r="BM259" i="1"/>
  <c r="BE259" i="1"/>
  <c r="AN259" i="1"/>
  <c r="AR259" i="1"/>
  <c r="AV259" i="1"/>
  <c r="AO259" i="1"/>
  <c r="AS259" i="1"/>
  <c r="AW259" i="1"/>
  <c r="AP259" i="1"/>
  <c r="AT259" i="1"/>
  <c r="AX259" i="1"/>
  <c r="AQ259" i="1"/>
  <c r="AU259" i="1"/>
  <c r="AM259" i="1"/>
  <c r="Y259" i="1"/>
  <c r="AC259" i="1"/>
  <c r="AG259" i="1"/>
  <c r="X259" i="1"/>
  <c r="AB259" i="1"/>
  <c r="AF259" i="1"/>
  <c r="BB260" i="1"/>
  <c r="BF260" i="1"/>
  <c r="BJ260" i="1"/>
  <c r="BC260" i="1"/>
  <c r="BG260" i="1"/>
  <c r="BK260" i="1"/>
  <c r="BD260" i="1"/>
  <c r="BH260" i="1"/>
  <c r="BL260" i="1"/>
  <c r="BM260" i="1"/>
  <c r="BE260" i="1"/>
  <c r="BI260" i="1"/>
  <c r="AN260" i="1"/>
  <c r="AR260" i="1"/>
  <c r="AV260" i="1"/>
  <c r="AO260" i="1"/>
  <c r="AS260" i="1"/>
  <c r="AW260" i="1"/>
  <c r="AP260" i="1"/>
  <c r="AT260" i="1"/>
  <c r="AX260" i="1"/>
  <c r="AU260" i="1"/>
  <c r="AM260" i="1"/>
  <c r="AQ260" i="1"/>
  <c r="Y260" i="1"/>
  <c r="AC260" i="1"/>
  <c r="AG260" i="1"/>
  <c r="X260" i="1"/>
  <c r="AB260" i="1"/>
  <c r="AF260" i="1"/>
  <c r="BB261" i="1"/>
  <c r="BF261" i="1"/>
  <c r="BJ261" i="1"/>
  <c r="BC261" i="1"/>
  <c r="BG261" i="1"/>
  <c r="BK261" i="1"/>
  <c r="BD261" i="1"/>
  <c r="BH261" i="1"/>
  <c r="BL261" i="1"/>
  <c r="BE261" i="1"/>
  <c r="BI261" i="1"/>
  <c r="BM261" i="1"/>
  <c r="AN261" i="1"/>
  <c r="AR261" i="1"/>
  <c r="AV261" i="1"/>
  <c r="AO261" i="1"/>
  <c r="AS261" i="1"/>
  <c r="AW261" i="1"/>
  <c r="AP261" i="1"/>
  <c r="AT261" i="1"/>
  <c r="AX261" i="1"/>
  <c r="AM261" i="1"/>
  <c r="AQ261" i="1"/>
  <c r="AU261" i="1"/>
  <c r="Y261" i="1"/>
  <c r="AC261" i="1"/>
  <c r="AG261" i="1"/>
  <c r="X261" i="1"/>
  <c r="AB261" i="1"/>
  <c r="AF261" i="1"/>
  <c r="BB262" i="1"/>
  <c r="BF262" i="1"/>
  <c r="BJ262" i="1"/>
  <c r="BC262" i="1"/>
  <c r="BG262" i="1"/>
  <c r="BK262" i="1"/>
  <c r="BD262" i="1"/>
  <c r="BH262" i="1"/>
  <c r="BL262" i="1"/>
  <c r="BE262" i="1"/>
  <c r="BI262" i="1"/>
  <c r="BM262" i="1"/>
  <c r="AN262" i="1"/>
  <c r="AR262" i="1"/>
  <c r="AV262" i="1"/>
  <c r="AO262" i="1"/>
  <c r="AS262" i="1"/>
  <c r="AW262" i="1"/>
  <c r="AP262" i="1"/>
  <c r="AT262" i="1"/>
  <c r="AX262" i="1"/>
  <c r="AM262" i="1"/>
  <c r="AQ262" i="1"/>
  <c r="AU262" i="1"/>
  <c r="Y262" i="1"/>
  <c r="AC262" i="1"/>
  <c r="AG262" i="1"/>
  <c r="X262" i="1"/>
  <c r="AB262" i="1"/>
  <c r="AF262" i="1"/>
  <c r="BB263" i="1"/>
  <c r="BF263" i="1"/>
  <c r="BJ263" i="1"/>
  <c r="BC263" i="1"/>
  <c r="BG263" i="1"/>
  <c r="BK263" i="1"/>
  <c r="BD263" i="1"/>
  <c r="BH263" i="1"/>
  <c r="BL263" i="1"/>
  <c r="BI263" i="1"/>
  <c r="BM263" i="1"/>
  <c r="BE263" i="1"/>
  <c r="AN263" i="1"/>
  <c r="AR263" i="1"/>
  <c r="AV263" i="1"/>
  <c r="AO263" i="1"/>
  <c r="AS263" i="1"/>
  <c r="AW263" i="1"/>
  <c r="AP263" i="1"/>
  <c r="AT263" i="1"/>
  <c r="AX263" i="1"/>
  <c r="AQ263" i="1"/>
  <c r="AU263" i="1"/>
  <c r="AM263" i="1"/>
  <c r="Y263" i="1"/>
  <c r="AC263" i="1"/>
  <c r="AG263" i="1"/>
  <c r="X263" i="1"/>
  <c r="AB263" i="1"/>
  <c r="AF263" i="1"/>
  <c r="BB264" i="1"/>
  <c r="BF264" i="1"/>
  <c r="BJ264" i="1"/>
  <c r="BC264" i="1"/>
  <c r="BG264" i="1"/>
  <c r="BK264" i="1"/>
  <c r="BD264" i="1"/>
  <c r="BH264" i="1"/>
  <c r="BL264" i="1"/>
  <c r="BM264" i="1"/>
  <c r="BE264" i="1"/>
  <c r="BI264" i="1"/>
  <c r="AN264" i="1"/>
  <c r="AR264" i="1"/>
  <c r="AV264" i="1"/>
  <c r="AO264" i="1"/>
  <c r="AS264" i="1"/>
  <c r="AW264" i="1"/>
  <c r="AP264" i="1"/>
  <c r="AT264" i="1"/>
  <c r="AX264" i="1"/>
  <c r="AU264" i="1"/>
  <c r="AM264" i="1"/>
  <c r="AQ264" i="1"/>
  <c r="Y264" i="1"/>
  <c r="AC264" i="1"/>
  <c r="AG264" i="1"/>
  <c r="X264" i="1"/>
  <c r="AB264" i="1"/>
  <c r="AF264" i="1"/>
  <c r="BB265" i="1"/>
  <c r="BF265" i="1"/>
  <c r="BJ265" i="1"/>
  <c r="BC265" i="1"/>
  <c r="BG265" i="1"/>
  <c r="BK265" i="1"/>
  <c r="BD265" i="1"/>
  <c r="BH265" i="1"/>
  <c r="BL265" i="1"/>
  <c r="BE265" i="1"/>
  <c r="BI265" i="1"/>
  <c r="BM265" i="1"/>
  <c r="AN265" i="1"/>
  <c r="AR265" i="1"/>
  <c r="AV265" i="1"/>
  <c r="AO265" i="1"/>
  <c r="AS265" i="1"/>
  <c r="AW265" i="1"/>
  <c r="AP265" i="1"/>
  <c r="AT265" i="1"/>
  <c r="AX265" i="1"/>
  <c r="AM265" i="1"/>
  <c r="AQ265" i="1"/>
  <c r="AU265" i="1"/>
  <c r="Y265" i="1"/>
  <c r="AC265" i="1"/>
  <c r="AG265" i="1"/>
  <c r="X265" i="1"/>
  <c r="AB265" i="1"/>
  <c r="AF265" i="1"/>
  <c r="BB266" i="1"/>
  <c r="BF266" i="1"/>
  <c r="BJ266" i="1"/>
  <c r="BC266" i="1"/>
  <c r="BG266" i="1"/>
  <c r="BK266" i="1"/>
  <c r="BD266" i="1"/>
  <c r="BH266" i="1"/>
  <c r="BL266" i="1"/>
  <c r="BE266" i="1"/>
  <c r="BI266" i="1"/>
  <c r="BM266" i="1"/>
  <c r="AN266" i="1"/>
  <c r="AR266" i="1"/>
  <c r="AV266" i="1"/>
  <c r="AO266" i="1"/>
  <c r="AS266" i="1"/>
  <c r="AW266" i="1"/>
  <c r="AP266" i="1"/>
  <c r="AT266" i="1"/>
  <c r="AX266" i="1"/>
  <c r="AM266" i="1"/>
  <c r="AQ266" i="1"/>
  <c r="AU266" i="1"/>
  <c r="Y266" i="1"/>
  <c r="AC266" i="1"/>
  <c r="AG266" i="1"/>
  <c r="X266" i="1"/>
  <c r="AB266" i="1"/>
  <c r="AF266" i="1"/>
  <c r="BB267" i="1"/>
  <c r="BF267" i="1"/>
  <c r="BJ267" i="1"/>
  <c r="BC267" i="1"/>
  <c r="BG267" i="1"/>
  <c r="BK267" i="1"/>
  <c r="BD267" i="1"/>
  <c r="BH267" i="1"/>
  <c r="BL267" i="1"/>
  <c r="BI267" i="1"/>
  <c r="BM267" i="1"/>
  <c r="BE267" i="1"/>
  <c r="AN267" i="1"/>
  <c r="AR267" i="1"/>
  <c r="AV267" i="1"/>
  <c r="AO267" i="1"/>
  <c r="AS267" i="1"/>
  <c r="AW267" i="1"/>
  <c r="AP267" i="1"/>
  <c r="AT267" i="1"/>
  <c r="AX267" i="1"/>
  <c r="AQ267" i="1"/>
  <c r="AU267" i="1"/>
  <c r="AM267" i="1"/>
  <c r="Y267" i="1"/>
  <c r="AC267" i="1"/>
  <c r="AG267" i="1"/>
  <c r="X267" i="1"/>
  <c r="AB267" i="1"/>
  <c r="AF267" i="1"/>
  <c r="BB268" i="1"/>
  <c r="BF268" i="1"/>
  <c r="BJ268" i="1"/>
  <c r="BC268" i="1"/>
  <c r="BG268" i="1"/>
  <c r="BK268" i="1"/>
  <c r="BD268" i="1"/>
  <c r="BH268" i="1"/>
  <c r="BL268" i="1"/>
  <c r="BM268" i="1"/>
  <c r="BE268" i="1"/>
  <c r="BI268" i="1"/>
  <c r="AN268" i="1"/>
  <c r="AR268" i="1"/>
  <c r="AV268" i="1"/>
  <c r="AO268" i="1"/>
  <c r="AS268" i="1"/>
  <c r="AW268" i="1"/>
  <c r="AP268" i="1"/>
  <c r="AT268" i="1"/>
  <c r="AX268" i="1"/>
  <c r="AU268" i="1"/>
  <c r="AM268" i="1"/>
  <c r="AQ268" i="1"/>
  <c r="Y268" i="1"/>
  <c r="AC268" i="1"/>
  <c r="AG268" i="1"/>
  <c r="X268" i="1"/>
  <c r="AB268" i="1"/>
  <c r="AF268" i="1"/>
  <c r="BB269" i="1"/>
  <c r="BF269" i="1"/>
  <c r="BJ269" i="1"/>
  <c r="BC269" i="1"/>
  <c r="BG269" i="1"/>
  <c r="BK269" i="1"/>
  <c r="BD269" i="1"/>
  <c r="BH269" i="1"/>
  <c r="BL269" i="1"/>
  <c r="BE269" i="1"/>
  <c r="BI269" i="1"/>
  <c r="BM269" i="1"/>
  <c r="AN269" i="1"/>
  <c r="AR269" i="1"/>
  <c r="AV269" i="1"/>
  <c r="AO269" i="1"/>
  <c r="AS269" i="1"/>
  <c r="AW269" i="1"/>
  <c r="AP269" i="1"/>
  <c r="AT269" i="1"/>
  <c r="AX269" i="1"/>
  <c r="AM269" i="1"/>
  <c r="AQ269" i="1"/>
  <c r="AU269" i="1"/>
  <c r="Y269" i="1"/>
  <c r="AC269" i="1"/>
  <c r="AG269" i="1"/>
  <c r="X269" i="1"/>
  <c r="AB269" i="1"/>
  <c r="AF269" i="1"/>
  <c r="BB270" i="1"/>
  <c r="BF270" i="1"/>
  <c r="BJ270" i="1"/>
  <c r="BC270" i="1"/>
  <c r="BG270" i="1"/>
  <c r="BK270" i="1"/>
  <c r="BD270" i="1"/>
  <c r="BH270" i="1"/>
  <c r="BL270" i="1"/>
  <c r="BE270" i="1"/>
  <c r="BI270" i="1"/>
  <c r="BM270" i="1"/>
  <c r="AN270" i="1"/>
  <c r="AR270" i="1"/>
  <c r="AV270" i="1"/>
  <c r="AO270" i="1"/>
  <c r="AS270" i="1"/>
  <c r="AW270" i="1"/>
  <c r="AP270" i="1"/>
  <c r="AT270" i="1"/>
  <c r="AX270" i="1"/>
  <c r="AM270" i="1"/>
  <c r="AQ270" i="1"/>
  <c r="AU270" i="1"/>
  <c r="Y270" i="1"/>
  <c r="AC270" i="1"/>
  <c r="AG270" i="1"/>
  <c r="X270" i="1"/>
  <c r="AB270" i="1"/>
  <c r="AF270" i="1"/>
  <c r="BB271" i="1"/>
  <c r="BF271" i="1"/>
  <c r="BJ271" i="1"/>
  <c r="BC271" i="1"/>
  <c r="BG271" i="1"/>
  <c r="BK271" i="1"/>
  <c r="BD271" i="1"/>
  <c r="BH271" i="1"/>
  <c r="BL271" i="1"/>
  <c r="BI271" i="1"/>
  <c r="BM271" i="1"/>
  <c r="BE271" i="1"/>
  <c r="AN271" i="1"/>
  <c r="AR271" i="1"/>
  <c r="AV271" i="1"/>
  <c r="AO271" i="1"/>
  <c r="AS271" i="1"/>
  <c r="AW271" i="1"/>
  <c r="AP271" i="1"/>
  <c r="AT271" i="1"/>
  <c r="AX271" i="1"/>
  <c r="AQ271" i="1"/>
  <c r="AU271" i="1"/>
  <c r="AM271" i="1"/>
  <c r="Y271" i="1"/>
  <c r="AC271" i="1"/>
  <c r="AG271" i="1"/>
  <c r="X271" i="1"/>
  <c r="AB271" i="1"/>
  <c r="AF271" i="1"/>
  <c r="BB272" i="1"/>
  <c r="BF272" i="1"/>
  <c r="BJ272" i="1"/>
  <c r="BC272" i="1"/>
  <c r="BG272" i="1"/>
  <c r="BK272" i="1"/>
  <c r="BD272" i="1"/>
  <c r="BH272" i="1"/>
  <c r="BL272" i="1"/>
  <c r="BM272" i="1"/>
  <c r="BE272" i="1"/>
  <c r="BI272" i="1"/>
  <c r="AN272" i="1"/>
  <c r="AR272" i="1"/>
  <c r="AV272" i="1"/>
  <c r="AO272" i="1"/>
  <c r="AS272" i="1"/>
  <c r="AW272" i="1"/>
  <c r="AP272" i="1"/>
  <c r="AT272" i="1"/>
  <c r="AX272" i="1"/>
  <c r="AU272" i="1"/>
  <c r="AM272" i="1"/>
  <c r="AQ272" i="1"/>
  <c r="Y272" i="1"/>
  <c r="AC272" i="1"/>
  <c r="AG272" i="1"/>
  <c r="X272" i="1"/>
  <c r="AB272" i="1"/>
  <c r="AF272" i="1"/>
  <c r="BB273" i="1"/>
  <c r="BF273" i="1"/>
  <c r="BJ273" i="1"/>
  <c r="BC273" i="1"/>
  <c r="BG273" i="1"/>
  <c r="BK273" i="1"/>
  <c r="BD273" i="1"/>
  <c r="BH273" i="1"/>
  <c r="BL273" i="1"/>
  <c r="BE273" i="1"/>
  <c r="BI273" i="1"/>
  <c r="BM273" i="1"/>
  <c r="AN273" i="1"/>
  <c r="AR273" i="1"/>
  <c r="AV273" i="1"/>
  <c r="AO273" i="1"/>
  <c r="AS273" i="1"/>
  <c r="AW273" i="1"/>
  <c r="AP273" i="1"/>
  <c r="AT273" i="1"/>
  <c r="AX273" i="1"/>
  <c r="AM273" i="1"/>
  <c r="AQ273" i="1"/>
  <c r="AU273" i="1"/>
  <c r="Y273" i="1"/>
  <c r="AC273" i="1"/>
  <c r="AG273" i="1"/>
  <c r="X273" i="1"/>
  <c r="AB273" i="1"/>
  <c r="AF273" i="1"/>
  <c r="BB274" i="1"/>
  <c r="BF274" i="1"/>
  <c r="BJ274" i="1"/>
  <c r="BC274" i="1"/>
  <c r="BG274" i="1"/>
  <c r="BK274" i="1"/>
  <c r="BD274" i="1"/>
  <c r="BH274" i="1"/>
  <c r="BL274" i="1"/>
  <c r="BE274" i="1"/>
  <c r="BI274" i="1"/>
  <c r="BM274" i="1"/>
  <c r="AN274" i="1"/>
  <c r="AR274" i="1"/>
  <c r="AV274" i="1"/>
  <c r="AO274" i="1"/>
  <c r="AS274" i="1"/>
  <c r="AW274" i="1"/>
  <c r="AP274" i="1"/>
  <c r="AT274" i="1"/>
  <c r="AX274" i="1"/>
  <c r="AM274" i="1"/>
  <c r="AQ274" i="1"/>
  <c r="AU274" i="1"/>
  <c r="Y274" i="1"/>
  <c r="AC274" i="1"/>
  <c r="AG274" i="1"/>
  <c r="X274" i="1"/>
  <c r="AB274" i="1"/>
  <c r="AF274" i="1"/>
  <c r="BB275" i="1"/>
  <c r="BF275" i="1"/>
  <c r="BJ275" i="1"/>
  <c r="BC275" i="1"/>
  <c r="BG275" i="1"/>
  <c r="BK275" i="1"/>
  <c r="BD275" i="1"/>
  <c r="BH275" i="1"/>
  <c r="BL275" i="1"/>
  <c r="BI275" i="1"/>
  <c r="BM275" i="1"/>
  <c r="BE275" i="1"/>
  <c r="AN275" i="1"/>
  <c r="AR275" i="1"/>
  <c r="AV275" i="1"/>
  <c r="AO275" i="1"/>
  <c r="AS275" i="1"/>
  <c r="AW275" i="1"/>
  <c r="AP275" i="1"/>
  <c r="AT275" i="1"/>
  <c r="AX275" i="1"/>
  <c r="AQ275" i="1"/>
  <c r="AU275" i="1"/>
  <c r="AM275" i="1"/>
  <c r="Y275" i="1"/>
  <c r="AC275" i="1"/>
  <c r="AG275" i="1"/>
  <c r="X275" i="1"/>
  <c r="AB275" i="1"/>
  <c r="AF275" i="1"/>
  <c r="BB276" i="1"/>
  <c r="BF276" i="1"/>
  <c r="BJ276" i="1"/>
  <c r="BC276" i="1"/>
  <c r="BG276" i="1"/>
  <c r="BK276" i="1"/>
  <c r="BD276" i="1"/>
  <c r="BH276" i="1"/>
  <c r="BL276" i="1"/>
  <c r="BM276" i="1"/>
  <c r="BE276" i="1"/>
  <c r="BI276" i="1"/>
  <c r="AN276" i="1"/>
  <c r="AR276" i="1"/>
  <c r="AV276" i="1"/>
  <c r="AO276" i="1"/>
  <c r="AS276" i="1"/>
  <c r="AW276" i="1"/>
  <c r="AP276" i="1"/>
  <c r="AT276" i="1"/>
  <c r="AX276" i="1"/>
  <c r="AU276" i="1"/>
  <c r="AM276" i="1"/>
  <c r="AQ276" i="1"/>
  <c r="Y276" i="1"/>
  <c r="AC276" i="1"/>
  <c r="AG276" i="1"/>
  <c r="X276" i="1"/>
  <c r="AB276" i="1"/>
  <c r="AF276" i="1"/>
  <c r="BB277" i="1"/>
  <c r="BF277" i="1"/>
  <c r="BJ277" i="1"/>
  <c r="BC277" i="1"/>
  <c r="BG277" i="1"/>
  <c r="BK277" i="1"/>
  <c r="BD277" i="1"/>
  <c r="BH277" i="1"/>
  <c r="BL277" i="1"/>
  <c r="BE277" i="1"/>
  <c r="BI277" i="1"/>
  <c r="BM277" i="1"/>
  <c r="AN277" i="1"/>
  <c r="AR277" i="1"/>
  <c r="AV277" i="1"/>
  <c r="AO277" i="1"/>
  <c r="AS277" i="1"/>
  <c r="AW277" i="1"/>
  <c r="AP277" i="1"/>
  <c r="AT277" i="1"/>
  <c r="AX277" i="1"/>
  <c r="AM277" i="1"/>
  <c r="AQ277" i="1"/>
  <c r="AU277" i="1"/>
  <c r="Y277" i="1"/>
  <c r="AC277" i="1"/>
  <c r="AG277" i="1"/>
  <c r="X277" i="1"/>
  <c r="AB277" i="1"/>
  <c r="AF277" i="1"/>
  <c r="BB278" i="1"/>
  <c r="BF278" i="1"/>
  <c r="BJ278" i="1"/>
  <c r="BC278" i="1"/>
  <c r="BG278" i="1"/>
  <c r="BK278" i="1"/>
  <c r="BD278" i="1"/>
  <c r="BH278" i="1"/>
  <c r="BL278" i="1"/>
  <c r="BE278" i="1"/>
  <c r="BI278" i="1"/>
  <c r="BM278" i="1"/>
  <c r="AN278" i="1"/>
  <c r="AR278" i="1"/>
  <c r="AV278" i="1"/>
  <c r="AO278" i="1"/>
  <c r="AS278" i="1"/>
  <c r="AW278" i="1"/>
  <c r="AP278" i="1"/>
  <c r="AT278" i="1"/>
  <c r="AX278" i="1"/>
  <c r="AM278" i="1"/>
  <c r="AQ278" i="1"/>
  <c r="AU278" i="1"/>
  <c r="Y278" i="1"/>
  <c r="AC278" i="1"/>
  <c r="AG278" i="1"/>
  <c r="X278" i="1"/>
  <c r="AB278" i="1"/>
  <c r="AF278" i="1"/>
  <c r="BB279" i="1"/>
  <c r="BF279" i="1"/>
  <c r="BJ279" i="1"/>
  <c r="BC279" i="1"/>
  <c r="BG279" i="1"/>
  <c r="BK279" i="1"/>
  <c r="BD279" i="1"/>
  <c r="BH279" i="1"/>
  <c r="BL279" i="1"/>
  <c r="BI279" i="1"/>
  <c r="BM279" i="1"/>
  <c r="BE279" i="1"/>
  <c r="AN279" i="1"/>
  <c r="AR279" i="1"/>
  <c r="AV279" i="1"/>
  <c r="AO279" i="1"/>
  <c r="AS279" i="1"/>
  <c r="AW279" i="1"/>
  <c r="AP279" i="1"/>
  <c r="AT279" i="1"/>
  <c r="AX279" i="1"/>
  <c r="AQ279" i="1"/>
  <c r="AU279" i="1"/>
  <c r="AM279" i="1"/>
  <c r="Y279" i="1"/>
  <c r="AC279" i="1"/>
  <c r="AG279" i="1"/>
  <c r="X279" i="1"/>
  <c r="AB279" i="1"/>
  <c r="AF279" i="1"/>
  <c r="BB280" i="1"/>
  <c r="BF280" i="1"/>
  <c r="BJ280" i="1"/>
  <c r="BC280" i="1"/>
  <c r="BG280" i="1"/>
  <c r="BK280" i="1"/>
  <c r="BD280" i="1"/>
  <c r="BH280" i="1"/>
  <c r="BL280" i="1"/>
  <c r="BM280" i="1"/>
  <c r="BE280" i="1"/>
  <c r="BI280" i="1"/>
  <c r="AN280" i="1"/>
  <c r="AR280" i="1"/>
  <c r="AV280" i="1"/>
  <c r="AO280" i="1"/>
  <c r="AS280" i="1"/>
  <c r="AW280" i="1"/>
  <c r="AP280" i="1"/>
  <c r="AT280" i="1"/>
  <c r="AX280" i="1"/>
  <c r="AU280" i="1"/>
  <c r="AM280" i="1"/>
  <c r="AQ280" i="1"/>
  <c r="Y280" i="1"/>
  <c r="AC280" i="1"/>
  <c r="AG280" i="1"/>
  <c r="X280" i="1"/>
  <c r="AB280" i="1"/>
  <c r="AF280" i="1"/>
  <c r="BB281" i="1"/>
  <c r="BF281" i="1"/>
  <c r="BJ281" i="1"/>
  <c r="BC281" i="1"/>
  <c r="BG281" i="1"/>
  <c r="BK281" i="1"/>
  <c r="BD281" i="1"/>
  <c r="BH281" i="1"/>
  <c r="BL281" i="1"/>
  <c r="BE281" i="1"/>
  <c r="BI281" i="1"/>
  <c r="BM281" i="1"/>
  <c r="AN281" i="1"/>
  <c r="AR281" i="1"/>
  <c r="AV281" i="1"/>
  <c r="AO281" i="1"/>
  <c r="AS281" i="1"/>
  <c r="AW281" i="1"/>
  <c r="AP281" i="1"/>
  <c r="AT281" i="1"/>
  <c r="AX281" i="1"/>
  <c r="AM281" i="1"/>
  <c r="AQ281" i="1"/>
  <c r="AU281" i="1"/>
  <c r="Y281" i="1"/>
  <c r="AC281" i="1"/>
  <c r="AG281" i="1"/>
  <c r="X281" i="1"/>
  <c r="AB281" i="1"/>
  <c r="AF281" i="1"/>
  <c r="BB282" i="1"/>
  <c r="BC282" i="1"/>
  <c r="BD282" i="1"/>
  <c r="BE282" i="1"/>
  <c r="BI282" i="1"/>
  <c r="BM282" i="1"/>
  <c r="BF282" i="1"/>
  <c r="BJ282" i="1"/>
  <c r="BG282" i="1"/>
  <c r="BK282" i="1"/>
  <c r="BH282" i="1"/>
  <c r="BL282" i="1"/>
  <c r="AN282" i="1"/>
  <c r="AR282" i="1"/>
  <c r="AV282" i="1"/>
  <c r="AO282" i="1"/>
  <c r="AS282" i="1"/>
  <c r="AW282" i="1"/>
  <c r="AP282" i="1"/>
  <c r="AT282" i="1"/>
  <c r="AX282" i="1"/>
  <c r="AM282" i="1"/>
  <c r="AQ282" i="1"/>
  <c r="AU282" i="1"/>
  <c r="Y282" i="1"/>
  <c r="AC282" i="1"/>
  <c r="AG282" i="1"/>
  <c r="X282" i="1"/>
  <c r="AB282" i="1"/>
  <c r="AF282" i="1"/>
  <c r="BE283" i="1"/>
  <c r="BI283" i="1"/>
  <c r="BM283" i="1"/>
  <c r="BB283" i="1"/>
  <c r="BF283" i="1"/>
  <c r="BJ283" i="1"/>
  <c r="BC283" i="1"/>
  <c r="BG283" i="1"/>
  <c r="BK283" i="1"/>
  <c r="BL283" i="1"/>
  <c r="BD283" i="1"/>
  <c r="BH283" i="1"/>
  <c r="AN283" i="1"/>
  <c r="AR283" i="1"/>
  <c r="AV283" i="1"/>
  <c r="AO283" i="1"/>
  <c r="AS283" i="1"/>
  <c r="AW283" i="1"/>
  <c r="AP283" i="1"/>
  <c r="AT283" i="1"/>
  <c r="AX283" i="1"/>
  <c r="AQ283" i="1"/>
  <c r="AU283" i="1"/>
  <c r="AM283" i="1"/>
  <c r="Y283" i="1"/>
  <c r="AC283" i="1"/>
  <c r="AG283" i="1"/>
  <c r="X283" i="1"/>
  <c r="AB283" i="1"/>
  <c r="AF283" i="1"/>
  <c r="BE284" i="1"/>
  <c r="BI284" i="1"/>
  <c r="BM284" i="1"/>
  <c r="BB284" i="1"/>
  <c r="BF284" i="1"/>
  <c r="BJ284" i="1"/>
  <c r="BC284" i="1"/>
  <c r="BG284" i="1"/>
  <c r="BK284" i="1"/>
  <c r="BD284" i="1"/>
  <c r="BH284" i="1"/>
  <c r="BL284" i="1"/>
  <c r="AN284" i="1"/>
  <c r="AR284" i="1"/>
  <c r="AV284" i="1"/>
  <c r="AO284" i="1"/>
  <c r="AS284" i="1"/>
  <c r="AW284" i="1"/>
  <c r="AP284" i="1"/>
  <c r="AT284" i="1"/>
  <c r="AX284" i="1"/>
  <c r="AU284" i="1"/>
  <c r="AM284" i="1"/>
  <c r="AQ284" i="1"/>
  <c r="Y284" i="1"/>
  <c r="AC284" i="1"/>
  <c r="AG284" i="1"/>
  <c r="X284" i="1"/>
  <c r="AB284" i="1"/>
  <c r="AF284" i="1"/>
  <c r="BE285" i="1"/>
  <c r="BI285" i="1"/>
  <c r="BM285" i="1"/>
  <c r="BB285" i="1"/>
  <c r="BF285" i="1"/>
  <c r="BJ285" i="1"/>
  <c r="BC285" i="1"/>
  <c r="BG285" i="1"/>
  <c r="BK285" i="1"/>
  <c r="BD285" i="1"/>
  <c r="BH285" i="1"/>
  <c r="BL285" i="1"/>
  <c r="AN285" i="1"/>
  <c r="AR285" i="1"/>
  <c r="AV285" i="1"/>
  <c r="AO285" i="1"/>
  <c r="AS285" i="1"/>
  <c r="AW285" i="1"/>
  <c r="AP285" i="1"/>
  <c r="AT285" i="1"/>
  <c r="AX285" i="1"/>
  <c r="AM285" i="1"/>
  <c r="AQ285" i="1"/>
  <c r="AU285" i="1"/>
  <c r="Y285" i="1"/>
  <c r="AC285" i="1"/>
  <c r="AG285" i="1"/>
  <c r="X285" i="1"/>
  <c r="AB285" i="1"/>
  <c r="AF285" i="1"/>
  <c r="BE286" i="1"/>
  <c r="BI286" i="1"/>
  <c r="BM286" i="1"/>
  <c r="BB286" i="1"/>
  <c r="BF286" i="1"/>
  <c r="BJ286" i="1"/>
  <c r="BC286" i="1"/>
  <c r="BG286" i="1"/>
  <c r="BK286" i="1"/>
  <c r="BH286" i="1"/>
  <c r="BL286" i="1"/>
  <c r="BD286" i="1"/>
  <c r="AN286" i="1"/>
  <c r="AR286" i="1"/>
  <c r="AV286" i="1"/>
  <c r="AO286" i="1"/>
  <c r="AS286" i="1"/>
  <c r="AW286" i="1"/>
  <c r="AP286" i="1"/>
  <c r="AT286" i="1"/>
  <c r="AX286" i="1"/>
  <c r="AM286" i="1"/>
  <c r="AQ286" i="1"/>
  <c r="AU286" i="1"/>
  <c r="Y286" i="1"/>
  <c r="AC286" i="1"/>
  <c r="AG286" i="1"/>
  <c r="X286" i="1"/>
  <c r="AB286" i="1"/>
  <c r="AF286" i="1"/>
  <c r="BE287" i="1"/>
  <c r="BI287" i="1"/>
  <c r="BM287" i="1"/>
  <c r="BB287" i="1"/>
  <c r="BF287" i="1"/>
  <c r="BJ287" i="1"/>
  <c r="BC287" i="1"/>
  <c r="BG287" i="1"/>
  <c r="BK287" i="1"/>
  <c r="BL287" i="1"/>
  <c r="BD287" i="1"/>
  <c r="BH287" i="1"/>
  <c r="AN287" i="1"/>
  <c r="AR287" i="1"/>
  <c r="AV287" i="1"/>
  <c r="AO287" i="1"/>
  <c r="AS287" i="1"/>
  <c r="AW287" i="1"/>
  <c r="AP287" i="1"/>
  <c r="AT287" i="1"/>
  <c r="AX287" i="1"/>
  <c r="AQ287" i="1"/>
  <c r="AU287" i="1"/>
  <c r="AM287" i="1"/>
  <c r="Y287" i="1"/>
  <c r="AC287" i="1"/>
  <c r="AG287" i="1"/>
  <c r="X287" i="1"/>
  <c r="AB287" i="1"/>
  <c r="AF287" i="1"/>
  <c r="BE288" i="1"/>
  <c r="BI288" i="1"/>
  <c r="BM288" i="1"/>
  <c r="BB288" i="1"/>
  <c r="BF288" i="1"/>
  <c r="BJ288" i="1"/>
  <c r="BC288" i="1"/>
  <c r="BG288" i="1"/>
  <c r="BK288" i="1"/>
  <c r="BD288" i="1"/>
  <c r="BH288" i="1"/>
  <c r="BL288" i="1"/>
  <c r="AN288" i="1"/>
  <c r="AR288" i="1"/>
  <c r="AV288" i="1"/>
  <c r="AO288" i="1"/>
  <c r="AS288" i="1"/>
  <c r="AW288" i="1"/>
  <c r="AP288" i="1"/>
  <c r="AT288" i="1"/>
  <c r="AX288" i="1"/>
  <c r="AU288" i="1"/>
  <c r="AM288" i="1"/>
  <c r="AQ288" i="1"/>
  <c r="Y288" i="1"/>
  <c r="AC288" i="1"/>
  <c r="AG288" i="1"/>
  <c r="X288" i="1"/>
  <c r="AB288" i="1"/>
  <c r="AF288" i="1"/>
  <c r="BE289" i="1"/>
  <c r="BI289" i="1"/>
  <c r="BM289" i="1"/>
  <c r="BB289" i="1"/>
  <c r="BF289" i="1"/>
  <c r="BJ289" i="1"/>
  <c r="BC289" i="1"/>
  <c r="BG289" i="1"/>
  <c r="BK289" i="1"/>
  <c r="BD289" i="1"/>
  <c r="BH289" i="1"/>
  <c r="BL289" i="1"/>
  <c r="AN289" i="1"/>
  <c r="AR289" i="1"/>
  <c r="AV289" i="1"/>
  <c r="AO289" i="1"/>
  <c r="AS289" i="1"/>
  <c r="AW289" i="1"/>
  <c r="AP289" i="1"/>
  <c r="AT289" i="1"/>
  <c r="AX289" i="1"/>
  <c r="AM289" i="1"/>
  <c r="AQ289" i="1"/>
  <c r="AU289" i="1"/>
  <c r="Y289" i="1"/>
  <c r="AC289" i="1"/>
  <c r="AG289" i="1"/>
  <c r="X289" i="1"/>
  <c r="AB289" i="1"/>
  <c r="AF289" i="1"/>
  <c r="BE290" i="1"/>
  <c r="BI290" i="1"/>
  <c r="BM290" i="1"/>
  <c r="BB290" i="1"/>
  <c r="BF290" i="1"/>
  <c r="BJ290" i="1"/>
  <c r="BC290" i="1"/>
  <c r="BG290" i="1"/>
  <c r="BK290" i="1"/>
  <c r="BH290" i="1"/>
  <c r="BL290" i="1"/>
  <c r="BD290" i="1"/>
  <c r="AN290" i="1"/>
  <c r="AR290" i="1"/>
  <c r="AV290" i="1"/>
  <c r="AO290" i="1"/>
  <c r="AS290" i="1"/>
  <c r="AW290" i="1"/>
  <c r="AP290" i="1"/>
  <c r="AT290" i="1"/>
  <c r="AX290" i="1"/>
  <c r="AM290" i="1"/>
  <c r="AQ290" i="1"/>
  <c r="AU290" i="1"/>
  <c r="Y290" i="1"/>
  <c r="AC290" i="1"/>
  <c r="AG290" i="1"/>
  <c r="X290" i="1"/>
  <c r="AB290" i="1"/>
  <c r="AF290" i="1"/>
  <c r="BE291" i="1"/>
  <c r="BI291" i="1"/>
  <c r="BM291" i="1"/>
  <c r="BB291" i="1"/>
  <c r="BF291" i="1"/>
  <c r="BJ291" i="1"/>
  <c r="BC291" i="1"/>
  <c r="BG291" i="1"/>
  <c r="BK291" i="1"/>
  <c r="BL291" i="1"/>
  <c r="BD291" i="1"/>
  <c r="BH291" i="1"/>
  <c r="AN291" i="1"/>
  <c r="AR291" i="1"/>
  <c r="AV291" i="1"/>
  <c r="AO291" i="1"/>
  <c r="AS291" i="1"/>
  <c r="AW291" i="1"/>
  <c r="AP291" i="1"/>
  <c r="AT291" i="1"/>
  <c r="AX291" i="1"/>
  <c r="AQ291" i="1"/>
  <c r="AU291" i="1"/>
  <c r="AM291" i="1"/>
  <c r="Y291" i="1"/>
  <c r="AC291" i="1"/>
  <c r="AG291" i="1"/>
  <c r="X291" i="1"/>
  <c r="AB291" i="1"/>
  <c r="AF291" i="1"/>
  <c r="BE292" i="1"/>
  <c r="BI292" i="1"/>
  <c r="BM292" i="1"/>
  <c r="BB292" i="1"/>
  <c r="BF292" i="1"/>
  <c r="BJ292" i="1"/>
  <c r="BC292" i="1"/>
  <c r="BG292" i="1"/>
  <c r="BK292" i="1"/>
  <c r="BD292" i="1"/>
  <c r="BH292" i="1"/>
  <c r="BL292" i="1"/>
  <c r="AN292" i="1"/>
  <c r="AR292" i="1"/>
  <c r="AV292" i="1"/>
  <c r="AO292" i="1"/>
  <c r="AS292" i="1"/>
  <c r="AW292" i="1"/>
  <c r="AP292" i="1"/>
  <c r="AT292" i="1"/>
  <c r="AX292" i="1"/>
  <c r="AU292" i="1"/>
  <c r="AM292" i="1"/>
  <c r="AQ292" i="1"/>
  <c r="Y292" i="1"/>
  <c r="AC292" i="1"/>
  <c r="AG292" i="1"/>
  <c r="X292" i="1"/>
  <c r="AB292" i="1"/>
  <c r="AF292" i="1"/>
  <c r="BE293" i="1"/>
  <c r="BI293" i="1"/>
  <c r="BM293" i="1"/>
  <c r="BB293" i="1"/>
  <c r="BF293" i="1"/>
  <c r="BJ293" i="1"/>
  <c r="BC293" i="1"/>
  <c r="BG293" i="1"/>
  <c r="BK293" i="1"/>
  <c r="BD293" i="1"/>
  <c r="BH293" i="1"/>
  <c r="BL293" i="1"/>
  <c r="AN293" i="1"/>
  <c r="AR293" i="1"/>
  <c r="AV293" i="1"/>
  <c r="AO293" i="1"/>
  <c r="AS293" i="1"/>
  <c r="AW293" i="1"/>
  <c r="AP293" i="1"/>
  <c r="AT293" i="1"/>
  <c r="AX293" i="1"/>
  <c r="AM293" i="1"/>
  <c r="AQ293" i="1"/>
  <c r="AU293" i="1"/>
  <c r="Y293" i="1"/>
  <c r="AC293" i="1"/>
  <c r="AG293" i="1"/>
  <c r="X293" i="1"/>
  <c r="AB293" i="1"/>
  <c r="AF293" i="1"/>
  <c r="BE294" i="1"/>
  <c r="BI294" i="1"/>
  <c r="BM294" i="1"/>
  <c r="BB294" i="1"/>
  <c r="BF294" i="1"/>
  <c r="BJ294" i="1"/>
  <c r="BC294" i="1"/>
  <c r="BG294" i="1"/>
  <c r="BK294" i="1"/>
  <c r="BH294" i="1"/>
  <c r="BL294" i="1"/>
  <c r="BD294" i="1"/>
  <c r="AN294" i="1"/>
  <c r="AR294" i="1"/>
  <c r="AV294" i="1"/>
  <c r="AO294" i="1"/>
  <c r="AS294" i="1"/>
  <c r="AW294" i="1"/>
  <c r="AP294" i="1"/>
  <c r="AT294" i="1"/>
  <c r="AX294" i="1"/>
  <c r="AM294" i="1"/>
  <c r="AQ294" i="1"/>
  <c r="AU294" i="1"/>
  <c r="Y294" i="1"/>
  <c r="AC294" i="1"/>
  <c r="AG294" i="1"/>
  <c r="X294" i="1"/>
  <c r="AB294" i="1"/>
  <c r="AF294" i="1"/>
  <c r="BE295" i="1"/>
  <c r="BI295" i="1"/>
  <c r="BM295" i="1"/>
  <c r="BB295" i="1"/>
  <c r="BF295" i="1"/>
  <c r="BJ295" i="1"/>
  <c r="BC295" i="1"/>
  <c r="BG295" i="1"/>
  <c r="BK295" i="1"/>
  <c r="BL295" i="1"/>
  <c r="BD295" i="1"/>
  <c r="BH295" i="1"/>
  <c r="AN295" i="1"/>
  <c r="AR295" i="1"/>
  <c r="AV295" i="1"/>
  <c r="AO295" i="1"/>
  <c r="AS295" i="1"/>
  <c r="AW295" i="1"/>
  <c r="AP295" i="1"/>
  <c r="AT295" i="1"/>
  <c r="AX295" i="1"/>
  <c r="AQ295" i="1"/>
  <c r="AU295" i="1"/>
  <c r="AM295" i="1"/>
  <c r="Y295" i="1"/>
  <c r="AC295" i="1"/>
  <c r="AG295" i="1"/>
  <c r="X295" i="1"/>
  <c r="AB295" i="1"/>
  <c r="AF295" i="1"/>
  <c r="BE296" i="1"/>
  <c r="BI296" i="1"/>
  <c r="BM296" i="1"/>
  <c r="BB296" i="1"/>
  <c r="BF296" i="1"/>
  <c r="BJ296" i="1"/>
  <c r="BC296" i="1"/>
  <c r="BG296" i="1"/>
  <c r="BK296" i="1"/>
  <c r="BD296" i="1"/>
  <c r="BH296" i="1"/>
  <c r="BL296" i="1"/>
  <c r="AN296" i="1"/>
  <c r="AR296" i="1"/>
  <c r="AV296" i="1"/>
  <c r="AO296" i="1"/>
  <c r="AS296" i="1"/>
  <c r="AW296" i="1"/>
  <c r="AP296" i="1"/>
  <c r="AT296" i="1"/>
  <c r="AX296" i="1"/>
  <c r="AU296" i="1"/>
  <c r="AM296" i="1"/>
  <c r="AQ296" i="1"/>
  <c r="Y296" i="1"/>
  <c r="AC296" i="1"/>
  <c r="AG296" i="1"/>
  <c r="X296" i="1"/>
  <c r="AB296" i="1"/>
  <c r="AF296" i="1"/>
  <c r="BE297" i="1"/>
  <c r="BI297" i="1"/>
  <c r="BM297" i="1"/>
  <c r="BB297" i="1"/>
  <c r="BF297" i="1"/>
  <c r="BJ297" i="1"/>
  <c r="BC297" i="1"/>
  <c r="BG297" i="1"/>
  <c r="BK297" i="1"/>
  <c r="BD297" i="1"/>
  <c r="BH297" i="1"/>
  <c r="BL297" i="1"/>
  <c r="AN297" i="1"/>
  <c r="AR297" i="1"/>
  <c r="AV297" i="1"/>
  <c r="AO297" i="1"/>
  <c r="AS297" i="1"/>
  <c r="AW297" i="1"/>
  <c r="AP297" i="1"/>
  <c r="AT297" i="1"/>
  <c r="AX297" i="1"/>
  <c r="AM297" i="1"/>
  <c r="AQ297" i="1"/>
  <c r="AU297" i="1"/>
  <c r="Y297" i="1"/>
  <c r="AC297" i="1"/>
  <c r="AG297" i="1"/>
  <c r="X297" i="1"/>
  <c r="AB297" i="1"/>
  <c r="AF297" i="1"/>
  <c r="BE298" i="1"/>
  <c r="BI298" i="1"/>
  <c r="BM298" i="1"/>
  <c r="BB298" i="1"/>
  <c r="BF298" i="1"/>
  <c r="BJ298" i="1"/>
  <c r="BC298" i="1"/>
  <c r="BG298" i="1"/>
  <c r="BK298" i="1"/>
  <c r="BH298" i="1"/>
  <c r="BL298" i="1"/>
  <c r="BD298" i="1"/>
  <c r="AN298" i="1"/>
  <c r="AR298" i="1"/>
  <c r="AV298" i="1"/>
  <c r="AO298" i="1"/>
  <c r="AS298" i="1"/>
  <c r="AW298" i="1"/>
  <c r="AP298" i="1"/>
  <c r="AT298" i="1"/>
  <c r="AX298" i="1"/>
  <c r="AM298" i="1"/>
  <c r="AQ298" i="1"/>
  <c r="AU298" i="1"/>
  <c r="Y298" i="1"/>
  <c r="AC298" i="1"/>
  <c r="AG298" i="1"/>
  <c r="X298" i="1"/>
  <c r="AB298" i="1"/>
  <c r="AF298" i="1"/>
  <c r="BE299" i="1"/>
  <c r="BI299" i="1"/>
  <c r="BM299" i="1"/>
  <c r="BB299" i="1"/>
  <c r="BF299" i="1"/>
  <c r="BJ299" i="1"/>
  <c r="BC299" i="1"/>
  <c r="BG299" i="1"/>
  <c r="BK299" i="1"/>
  <c r="BL299" i="1"/>
  <c r="BD299" i="1"/>
  <c r="BH299" i="1"/>
  <c r="AN299" i="1"/>
  <c r="AR299" i="1"/>
  <c r="AV299" i="1"/>
  <c r="AO299" i="1"/>
  <c r="AS299" i="1"/>
  <c r="AW299" i="1"/>
  <c r="AP299" i="1"/>
  <c r="AT299" i="1"/>
  <c r="AX299" i="1"/>
  <c r="AQ299" i="1"/>
  <c r="AU299" i="1"/>
  <c r="AM299" i="1"/>
  <c r="Y299" i="1"/>
  <c r="AC299" i="1"/>
  <c r="AG299" i="1"/>
  <c r="X299" i="1"/>
  <c r="AB299" i="1"/>
  <c r="AF299" i="1"/>
  <c r="BE300" i="1"/>
  <c r="BI300" i="1"/>
  <c r="BM300" i="1"/>
  <c r="BB300" i="1"/>
  <c r="BF300" i="1"/>
  <c r="BJ300" i="1"/>
  <c r="BC300" i="1"/>
  <c r="BG300" i="1"/>
  <c r="BK300" i="1"/>
  <c r="BD300" i="1"/>
  <c r="BH300" i="1"/>
  <c r="BL300" i="1"/>
  <c r="AN300" i="1"/>
  <c r="AR300" i="1"/>
  <c r="AV300" i="1"/>
  <c r="AO300" i="1"/>
  <c r="AS300" i="1"/>
  <c r="AW300" i="1"/>
  <c r="AP300" i="1"/>
  <c r="AT300" i="1"/>
  <c r="AX300" i="1"/>
  <c r="AU300" i="1"/>
  <c r="AM300" i="1"/>
  <c r="AQ300" i="1"/>
  <c r="Y300" i="1"/>
  <c r="AC300" i="1"/>
  <c r="AG300" i="1"/>
  <c r="X300" i="1"/>
  <c r="AB300" i="1"/>
  <c r="AF300" i="1"/>
  <c r="BE301" i="1"/>
  <c r="BI301" i="1"/>
  <c r="BM301" i="1"/>
  <c r="BB301" i="1"/>
  <c r="BF301" i="1"/>
  <c r="BJ301" i="1"/>
  <c r="BC301" i="1"/>
  <c r="BG301" i="1"/>
  <c r="BK301" i="1"/>
  <c r="BD301" i="1"/>
  <c r="BH301" i="1"/>
  <c r="BL301" i="1"/>
  <c r="AN301" i="1"/>
  <c r="AR301" i="1"/>
  <c r="AV301" i="1"/>
  <c r="AO301" i="1"/>
  <c r="AS301" i="1"/>
  <c r="AW301" i="1"/>
  <c r="AP301" i="1"/>
  <c r="AT301" i="1"/>
  <c r="AX301" i="1"/>
  <c r="AM301" i="1"/>
  <c r="AQ301" i="1"/>
  <c r="AU301" i="1"/>
  <c r="Y301" i="1"/>
  <c r="AC301" i="1"/>
  <c r="AG301" i="1"/>
  <c r="X301" i="1"/>
  <c r="AB301" i="1"/>
  <c r="AF301" i="1"/>
  <c r="BE302" i="1"/>
  <c r="BI302" i="1"/>
  <c r="BM302" i="1"/>
  <c r="BB302" i="1"/>
  <c r="BF302" i="1"/>
  <c r="BJ302" i="1"/>
  <c r="BC302" i="1"/>
  <c r="BG302" i="1"/>
  <c r="BK302" i="1"/>
  <c r="BH302" i="1"/>
  <c r="BL302" i="1"/>
  <c r="BD302" i="1"/>
  <c r="AN302" i="1"/>
  <c r="AR302" i="1"/>
  <c r="AV302" i="1"/>
  <c r="AO302" i="1"/>
  <c r="AS302" i="1"/>
  <c r="AW302" i="1"/>
  <c r="AP302" i="1"/>
  <c r="AT302" i="1"/>
  <c r="AX302" i="1"/>
  <c r="AM302" i="1"/>
  <c r="AQ302" i="1"/>
  <c r="AU302" i="1"/>
  <c r="Y302" i="1"/>
  <c r="AC302" i="1"/>
  <c r="AG302" i="1"/>
  <c r="X302" i="1"/>
  <c r="AB302" i="1"/>
  <c r="AF302" i="1"/>
  <c r="BE303" i="1"/>
  <c r="BI303" i="1"/>
  <c r="BM303" i="1"/>
  <c r="BB303" i="1"/>
  <c r="BF303" i="1"/>
  <c r="BJ303" i="1"/>
  <c r="BC303" i="1"/>
  <c r="BG303" i="1"/>
  <c r="BK303" i="1"/>
  <c r="BL303" i="1"/>
  <c r="BD303" i="1"/>
  <c r="BH303" i="1"/>
  <c r="AN303" i="1"/>
  <c r="AR303" i="1"/>
  <c r="AV303" i="1"/>
  <c r="AO303" i="1"/>
  <c r="AS303" i="1"/>
  <c r="AW303" i="1"/>
  <c r="AP303" i="1"/>
  <c r="AT303" i="1"/>
  <c r="AX303" i="1"/>
  <c r="AQ303" i="1"/>
  <c r="AU303" i="1"/>
  <c r="AM303" i="1"/>
  <c r="Y303" i="1"/>
  <c r="AC303" i="1"/>
  <c r="AG303" i="1"/>
  <c r="X303" i="1"/>
  <c r="AB303" i="1"/>
  <c r="AF303" i="1"/>
  <c r="BE304" i="1"/>
  <c r="BI304" i="1"/>
  <c r="BM304" i="1"/>
  <c r="BB304" i="1"/>
  <c r="BF304" i="1"/>
  <c r="BJ304" i="1"/>
  <c r="BC304" i="1"/>
  <c r="BG304" i="1"/>
  <c r="BK304" i="1"/>
  <c r="BD304" i="1"/>
  <c r="BH304" i="1"/>
  <c r="BL304" i="1"/>
  <c r="AN304" i="1"/>
  <c r="AR304" i="1"/>
  <c r="AV304" i="1"/>
  <c r="AO304" i="1"/>
  <c r="AS304" i="1"/>
  <c r="AW304" i="1"/>
  <c r="AP304" i="1"/>
  <c r="AT304" i="1"/>
  <c r="AX304" i="1"/>
  <c r="AU304" i="1"/>
  <c r="AM304" i="1"/>
  <c r="AQ304" i="1"/>
  <c r="Y304" i="1"/>
  <c r="AC304" i="1"/>
  <c r="AG304" i="1"/>
  <c r="X304" i="1"/>
  <c r="AB304" i="1"/>
  <c r="AF304" i="1"/>
  <c r="BE305" i="1"/>
  <c r="BI305" i="1"/>
  <c r="BM305" i="1"/>
  <c r="BB305" i="1"/>
  <c r="BF305" i="1"/>
  <c r="BJ305" i="1"/>
  <c r="BC305" i="1"/>
  <c r="BG305" i="1"/>
  <c r="BK305" i="1"/>
  <c r="BD305" i="1"/>
  <c r="BH305" i="1"/>
  <c r="BL305" i="1"/>
  <c r="AN305" i="1"/>
  <c r="AR305" i="1"/>
  <c r="AV305" i="1"/>
  <c r="AO305" i="1"/>
  <c r="AS305" i="1"/>
  <c r="AW305" i="1"/>
  <c r="AP305" i="1"/>
  <c r="AT305" i="1"/>
  <c r="AX305" i="1"/>
  <c r="AM305" i="1"/>
  <c r="AQ305" i="1"/>
  <c r="AU305" i="1"/>
  <c r="Y305" i="1"/>
  <c r="AC305" i="1"/>
  <c r="AG305" i="1"/>
  <c r="X305" i="1"/>
  <c r="AB305" i="1"/>
  <c r="AF305" i="1"/>
  <c r="BE306" i="1"/>
  <c r="BI306" i="1"/>
  <c r="BM306" i="1"/>
  <c r="BB306" i="1"/>
  <c r="BF306" i="1"/>
  <c r="BJ306" i="1"/>
  <c r="BC306" i="1"/>
  <c r="BG306" i="1"/>
  <c r="BK306" i="1"/>
  <c r="BH306" i="1"/>
  <c r="BL306" i="1"/>
  <c r="BD306" i="1"/>
  <c r="AN306" i="1"/>
  <c r="AR306" i="1"/>
  <c r="AV306" i="1"/>
  <c r="AO306" i="1"/>
  <c r="AS306" i="1"/>
  <c r="AW306" i="1"/>
  <c r="AP306" i="1"/>
  <c r="AT306" i="1"/>
  <c r="AX306" i="1"/>
  <c r="AM306" i="1"/>
  <c r="AQ306" i="1"/>
  <c r="AU306" i="1"/>
  <c r="Y306" i="1"/>
  <c r="AC306" i="1"/>
  <c r="AG306" i="1"/>
  <c r="X306" i="1"/>
  <c r="AB306" i="1"/>
  <c r="AF306" i="1"/>
  <c r="BE307" i="1"/>
  <c r="BI307" i="1"/>
  <c r="BM307" i="1"/>
  <c r="BB307" i="1"/>
  <c r="BF307" i="1"/>
  <c r="BJ307" i="1"/>
  <c r="BC307" i="1"/>
  <c r="BG307" i="1"/>
  <c r="BK307" i="1"/>
  <c r="BL307" i="1"/>
  <c r="BD307" i="1"/>
  <c r="BH307" i="1"/>
  <c r="AN307" i="1"/>
  <c r="AR307" i="1"/>
  <c r="AV307" i="1"/>
  <c r="AO307" i="1"/>
  <c r="AS307" i="1"/>
  <c r="AW307" i="1"/>
  <c r="AP307" i="1"/>
  <c r="AT307" i="1"/>
  <c r="AX307" i="1"/>
  <c r="AQ307" i="1"/>
  <c r="AU307" i="1"/>
  <c r="AM307" i="1"/>
  <c r="Y307" i="1"/>
  <c r="AC307" i="1"/>
  <c r="AG307" i="1"/>
  <c r="X307" i="1"/>
  <c r="AB307" i="1"/>
  <c r="AF307" i="1"/>
  <c r="BE308" i="1"/>
  <c r="BI308" i="1"/>
  <c r="BM308" i="1"/>
  <c r="BB308" i="1"/>
  <c r="BF308" i="1"/>
  <c r="BJ308" i="1"/>
  <c r="BC308" i="1"/>
  <c r="BG308" i="1"/>
  <c r="BK308" i="1"/>
  <c r="BD308" i="1"/>
  <c r="BH308" i="1"/>
  <c r="BL308" i="1"/>
  <c r="AN308" i="1"/>
  <c r="AR308" i="1"/>
  <c r="AV308" i="1"/>
  <c r="AO308" i="1"/>
  <c r="AS308" i="1"/>
  <c r="AW308" i="1"/>
  <c r="AP308" i="1"/>
  <c r="AT308" i="1"/>
  <c r="AX308" i="1"/>
  <c r="AU308" i="1"/>
  <c r="AM308" i="1"/>
  <c r="AQ308" i="1"/>
  <c r="Y308" i="1"/>
  <c r="AC308" i="1"/>
  <c r="AG308" i="1"/>
  <c r="X308" i="1"/>
  <c r="AB308" i="1"/>
  <c r="AF308" i="1"/>
  <c r="BE309" i="1"/>
  <c r="BI309" i="1"/>
  <c r="BM309" i="1"/>
  <c r="BB309" i="1"/>
  <c r="BF309" i="1"/>
  <c r="BJ309" i="1"/>
  <c r="BC309" i="1"/>
  <c r="BG309" i="1"/>
  <c r="BK309" i="1"/>
  <c r="BD309" i="1"/>
  <c r="BH309" i="1"/>
  <c r="BL309" i="1"/>
  <c r="AN309" i="1"/>
  <c r="AR309" i="1"/>
  <c r="AV309" i="1"/>
  <c r="AO309" i="1"/>
  <c r="AS309" i="1"/>
  <c r="AW309" i="1"/>
  <c r="AP309" i="1"/>
  <c r="AT309" i="1"/>
  <c r="AX309" i="1"/>
  <c r="AM309" i="1"/>
  <c r="AQ309" i="1"/>
  <c r="AU309" i="1"/>
  <c r="Y309" i="1"/>
  <c r="AC309" i="1"/>
  <c r="AG309" i="1"/>
  <c r="X309" i="1"/>
  <c r="AB309" i="1"/>
  <c r="AF309" i="1"/>
  <c r="BE310" i="1"/>
  <c r="BI310" i="1"/>
  <c r="BM310" i="1"/>
  <c r="BB310" i="1"/>
  <c r="BF310" i="1"/>
  <c r="BJ310" i="1"/>
  <c r="BC310" i="1"/>
  <c r="BG310" i="1"/>
  <c r="BK310" i="1"/>
  <c r="BH310" i="1"/>
  <c r="BL310" i="1"/>
  <c r="BD310" i="1"/>
  <c r="AN310" i="1"/>
  <c r="AR310" i="1"/>
  <c r="AV310" i="1"/>
  <c r="AO310" i="1"/>
  <c r="AS310" i="1"/>
  <c r="AW310" i="1"/>
  <c r="AP310" i="1"/>
  <c r="AT310" i="1"/>
  <c r="AX310" i="1"/>
  <c r="AM310" i="1"/>
  <c r="AQ310" i="1"/>
  <c r="AU310" i="1"/>
  <c r="Y310" i="1"/>
  <c r="AC310" i="1"/>
  <c r="AG310" i="1"/>
  <c r="X310" i="1"/>
  <c r="AB310" i="1"/>
  <c r="AF310" i="1"/>
  <c r="BE311" i="1"/>
  <c r="BI311" i="1"/>
  <c r="BM311" i="1"/>
  <c r="BB311" i="1"/>
  <c r="BF311" i="1"/>
  <c r="BJ311" i="1"/>
  <c r="BC311" i="1"/>
  <c r="BG311" i="1"/>
  <c r="BK311" i="1"/>
  <c r="BL311" i="1"/>
  <c r="BD311" i="1"/>
  <c r="BH311" i="1"/>
  <c r="AN311" i="1"/>
  <c r="AR311" i="1"/>
  <c r="AV311" i="1"/>
  <c r="AO311" i="1"/>
  <c r="AS311" i="1"/>
  <c r="AW311" i="1"/>
  <c r="AP311" i="1"/>
  <c r="AT311" i="1"/>
  <c r="AX311" i="1"/>
  <c r="AQ311" i="1"/>
  <c r="AU311" i="1"/>
  <c r="AM311" i="1"/>
  <c r="Y311" i="1"/>
  <c r="AC311" i="1"/>
  <c r="AG311" i="1"/>
  <c r="X311" i="1"/>
  <c r="AB311" i="1"/>
  <c r="AF311" i="1"/>
  <c r="BE312" i="1"/>
  <c r="BI312" i="1"/>
  <c r="BM312" i="1"/>
  <c r="BB312" i="1"/>
  <c r="BF312" i="1"/>
  <c r="BJ312" i="1"/>
  <c r="BC312" i="1"/>
  <c r="BG312" i="1"/>
  <c r="BK312" i="1"/>
  <c r="BD312" i="1"/>
  <c r="BH312" i="1"/>
  <c r="BL312" i="1"/>
  <c r="AN312" i="1"/>
  <c r="AR312" i="1"/>
  <c r="AV312" i="1"/>
  <c r="AO312" i="1"/>
  <c r="AS312" i="1"/>
  <c r="AW312" i="1"/>
  <c r="AP312" i="1"/>
  <c r="AT312" i="1"/>
  <c r="AX312" i="1"/>
  <c r="AU312" i="1"/>
  <c r="AM312" i="1"/>
  <c r="AQ312" i="1"/>
  <c r="Y312" i="1"/>
  <c r="AC312" i="1"/>
  <c r="AG312" i="1"/>
  <c r="X312" i="1"/>
  <c r="AB312" i="1"/>
  <c r="AF312" i="1"/>
  <c r="BE313" i="1"/>
  <c r="BI313" i="1"/>
  <c r="BM313" i="1"/>
  <c r="BB313" i="1"/>
  <c r="BF313" i="1"/>
  <c r="BJ313" i="1"/>
  <c r="BC313" i="1"/>
  <c r="BG313" i="1"/>
  <c r="BK313" i="1"/>
  <c r="BD313" i="1"/>
  <c r="BH313" i="1"/>
  <c r="BL313" i="1"/>
  <c r="AN313" i="1"/>
  <c r="AR313" i="1"/>
  <c r="AV313" i="1"/>
  <c r="AO313" i="1"/>
  <c r="AS313" i="1"/>
  <c r="AW313" i="1"/>
  <c r="AP313" i="1"/>
  <c r="AT313" i="1"/>
  <c r="AX313" i="1"/>
  <c r="AM313" i="1"/>
  <c r="AQ313" i="1"/>
  <c r="AU313" i="1"/>
  <c r="Y313" i="1"/>
  <c r="AC313" i="1"/>
  <c r="AG313" i="1"/>
  <c r="X313" i="1"/>
  <c r="AB313" i="1"/>
  <c r="AF313" i="1"/>
  <c r="BE314" i="1"/>
  <c r="BI314" i="1"/>
  <c r="BM314" i="1"/>
  <c r="BB314" i="1"/>
  <c r="BF314" i="1"/>
  <c r="BJ314" i="1"/>
  <c r="BC314" i="1"/>
  <c r="BG314" i="1"/>
  <c r="BK314" i="1"/>
  <c r="BH314" i="1"/>
  <c r="BL314" i="1"/>
  <c r="BD314" i="1"/>
  <c r="AN314" i="1"/>
  <c r="AR314" i="1"/>
  <c r="AV314" i="1"/>
  <c r="AO314" i="1"/>
  <c r="AS314" i="1"/>
  <c r="AW314" i="1"/>
  <c r="AP314" i="1"/>
  <c r="AT314" i="1"/>
  <c r="AX314" i="1"/>
  <c r="AM314" i="1"/>
  <c r="AQ314" i="1"/>
  <c r="AU314" i="1"/>
  <c r="Y314" i="1"/>
  <c r="AC314" i="1"/>
  <c r="AG314" i="1"/>
  <c r="X314" i="1"/>
  <c r="AB314" i="1"/>
  <c r="AF314" i="1"/>
  <c r="BE315" i="1"/>
  <c r="BI315" i="1"/>
  <c r="BM315" i="1"/>
  <c r="BB315" i="1"/>
  <c r="BF315" i="1"/>
  <c r="BJ315" i="1"/>
  <c r="BC315" i="1"/>
  <c r="BG315" i="1"/>
  <c r="BK315" i="1"/>
  <c r="BL315" i="1"/>
  <c r="BD315" i="1"/>
  <c r="BH315" i="1"/>
  <c r="AN315" i="1"/>
  <c r="AR315" i="1"/>
  <c r="AV315" i="1"/>
  <c r="AO315" i="1"/>
  <c r="AS315" i="1"/>
  <c r="AW315" i="1"/>
  <c r="AP315" i="1"/>
  <c r="AT315" i="1"/>
  <c r="AX315" i="1"/>
  <c r="AQ315" i="1"/>
  <c r="AU315" i="1"/>
  <c r="AM315" i="1"/>
  <c r="Y315" i="1"/>
  <c r="AC315" i="1"/>
  <c r="AG315" i="1"/>
  <c r="X315" i="1"/>
  <c r="AB315" i="1"/>
  <c r="AF315" i="1"/>
  <c r="BE316" i="1"/>
  <c r="BI316" i="1"/>
  <c r="BM316" i="1"/>
  <c r="BB316" i="1"/>
  <c r="BF316" i="1"/>
  <c r="BJ316" i="1"/>
  <c r="BC316" i="1"/>
  <c r="BG316" i="1"/>
  <c r="BK316" i="1"/>
  <c r="BD316" i="1"/>
  <c r="BH316" i="1"/>
  <c r="BL316" i="1"/>
  <c r="AN316" i="1"/>
  <c r="AR316" i="1"/>
  <c r="AV316" i="1"/>
  <c r="AO316" i="1"/>
  <c r="AS316" i="1"/>
  <c r="AW316" i="1"/>
  <c r="AP316" i="1"/>
  <c r="AT316" i="1"/>
  <c r="AX316" i="1"/>
  <c r="AU316" i="1"/>
  <c r="AM316" i="1"/>
  <c r="AQ316" i="1"/>
  <c r="Y316" i="1"/>
  <c r="AC316" i="1"/>
  <c r="AG316" i="1"/>
  <c r="X316" i="1"/>
  <c r="AB316" i="1"/>
  <c r="AF316" i="1"/>
  <c r="BE317" i="1"/>
  <c r="BI317" i="1"/>
  <c r="BM317" i="1"/>
  <c r="BB317" i="1"/>
  <c r="BF317" i="1"/>
  <c r="BJ317" i="1"/>
  <c r="BC317" i="1"/>
  <c r="BG317" i="1"/>
  <c r="BK317" i="1"/>
  <c r="BD317" i="1"/>
  <c r="BH317" i="1"/>
  <c r="BL317" i="1"/>
  <c r="AN317" i="1"/>
  <c r="AR317" i="1"/>
  <c r="AV317" i="1"/>
  <c r="AO317" i="1"/>
  <c r="AS317" i="1"/>
  <c r="AW317" i="1"/>
  <c r="AP317" i="1"/>
  <c r="AT317" i="1"/>
  <c r="AX317" i="1"/>
  <c r="AM317" i="1"/>
  <c r="AQ317" i="1"/>
  <c r="AU317" i="1"/>
  <c r="Y317" i="1"/>
  <c r="AC317" i="1"/>
  <c r="AG317" i="1"/>
  <c r="X317" i="1"/>
  <c r="AB317" i="1"/>
  <c r="AF317" i="1"/>
  <c r="BE318" i="1"/>
  <c r="BI318" i="1"/>
  <c r="BM318" i="1"/>
  <c r="BB318" i="1"/>
  <c r="BF318" i="1"/>
  <c r="BJ318" i="1"/>
  <c r="BC318" i="1"/>
  <c r="BG318" i="1"/>
  <c r="BK318" i="1"/>
  <c r="BH318" i="1"/>
  <c r="BL318" i="1"/>
  <c r="BD318" i="1"/>
  <c r="AN318" i="1"/>
  <c r="AR318" i="1"/>
  <c r="AV318" i="1"/>
  <c r="AO318" i="1"/>
  <c r="AS318" i="1"/>
  <c r="AW318" i="1"/>
  <c r="AP318" i="1"/>
  <c r="AT318" i="1"/>
  <c r="AX318" i="1"/>
  <c r="AM318" i="1"/>
  <c r="AQ318" i="1"/>
  <c r="AU318" i="1"/>
  <c r="Y318" i="1"/>
  <c r="AC318" i="1"/>
  <c r="AG318" i="1"/>
  <c r="X318" i="1"/>
  <c r="AB318" i="1"/>
  <c r="AF318" i="1"/>
  <c r="BE319" i="1"/>
  <c r="BI319" i="1"/>
  <c r="BM319" i="1"/>
  <c r="BB319" i="1"/>
  <c r="BF319" i="1"/>
  <c r="BJ319" i="1"/>
  <c r="BC319" i="1"/>
  <c r="BG319" i="1"/>
  <c r="BK319" i="1"/>
  <c r="BL319" i="1"/>
  <c r="BD319" i="1"/>
  <c r="BH319" i="1"/>
  <c r="AN319" i="1"/>
  <c r="AR319" i="1"/>
  <c r="AV319" i="1"/>
  <c r="AO319" i="1"/>
  <c r="AS319" i="1"/>
  <c r="AW319" i="1"/>
  <c r="AP319" i="1"/>
  <c r="AT319" i="1"/>
  <c r="AX319" i="1"/>
  <c r="AQ319" i="1"/>
  <c r="AU319" i="1"/>
  <c r="AM319" i="1"/>
  <c r="Y319" i="1"/>
  <c r="AC319" i="1"/>
  <c r="AG319" i="1"/>
  <c r="X319" i="1"/>
  <c r="AB319" i="1"/>
  <c r="AF319" i="1"/>
  <c r="BE320" i="1"/>
  <c r="BI320" i="1"/>
  <c r="BM320" i="1"/>
  <c r="BB320" i="1"/>
  <c r="BF320" i="1"/>
  <c r="BJ320" i="1"/>
  <c r="BC320" i="1"/>
  <c r="BG320" i="1"/>
  <c r="BK320" i="1"/>
  <c r="BD320" i="1"/>
  <c r="BH320" i="1"/>
  <c r="BL320" i="1"/>
  <c r="AN320" i="1"/>
  <c r="AR320" i="1"/>
  <c r="AV320" i="1"/>
  <c r="AO320" i="1"/>
  <c r="AS320" i="1"/>
  <c r="AW320" i="1"/>
  <c r="AP320" i="1"/>
  <c r="AT320" i="1"/>
  <c r="AX320" i="1"/>
  <c r="AU320" i="1"/>
  <c r="AM320" i="1"/>
  <c r="AQ320" i="1"/>
  <c r="Y320" i="1"/>
  <c r="AC320" i="1"/>
  <c r="AG320" i="1"/>
  <c r="X320" i="1"/>
  <c r="AB320" i="1"/>
  <c r="AF320" i="1"/>
  <c r="BE321" i="1"/>
  <c r="BI321" i="1"/>
  <c r="BM321" i="1"/>
  <c r="BB321" i="1"/>
  <c r="BF321" i="1"/>
  <c r="BJ321" i="1"/>
  <c r="BC321" i="1"/>
  <c r="BG321" i="1"/>
  <c r="BK321" i="1"/>
  <c r="BD321" i="1"/>
  <c r="BH321" i="1"/>
  <c r="BL321" i="1"/>
  <c r="AN321" i="1"/>
  <c r="AR321" i="1"/>
  <c r="AV321" i="1"/>
  <c r="AO321" i="1"/>
  <c r="AS321" i="1"/>
  <c r="AW321" i="1"/>
  <c r="AP321" i="1"/>
  <c r="AT321" i="1"/>
  <c r="AX321" i="1"/>
  <c r="AM321" i="1"/>
  <c r="AQ321" i="1"/>
  <c r="AU321" i="1"/>
  <c r="Y321" i="1"/>
  <c r="AC321" i="1"/>
  <c r="AG321" i="1"/>
  <c r="X321" i="1"/>
  <c r="AB321" i="1"/>
  <c r="AF321" i="1"/>
  <c r="BE322" i="1"/>
  <c r="BI322" i="1"/>
  <c r="BM322" i="1"/>
  <c r="BB322" i="1"/>
  <c r="BF322" i="1"/>
  <c r="BJ322" i="1"/>
  <c r="BC322" i="1"/>
  <c r="BG322" i="1"/>
  <c r="BK322" i="1"/>
  <c r="BH322" i="1"/>
  <c r="BL322" i="1"/>
  <c r="BD322" i="1"/>
  <c r="AN322" i="1"/>
  <c r="AR322" i="1"/>
  <c r="AV322" i="1"/>
  <c r="AO322" i="1"/>
  <c r="AS322" i="1"/>
  <c r="AW322" i="1"/>
  <c r="AP322" i="1"/>
  <c r="AT322" i="1"/>
  <c r="AX322" i="1"/>
  <c r="AM322" i="1"/>
  <c r="AQ322" i="1"/>
  <c r="AU322" i="1"/>
  <c r="Y322" i="1"/>
  <c r="AC322" i="1"/>
  <c r="AG322" i="1"/>
  <c r="X322" i="1"/>
  <c r="AB322" i="1"/>
  <c r="AF322" i="1"/>
  <c r="BE323" i="1"/>
  <c r="BI323" i="1"/>
  <c r="BM323" i="1"/>
  <c r="BB323" i="1"/>
  <c r="BF323" i="1"/>
  <c r="BJ323" i="1"/>
  <c r="BC323" i="1"/>
  <c r="BG323" i="1"/>
  <c r="BK323" i="1"/>
  <c r="BL323" i="1"/>
  <c r="BD323" i="1"/>
  <c r="BH323" i="1"/>
  <c r="AN323" i="1"/>
  <c r="AR323" i="1"/>
  <c r="AV323" i="1"/>
  <c r="AO323" i="1"/>
  <c r="AS323" i="1"/>
  <c r="AW323" i="1"/>
  <c r="AP323" i="1"/>
  <c r="AT323" i="1"/>
  <c r="AX323" i="1"/>
  <c r="AQ323" i="1"/>
  <c r="AU323" i="1"/>
  <c r="AM323" i="1"/>
  <c r="Y323" i="1"/>
  <c r="AC323" i="1"/>
  <c r="AG323" i="1"/>
  <c r="X323" i="1"/>
  <c r="AB323" i="1"/>
  <c r="AF323" i="1"/>
  <c r="BE324" i="1"/>
  <c r="BI324" i="1"/>
  <c r="BM324" i="1"/>
  <c r="BB324" i="1"/>
  <c r="BF324" i="1"/>
  <c r="BJ324" i="1"/>
  <c r="BC324" i="1"/>
  <c r="BG324" i="1"/>
  <c r="BK324" i="1"/>
  <c r="BD324" i="1"/>
  <c r="BH324" i="1"/>
  <c r="BL324" i="1"/>
  <c r="AN324" i="1"/>
  <c r="AR324" i="1"/>
  <c r="AV324" i="1"/>
  <c r="AO324" i="1"/>
  <c r="AS324" i="1"/>
  <c r="AW324" i="1"/>
  <c r="AP324" i="1"/>
  <c r="AT324" i="1"/>
  <c r="AX324" i="1"/>
  <c r="AU324" i="1"/>
  <c r="AM324" i="1"/>
  <c r="AQ324" i="1"/>
  <c r="Y324" i="1"/>
  <c r="AC324" i="1"/>
  <c r="AG324" i="1"/>
  <c r="X324" i="1"/>
  <c r="AB324" i="1"/>
  <c r="AF324" i="1"/>
  <c r="BE325" i="1"/>
  <c r="BI325" i="1"/>
  <c r="BM325" i="1"/>
  <c r="BB325" i="1"/>
  <c r="BF325" i="1"/>
  <c r="BJ325" i="1"/>
  <c r="BC325" i="1"/>
  <c r="BG325" i="1"/>
  <c r="BK325" i="1"/>
  <c r="BD325" i="1"/>
  <c r="BH325" i="1"/>
  <c r="BL325" i="1"/>
  <c r="AN325" i="1"/>
  <c r="AR325" i="1"/>
  <c r="AV325" i="1"/>
  <c r="AO325" i="1"/>
  <c r="AS325" i="1"/>
  <c r="AW325" i="1"/>
  <c r="AP325" i="1"/>
  <c r="AT325" i="1"/>
  <c r="AX325" i="1"/>
  <c r="AM325" i="1"/>
  <c r="AQ325" i="1"/>
  <c r="AU325" i="1"/>
  <c r="Y325" i="1"/>
  <c r="AC325" i="1"/>
  <c r="AG325" i="1"/>
  <c r="X325" i="1"/>
  <c r="AB325" i="1"/>
  <c r="AF325" i="1"/>
  <c r="BE326" i="1"/>
  <c r="BI326" i="1"/>
  <c r="BM326" i="1"/>
  <c r="BB326" i="1"/>
  <c r="BF326" i="1"/>
  <c r="BJ326" i="1"/>
  <c r="BC326" i="1"/>
  <c r="BG326" i="1"/>
  <c r="BK326" i="1"/>
  <c r="BH326" i="1"/>
  <c r="BL326" i="1"/>
  <c r="BD326" i="1"/>
  <c r="AN326" i="1"/>
  <c r="AO326" i="1"/>
  <c r="AP326" i="1"/>
  <c r="AM326" i="1"/>
  <c r="AT326" i="1"/>
  <c r="AX326" i="1"/>
  <c r="AQ326" i="1"/>
  <c r="AU326" i="1"/>
  <c r="AR326" i="1"/>
  <c r="AV326" i="1"/>
  <c r="AS326" i="1"/>
  <c r="AW326" i="1"/>
  <c r="Y326" i="1"/>
  <c r="AC326" i="1"/>
  <c r="AG326" i="1"/>
  <c r="X326" i="1"/>
  <c r="AB326" i="1"/>
  <c r="AF326" i="1"/>
  <c r="BE327" i="1"/>
  <c r="BI327" i="1"/>
  <c r="BM327" i="1"/>
  <c r="BB327" i="1"/>
  <c r="BF327" i="1"/>
  <c r="BJ327" i="1"/>
  <c r="BC327" i="1"/>
  <c r="BG327" i="1"/>
  <c r="BK327" i="1"/>
  <c r="BL327" i="1"/>
  <c r="BD327" i="1"/>
  <c r="BH327" i="1"/>
  <c r="AP327" i="1"/>
  <c r="AT327" i="1"/>
  <c r="AX327" i="1"/>
  <c r="AM327" i="1"/>
  <c r="AQ327" i="1"/>
  <c r="AU327" i="1"/>
  <c r="AN327" i="1"/>
  <c r="AR327" i="1"/>
  <c r="AV327" i="1"/>
  <c r="AO327" i="1"/>
  <c r="AS327" i="1"/>
  <c r="AW327" i="1"/>
  <c r="Y327" i="1"/>
  <c r="AC327" i="1"/>
  <c r="AG327" i="1"/>
  <c r="X327" i="1"/>
  <c r="AB327" i="1"/>
  <c r="AF327" i="1"/>
  <c r="BE328" i="1"/>
  <c r="BI328" i="1"/>
  <c r="BM328" i="1"/>
  <c r="BB328" i="1"/>
  <c r="BF328" i="1"/>
  <c r="BJ328" i="1"/>
  <c r="BC328" i="1"/>
  <c r="BG328" i="1"/>
  <c r="BK328" i="1"/>
  <c r="BD328" i="1"/>
  <c r="BH328" i="1"/>
  <c r="BL328" i="1"/>
  <c r="AP328" i="1"/>
  <c r="AT328" i="1"/>
  <c r="AX328" i="1"/>
  <c r="AM328" i="1"/>
  <c r="AQ328" i="1"/>
  <c r="AU328" i="1"/>
  <c r="AN328" i="1"/>
  <c r="AR328" i="1"/>
  <c r="AV328" i="1"/>
  <c r="AO328" i="1"/>
  <c r="AS328" i="1"/>
  <c r="AW328" i="1"/>
  <c r="Y328" i="1"/>
  <c r="X328" i="1"/>
  <c r="BE329" i="1"/>
  <c r="BI329" i="1"/>
  <c r="BM329" i="1"/>
  <c r="BB329" i="1"/>
  <c r="BF329" i="1"/>
  <c r="BJ329" i="1"/>
  <c r="BC329" i="1"/>
  <c r="BG329" i="1"/>
  <c r="BK329" i="1"/>
  <c r="BD329" i="1"/>
  <c r="BH329" i="1"/>
  <c r="BL329" i="1"/>
  <c r="AP329" i="1"/>
  <c r="AT329" i="1"/>
  <c r="AX329" i="1"/>
  <c r="AM329" i="1"/>
  <c r="AQ329" i="1"/>
  <c r="AU329" i="1"/>
  <c r="AN329" i="1"/>
  <c r="AR329" i="1"/>
  <c r="AV329" i="1"/>
  <c r="AO329" i="1"/>
  <c r="AS329" i="1"/>
  <c r="AW329" i="1"/>
  <c r="BE330" i="1"/>
  <c r="BI330" i="1"/>
  <c r="BM330" i="1"/>
  <c r="BB330" i="1"/>
  <c r="BF330" i="1"/>
  <c r="BJ330" i="1"/>
  <c r="BC330" i="1"/>
  <c r="BG330" i="1"/>
  <c r="BK330" i="1"/>
  <c r="BH330" i="1"/>
  <c r="BL330" i="1"/>
  <c r="BD330" i="1"/>
  <c r="AP330" i="1"/>
  <c r="AT330" i="1"/>
  <c r="AX330" i="1"/>
  <c r="AM330" i="1"/>
  <c r="AQ330" i="1"/>
  <c r="AU330" i="1"/>
  <c r="AN330" i="1"/>
  <c r="AR330" i="1"/>
  <c r="AV330" i="1"/>
  <c r="AO330" i="1"/>
  <c r="AS330" i="1"/>
  <c r="AW330" i="1"/>
  <c r="BE331" i="1"/>
  <c r="BI331" i="1"/>
  <c r="BM331" i="1"/>
  <c r="BB331" i="1"/>
  <c r="BF331" i="1"/>
  <c r="BJ331" i="1"/>
  <c r="BC331" i="1"/>
  <c r="BG331" i="1"/>
  <c r="BK331" i="1"/>
  <c r="BL331" i="1"/>
  <c r="BD331" i="1"/>
  <c r="BH331" i="1"/>
  <c r="AP331" i="1"/>
  <c r="AT331" i="1"/>
  <c r="AX331" i="1"/>
  <c r="AM331" i="1"/>
  <c r="AQ331" i="1"/>
  <c r="AU331" i="1"/>
  <c r="AN331" i="1"/>
  <c r="AR331" i="1"/>
  <c r="AV331" i="1"/>
  <c r="AO331" i="1"/>
  <c r="AS331" i="1"/>
  <c r="AW331" i="1"/>
  <c r="BE332" i="1"/>
  <c r="BI332" i="1"/>
  <c r="BM332" i="1"/>
  <c r="BB332" i="1"/>
  <c r="BF332" i="1"/>
  <c r="BJ332" i="1"/>
  <c r="BC332" i="1"/>
  <c r="BG332" i="1"/>
  <c r="BK332" i="1"/>
  <c r="BD332" i="1"/>
  <c r="BH332" i="1"/>
  <c r="BL332" i="1"/>
  <c r="AP332" i="1"/>
  <c r="AT332" i="1"/>
  <c r="AX332" i="1"/>
  <c r="AM332" i="1"/>
  <c r="AQ332" i="1"/>
  <c r="AU332" i="1"/>
  <c r="AN332" i="1"/>
  <c r="AR332" i="1"/>
  <c r="AV332" i="1"/>
  <c r="AO332" i="1"/>
  <c r="AS332" i="1"/>
  <c r="AW332" i="1"/>
  <c r="BE333" i="1"/>
  <c r="BI333" i="1"/>
  <c r="BM333" i="1"/>
  <c r="BB333" i="1"/>
  <c r="BF333" i="1"/>
  <c r="BJ333" i="1"/>
  <c r="BC333" i="1"/>
  <c r="BG333" i="1"/>
  <c r="BK333" i="1"/>
  <c r="BD333" i="1"/>
  <c r="BH333" i="1"/>
  <c r="BL333" i="1"/>
  <c r="AP333" i="1"/>
  <c r="AT333" i="1"/>
  <c r="AX333" i="1"/>
  <c r="AM333" i="1"/>
  <c r="AQ333" i="1"/>
  <c r="AU333" i="1"/>
  <c r="AN333" i="1"/>
  <c r="AR333" i="1"/>
  <c r="AV333" i="1"/>
  <c r="AO333" i="1"/>
  <c r="AS333" i="1"/>
  <c r="AW333" i="1"/>
  <c r="BE334" i="1"/>
  <c r="BI334" i="1"/>
  <c r="BM334" i="1"/>
  <c r="BB334" i="1"/>
  <c r="BF334" i="1"/>
  <c r="BJ334" i="1"/>
  <c r="BC334" i="1"/>
  <c r="BG334" i="1"/>
  <c r="BK334" i="1"/>
  <c r="BH334" i="1"/>
  <c r="BL334" i="1"/>
  <c r="BD334" i="1"/>
  <c r="AP334" i="1"/>
  <c r="AT334" i="1"/>
  <c r="AX334" i="1"/>
  <c r="AM334" i="1"/>
  <c r="AQ334" i="1"/>
  <c r="AU334" i="1"/>
  <c r="AN334" i="1"/>
  <c r="AR334" i="1"/>
  <c r="AV334" i="1"/>
  <c r="AO334" i="1"/>
  <c r="AS334" i="1"/>
  <c r="AW334" i="1"/>
  <c r="BE335" i="1"/>
  <c r="BI335" i="1"/>
  <c r="BM335" i="1"/>
  <c r="BB335" i="1"/>
  <c r="BF335" i="1"/>
  <c r="BJ335" i="1"/>
  <c r="BC335" i="1"/>
  <c r="BG335" i="1"/>
  <c r="BK335" i="1"/>
  <c r="BL335" i="1"/>
  <c r="BD335" i="1"/>
  <c r="BH335" i="1"/>
  <c r="AP335" i="1"/>
  <c r="AT335" i="1"/>
  <c r="AX335" i="1"/>
  <c r="AM335" i="1"/>
  <c r="AQ335" i="1"/>
  <c r="AU335" i="1"/>
  <c r="AN335" i="1"/>
  <c r="AR335" i="1"/>
  <c r="AV335" i="1"/>
  <c r="AO335" i="1"/>
  <c r="AS335" i="1"/>
  <c r="AW335" i="1"/>
  <c r="BE336" i="1"/>
  <c r="BI336" i="1"/>
  <c r="BM336" i="1"/>
  <c r="BB336" i="1"/>
  <c r="BF336" i="1"/>
  <c r="BJ336" i="1"/>
  <c r="BC336" i="1"/>
  <c r="BG336" i="1"/>
  <c r="BK336" i="1"/>
  <c r="BD336" i="1"/>
  <c r="BH336" i="1"/>
  <c r="BL336" i="1"/>
  <c r="AP336" i="1"/>
  <c r="AT336" i="1"/>
  <c r="AX336" i="1"/>
  <c r="AM336" i="1"/>
  <c r="AQ336" i="1"/>
  <c r="AU336" i="1"/>
  <c r="AN336" i="1"/>
  <c r="AR336" i="1"/>
  <c r="AV336" i="1"/>
  <c r="AO336" i="1"/>
  <c r="AS336" i="1"/>
  <c r="AW336" i="1"/>
  <c r="BE337" i="1"/>
  <c r="BI337" i="1"/>
  <c r="BM337" i="1"/>
  <c r="BB337" i="1"/>
  <c r="BF337" i="1"/>
  <c r="BJ337" i="1"/>
  <c r="BC337" i="1"/>
  <c r="BG337" i="1"/>
  <c r="BK337" i="1"/>
  <c r="BD337" i="1"/>
  <c r="BH337" i="1"/>
  <c r="BL337" i="1"/>
  <c r="AP337" i="1"/>
  <c r="AT337" i="1"/>
  <c r="AX337" i="1"/>
  <c r="AM337" i="1"/>
  <c r="AQ337" i="1"/>
  <c r="AU337" i="1"/>
  <c r="AN337" i="1"/>
  <c r="AR337" i="1"/>
  <c r="AV337" i="1"/>
  <c r="AO337" i="1"/>
  <c r="AS337" i="1"/>
  <c r="AW337" i="1"/>
  <c r="BE338" i="1"/>
  <c r="BI338" i="1"/>
  <c r="BM338" i="1"/>
  <c r="BB338" i="1"/>
  <c r="BF338" i="1"/>
  <c r="BJ338" i="1"/>
  <c r="BC338" i="1"/>
  <c r="BG338" i="1"/>
  <c r="BK338" i="1"/>
  <c r="BH338" i="1"/>
  <c r="BL338" i="1"/>
  <c r="BD338" i="1"/>
  <c r="AP338" i="1"/>
  <c r="AT338" i="1"/>
  <c r="AX338" i="1"/>
  <c r="AM338" i="1"/>
  <c r="AQ338" i="1"/>
  <c r="AU338" i="1"/>
  <c r="AN338" i="1"/>
  <c r="AR338" i="1"/>
  <c r="AV338" i="1"/>
  <c r="AO338" i="1"/>
  <c r="AS338" i="1"/>
  <c r="AW338" i="1"/>
  <c r="BE339" i="1"/>
  <c r="BI339" i="1"/>
  <c r="BM339" i="1"/>
  <c r="BB339" i="1"/>
  <c r="BF339" i="1"/>
  <c r="BJ339" i="1"/>
  <c r="BC339" i="1"/>
  <c r="BG339" i="1"/>
  <c r="BK339" i="1"/>
  <c r="BL339" i="1"/>
  <c r="BD339" i="1"/>
  <c r="BH339" i="1"/>
  <c r="AP339" i="1"/>
  <c r="AT339" i="1"/>
  <c r="AX339" i="1"/>
  <c r="AM339" i="1"/>
  <c r="AQ339" i="1"/>
  <c r="AU339" i="1"/>
  <c r="AN339" i="1"/>
  <c r="AR339" i="1"/>
  <c r="AV339" i="1"/>
  <c r="AO339" i="1"/>
  <c r="AS339" i="1"/>
  <c r="AW339" i="1"/>
  <c r="BE340" i="1"/>
  <c r="BI340" i="1"/>
  <c r="BM340" i="1"/>
  <c r="BB340" i="1"/>
  <c r="BF340" i="1"/>
  <c r="BJ340" i="1"/>
  <c r="BC340" i="1"/>
  <c r="BG340" i="1"/>
  <c r="BK340" i="1"/>
  <c r="BD340" i="1"/>
  <c r="BH340" i="1"/>
  <c r="BL340" i="1"/>
  <c r="AP340" i="1"/>
  <c r="AT340" i="1"/>
  <c r="AX340" i="1"/>
  <c r="AM340" i="1"/>
  <c r="AQ340" i="1"/>
  <c r="AU340" i="1"/>
  <c r="AN340" i="1"/>
  <c r="AR340" i="1"/>
  <c r="AV340" i="1"/>
  <c r="AO340" i="1"/>
  <c r="AS340" i="1"/>
  <c r="AW340" i="1"/>
  <c r="BE341" i="1"/>
  <c r="BI341" i="1"/>
  <c r="BM341" i="1"/>
  <c r="BB341" i="1"/>
  <c r="BF341" i="1"/>
  <c r="BJ341" i="1"/>
  <c r="BC341" i="1"/>
  <c r="BG341" i="1"/>
  <c r="BK341" i="1"/>
  <c r="BD341" i="1"/>
  <c r="BH341" i="1"/>
  <c r="BL341" i="1"/>
  <c r="AP341" i="1"/>
  <c r="AT341" i="1"/>
  <c r="AX341" i="1"/>
  <c r="AM341" i="1"/>
  <c r="AQ341" i="1"/>
  <c r="AU341" i="1"/>
  <c r="AN341" i="1"/>
  <c r="AR341" i="1"/>
  <c r="AV341" i="1"/>
  <c r="AO341" i="1"/>
  <c r="AS341" i="1"/>
  <c r="AW341" i="1"/>
  <c r="BE342" i="1"/>
  <c r="BI342" i="1"/>
  <c r="BM342" i="1"/>
  <c r="BB342" i="1"/>
  <c r="BF342" i="1"/>
  <c r="BJ342" i="1"/>
  <c r="BC342" i="1"/>
  <c r="BG342" i="1"/>
  <c r="BK342" i="1"/>
  <c r="BH342" i="1"/>
  <c r="BL342" i="1"/>
  <c r="BD342" i="1"/>
  <c r="AP342" i="1"/>
  <c r="AT342" i="1"/>
  <c r="AX342" i="1"/>
  <c r="AM342" i="1"/>
  <c r="AQ342" i="1"/>
  <c r="AU342" i="1"/>
  <c r="AN342" i="1"/>
  <c r="AR342" i="1"/>
  <c r="AV342" i="1"/>
  <c r="AO342" i="1"/>
  <c r="AS342" i="1"/>
  <c r="AW342" i="1"/>
  <c r="BE343" i="1"/>
  <c r="BI343" i="1"/>
  <c r="BM343" i="1"/>
  <c r="BB343" i="1"/>
  <c r="BF343" i="1"/>
  <c r="BJ343" i="1"/>
  <c r="BC343" i="1"/>
  <c r="BG343" i="1"/>
  <c r="BK343" i="1"/>
  <c r="BL343" i="1"/>
  <c r="BD343" i="1"/>
  <c r="BH343" i="1"/>
  <c r="AP343" i="1"/>
  <c r="AT343" i="1"/>
  <c r="AX343" i="1"/>
  <c r="AM343" i="1"/>
  <c r="AQ343" i="1"/>
  <c r="AU343" i="1"/>
  <c r="AN343" i="1"/>
  <c r="AR343" i="1"/>
  <c r="AV343" i="1"/>
  <c r="AO343" i="1"/>
  <c r="AS343" i="1"/>
  <c r="AW343" i="1"/>
  <c r="BE344" i="1"/>
  <c r="BI344" i="1"/>
  <c r="BM344" i="1"/>
  <c r="BB344" i="1"/>
  <c r="BF344" i="1"/>
  <c r="BJ344" i="1"/>
  <c r="BC344" i="1"/>
  <c r="BG344" i="1"/>
  <c r="BK344" i="1"/>
  <c r="BD344" i="1"/>
  <c r="BH344" i="1"/>
  <c r="BL344" i="1"/>
  <c r="AP344" i="1"/>
  <c r="AT344" i="1"/>
  <c r="AX344" i="1"/>
  <c r="AM344" i="1"/>
  <c r="AQ344" i="1"/>
  <c r="AU344" i="1"/>
  <c r="AN344" i="1"/>
  <c r="AR344" i="1"/>
  <c r="AV344" i="1"/>
  <c r="AO344" i="1"/>
  <c r="AS344" i="1"/>
  <c r="AW344" i="1"/>
  <c r="BE345" i="1"/>
  <c r="BI345" i="1"/>
  <c r="BM345" i="1"/>
  <c r="BB345" i="1"/>
  <c r="BF345" i="1"/>
  <c r="BJ345" i="1"/>
  <c r="BC345" i="1"/>
  <c r="BG345" i="1"/>
  <c r="BK345" i="1"/>
  <c r="BD345" i="1"/>
  <c r="BH345" i="1"/>
  <c r="BL345" i="1"/>
  <c r="AP345" i="1"/>
  <c r="AT345" i="1"/>
  <c r="AX345" i="1"/>
  <c r="AM345" i="1"/>
  <c r="AQ345" i="1"/>
  <c r="AU345" i="1"/>
  <c r="AN345" i="1"/>
  <c r="AR345" i="1"/>
  <c r="AV345" i="1"/>
  <c r="AO345" i="1"/>
  <c r="AS345" i="1"/>
  <c r="AW345" i="1"/>
  <c r="BE346" i="1"/>
  <c r="BI346" i="1"/>
  <c r="BM346" i="1"/>
  <c r="BB346" i="1"/>
  <c r="BF346" i="1"/>
  <c r="BJ346" i="1"/>
  <c r="BC346" i="1"/>
  <c r="BG346" i="1"/>
  <c r="BK346" i="1"/>
  <c r="BH346" i="1"/>
  <c r="BL346" i="1"/>
  <c r="BD346" i="1"/>
  <c r="AP346" i="1"/>
  <c r="AT346" i="1"/>
  <c r="AX346" i="1"/>
  <c r="AM346" i="1"/>
  <c r="AQ346" i="1"/>
  <c r="AU346" i="1"/>
  <c r="AN346" i="1"/>
  <c r="AR346" i="1"/>
  <c r="AV346" i="1"/>
  <c r="AO346" i="1"/>
  <c r="AS346" i="1"/>
  <c r="AW346" i="1"/>
  <c r="BD352" i="1"/>
  <c r="BH352" i="1"/>
  <c r="BL352" i="1"/>
  <c r="BE352" i="1"/>
  <c r="BI352" i="1"/>
  <c r="BM352" i="1"/>
  <c r="BB352" i="1"/>
  <c r="BF352" i="1"/>
  <c r="BJ352" i="1"/>
  <c r="BC352" i="1"/>
  <c r="BG352" i="1"/>
  <c r="BK352" i="1"/>
  <c r="AP352" i="1"/>
  <c r="AT352" i="1"/>
  <c r="AX352" i="1"/>
  <c r="AM352" i="1"/>
  <c r="AQ352" i="1"/>
  <c r="AU352" i="1"/>
  <c r="AN352" i="1"/>
  <c r="AR352" i="1"/>
  <c r="AV352" i="1"/>
  <c r="AO352" i="1"/>
  <c r="AS352" i="1"/>
  <c r="AW352" i="1"/>
  <c r="BC53" i="1"/>
  <c r="BG53" i="1"/>
  <c r="BK53" i="1"/>
  <c r="BD53" i="1"/>
  <c r="BH53" i="1"/>
  <c r="BL53" i="1"/>
  <c r="BI53" i="1"/>
  <c r="BE53" i="1"/>
  <c r="BM53" i="1"/>
  <c r="BB53" i="1"/>
  <c r="BF53" i="1"/>
  <c r="BJ53" i="1"/>
  <c r="AP53" i="1"/>
  <c r="AT53" i="1"/>
  <c r="AX53" i="1"/>
  <c r="AN53" i="1"/>
  <c r="AR53" i="1"/>
  <c r="AV53" i="1"/>
  <c r="AM53" i="1"/>
  <c r="AU53" i="1"/>
  <c r="AO53" i="1"/>
  <c r="AW53" i="1"/>
  <c r="AQ53" i="1"/>
  <c r="AS53" i="1"/>
  <c r="Z53" i="1"/>
  <c r="AD53" i="1"/>
  <c r="AH53" i="1"/>
  <c r="AA53" i="1"/>
  <c r="AE53" i="1"/>
  <c r="AI53" i="1"/>
  <c r="X53" i="1"/>
  <c r="AB53" i="1"/>
  <c r="AF53" i="1"/>
  <c r="Y53" i="1"/>
  <c r="AC53" i="1"/>
  <c r="AG53" i="1"/>
  <c r="BB5" i="1"/>
  <c r="BF5" i="1"/>
  <c r="BJ5" i="1"/>
  <c r="BC5" i="1"/>
  <c r="BG5" i="1"/>
  <c r="BK5" i="1"/>
  <c r="BD5" i="1"/>
  <c r="BH5" i="1"/>
  <c r="BL5" i="1"/>
  <c r="BE5" i="1"/>
  <c r="BI5" i="1"/>
  <c r="BM5" i="1"/>
  <c r="BF3" i="1"/>
  <c r="BJ3" i="1"/>
  <c r="BC3" i="1"/>
  <c r="BG3" i="1"/>
  <c r="BK3" i="1"/>
  <c r="BD3" i="1"/>
  <c r="BH3" i="1"/>
  <c r="BL3" i="1"/>
  <c r="BE3" i="1"/>
  <c r="BI3" i="1"/>
  <c r="BM3" i="1"/>
  <c r="BB6" i="1"/>
  <c r="BF6" i="1"/>
  <c r="BJ6" i="1"/>
  <c r="BC6" i="1"/>
  <c r="BG6" i="1"/>
  <c r="BK6" i="1"/>
  <c r="BD6" i="1"/>
  <c r="BH6" i="1"/>
  <c r="BL6" i="1"/>
  <c r="BE6" i="1"/>
  <c r="BI6" i="1"/>
  <c r="BM6" i="1"/>
  <c r="BB8" i="1"/>
  <c r="BF8" i="1"/>
  <c r="BJ8" i="1"/>
  <c r="BC8" i="1"/>
  <c r="BG8" i="1"/>
  <c r="BK8" i="1"/>
  <c r="BD8" i="1"/>
  <c r="BH8" i="1"/>
  <c r="BL8" i="1"/>
  <c r="BE8" i="1"/>
  <c r="BI8" i="1"/>
  <c r="BM8" i="1"/>
  <c r="BB9" i="1"/>
  <c r="BF9" i="1"/>
  <c r="BJ9" i="1"/>
  <c r="BC9" i="1"/>
  <c r="BG9" i="1"/>
  <c r="BK9" i="1"/>
  <c r="BD9" i="1"/>
  <c r="BH9" i="1"/>
  <c r="BL9" i="1"/>
  <c r="BE9" i="1"/>
  <c r="BI9" i="1"/>
  <c r="BM9" i="1"/>
  <c r="BB10" i="1"/>
  <c r="BF10" i="1"/>
  <c r="BJ10" i="1"/>
  <c r="BC10" i="1"/>
  <c r="BG10" i="1"/>
  <c r="BK10" i="1"/>
  <c r="BD10" i="1"/>
  <c r="BH10" i="1"/>
  <c r="BL10" i="1"/>
  <c r="BE10" i="1"/>
  <c r="BI10" i="1"/>
  <c r="BM10" i="1"/>
  <c r="BB11" i="1"/>
  <c r="BF11" i="1"/>
  <c r="BJ11" i="1"/>
  <c r="BC11" i="1"/>
  <c r="BG11" i="1"/>
  <c r="BK11" i="1"/>
  <c r="BD11" i="1"/>
  <c r="BH11" i="1"/>
  <c r="BL11" i="1"/>
  <c r="BE11" i="1"/>
  <c r="BI11" i="1"/>
  <c r="BM11" i="1"/>
  <c r="BB12" i="1"/>
  <c r="BF12" i="1"/>
  <c r="BJ12" i="1"/>
  <c r="BC12" i="1"/>
  <c r="BG12" i="1"/>
  <c r="BK12" i="1"/>
  <c r="BD12" i="1"/>
  <c r="BH12" i="1"/>
  <c r="BL12" i="1"/>
  <c r="BE12" i="1"/>
  <c r="BI12" i="1"/>
  <c r="BM12" i="1"/>
  <c r="BB13" i="1"/>
  <c r="BF13" i="1"/>
  <c r="BJ13" i="1"/>
  <c r="BC13" i="1"/>
  <c r="BG13" i="1"/>
  <c r="BK13" i="1"/>
  <c r="BD13" i="1"/>
  <c r="BH13" i="1"/>
  <c r="BL13" i="1"/>
  <c r="BE13" i="1"/>
  <c r="BI13" i="1"/>
  <c r="BM13" i="1"/>
  <c r="BB14" i="1"/>
  <c r="BF14" i="1"/>
  <c r="BJ14" i="1"/>
  <c r="BC14" i="1"/>
  <c r="BG14" i="1"/>
  <c r="BK14" i="1"/>
  <c r="BD14" i="1"/>
  <c r="BH14" i="1"/>
  <c r="BL14" i="1"/>
  <c r="BE14" i="1"/>
  <c r="BI14" i="1"/>
  <c r="BM14" i="1"/>
  <c r="BB15" i="1"/>
  <c r="BF15" i="1"/>
  <c r="BJ15" i="1"/>
  <c r="BC15" i="1"/>
  <c r="BG15" i="1"/>
  <c r="BK15" i="1"/>
  <c r="BD15" i="1"/>
  <c r="BH15" i="1"/>
  <c r="BL15" i="1"/>
  <c r="BE15" i="1"/>
  <c r="BI15" i="1"/>
  <c r="BM15" i="1"/>
  <c r="BB16" i="1"/>
  <c r="BF16" i="1"/>
  <c r="BJ16" i="1"/>
  <c r="BC16" i="1"/>
  <c r="BG16" i="1"/>
  <c r="BK16" i="1"/>
  <c r="BD16" i="1"/>
  <c r="BH16" i="1"/>
  <c r="BL16" i="1"/>
  <c r="BE16" i="1"/>
  <c r="BI16" i="1"/>
  <c r="BM16" i="1"/>
  <c r="BB17" i="1"/>
  <c r="BF17" i="1"/>
  <c r="BJ17" i="1"/>
  <c r="BC17" i="1"/>
  <c r="BG17" i="1"/>
  <c r="BK17" i="1"/>
  <c r="BD17" i="1"/>
  <c r="BH17" i="1"/>
  <c r="BL17" i="1"/>
  <c r="BE17" i="1"/>
  <c r="BI17" i="1"/>
  <c r="BM17" i="1"/>
  <c r="BB18" i="1"/>
  <c r="BF18" i="1"/>
  <c r="BJ18" i="1"/>
  <c r="BC18" i="1"/>
  <c r="BG18" i="1"/>
  <c r="BK18" i="1"/>
  <c r="BD18" i="1"/>
  <c r="BH18" i="1"/>
  <c r="BL18" i="1"/>
  <c r="BE18" i="1"/>
  <c r="BI18" i="1"/>
  <c r="BM18" i="1"/>
  <c r="BB19" i="1"/>
  <c r="BF19" i="1"/>
  <c r="BJ19" i="1"/>
  <c r="BC19" i="1"/>
  <c r="BG19" i="1"/>
  <c r="BK19" i="1"/>
  <c r="BD19" i="1"/>
  <c r="BH19" i="1"/>
  <c r="BL19" i="1"/>
  <c r="BE19" i="1"/>
  <c r="BI19" i="1"/>
  <c r="BM19" i="1"/>
  <c r="BB20" i="1"/>
  <c r="BF20" i="1"/>
  <c r="BJ20" i="1"/>
  <c r="BC20" i="1"/>
  <c r="BG20" i="1"/>
  <c r="BK20" i="1"/>
  <c r="BD20" i="1"/>
  <c r="BH20" i="1"/>
  <c r="BL20" i="1"/>
  <c r="BE20" i="1"/>
  <c r="BI20" i="1"/>
  <c r="BM20" i="1"/>
  <c r="BC32" i="1"/>
  <c r="BG32" i="1"/>
  <c r="BK32" i="1"/>
  <c r="BC33" i="1"/>
  <c r="BG33" i="1"/>
  <c r="BK33" i="1"/>
  <c r="BC34" i="1"/>
  <c r="BG34" i="1"/>
  <c r="BK34" i="1"/>
  <c r="BC35" i="1"/>
  <c r="BG35" i="1"/>
  <c r="BK35" i="1"/>
  <c r="BC36" i="1"/>
  <c r="BG36" i="1"/>
  <c r="BK36" i="1"/>
  <c r="BC37" i="1"/>
  <c r="BG37" i="1"/>
  <c r="BK37" i="1"/>
  <c r="BC38" i="1"/>
  <c r="BG38" i="1"/>
  <c r="BK38" i="1"/>
  <c r="BC39" i="1"/>
  <c r="BG39" i="1"/>
  <c r="BK39" i="1"/>
  <c r="BC40" i="1"/>
  <c r="BG40" i="1"/>
  <c r="BK40" i="1"/>
  <c r="BC41" i="1"/>
  <c r="BG41" i="1"/>
  <c r="BK41" i="1"/>
  <c r="BC42" i="1"/>
  <c r="BG42" i="1"/>
  <c r="BK42" i="1"/>
  <c r="BC43" i="1"/>
  <c r="BG43" i="1"/>
  <c r="BK43" i="1"/>
  <c r="FP64" i="1"/>
  <c r="FP65" i="1" s="1"/>
  <c r="DV62" i="1"/>
  <c r="DV63" i="1" s="1"/>
  <c r="DV58" i="1"/>
  <c r="DV64" i="1"/>
  <c r="DV65" i="1" s="1"/>
  <c r="BN66" i="1"/>
  <c r="BN67" i="1" s="1"/>
  <c r="AK126" i="1" l="1"/>
  <c r="AK103" i="1"/>
  <c r="AK94" i="1"/>
  <c r="AK55" i="1"/>
  <c r="AK39" i="1"/>
  <c r="AK84" i="1"/>
  <c r="AK78" i="1"/>
  <c r="AK328" i="1"/>
  <c r="AK144" i="1"/>
  <c r="AK118" i="1"/>
  <c r="AK102" i="1"/>
  <c r="AK38" i="1"/>
  <c r="AK5" i="1"/>
  <c r="AK345" i="1"/>
  <c r="AK341" i="1"/>
  <c r="AK337" i="1"/>
  <c r="AK333" i="1"/>
  <c r="AK329" i="1"/>
  <c r="AK344" i="1"/>
  <c r="AK340" i="1"/>
  <c r="AK336" i="1"/>
  <c r="AK332" i="1"/>
  <c r="AK41" i="1"/>
  <c r="AK37" i="1"/>
  <c r="AK33" i="1"/>
  <c r="AK281" i="1"/>
  <c r="AK279" i="1"/>
  <c r="AK277" i="1"/>
  <c r="AK275" i="1"/>
  <c r="AK273" i="1"/>
  <c r="AK271" i="1"/>
  <c r="AK269" i="1"/>
  <c r="AK267" i="1"/>
  <c r="AK265" i="1"/>
  <c r="AK263" i="1"/>
  <c r="AK261" i="1"/>
  <c r="AK259" i="1"/>
  <c r="AK257" i="1"/>
  <c r="AK255" i="1"/>
  <c r="AK253" i="1"/>
  <c r="AK251" i="1"/>
  <c r="AK249" i="1"/>
  <c r="AK247" i="1"/>
  <c r="AK245" i="1"/>
  <c r="AK243" i="1"/>
  <c r="AK241" i="1"/>
  <c r="AK239" i="1"/>
  <c r="AK237" i="1"/>
  <c r="AK235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7" i="1"/>
  <c r="AK195" i="1"/>
  <c r="AK193" i="1"/>
  <c r="AK191" i="1"/>
  <c r="AK189" i="1"/>
  <c r="AK187" i="1"/>
  <c r="AK185" i="1"/>
  <c r="AK183" i="1"/>
  <c r="AK352" i="1"/>
  <c r="AK160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6" i="1"/>
  <c r="AK379" i="1"/>
  <c r="AK378" i="1"/>
  <c r="AK112" i="1"/>
  <c r="AK96" i="1"/>
  <c r="AK86" i="1"/>
  <c r="AK80" i="1"/>
  <c r="AK42" i="1"/>
  <c r="AK34" i="1"/>
  <c r="AK282" i="1"/>
  <c r="AK280" i="1"/>
  <c r="AK278" i="1"/>
  <c r="AK276" i="1"/>
  <c r="AK274" i="1"/>
  <c r="AK272" i="1"/>
  <c r="AK270" i="1"/>
  <c r="AK268" i="1"/>
  <c r="AK266" i="1"/>
  <c r="AK264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4" i="1"/>
  <c r="AK232" i="1"/>
  <c r="AK230" i="1"/>
  <c r="AK228" i="1"/>
  <c r="AK226" i="1"/>
  <c r="AK224" i="1"/>
  <c r="AK222" i="1"/>
  <c r="AK220" i="1"/>
  <c r="AK218" i="1"/>
  <c r="AK216" i="1"/>
  <c r="AK214" i="1"/>
  <c r="AK212" i="1"/>
  <c r="AK210" i="1"/>
  <c r="AK208" i="1"/>
  <c r="AK206" i="1"/>
  <c r="AK204" i="1"/>
  <c r="AK202" i="1"/>
  <c r="AK200" i="1"/>
  <c r="AK198" i="1"/>
  <c r="AK196" i="1"/>
  <c r="AK194" i="1"/>
  <c r="AK192" i="1"/>
  <c r="AK190" i="1"/>
  <c r="AK188" i="1"/>
  <c r="AK186" i="1"/>
  <c r="AK184" i="1"/>
  <c r="AK150" i="1"/>
  <c r="AK142" i="1"/>
  <c r="AK134" i="1"/>
  <c r="AK128" i="1"/>
  <c r="AK127" i="1"/>
  <c r="AK124" i="1"/>
  <c r="AK123" i="1"/>
  <c r="AK116" i="1"/>
  <c r="AK111" i="1"/>
  <c r="AK95" i="1"/>
  <c r="AK91" i="1"/>
  <c r="AK89" i="1"/>
  <c r="AK82" i="1"/>
  <c r="AK81" i="1"/>
  <c r="AK176" i="1"/>
  <c r="AK168" i="1"/>
  <c r="AK120" i="1"/>
  <c r="AK115" i="1"/>
  <c r="AK104" i="1"/>
  <c r="AK90" i="1"/>
  <c r="AK83" i="1"/>
  <c r="AK40" i="1"/>
  <c r="AK36" i="1"/>
  <c r="AK32" i="1"/>
  <c r="AK296" i="1"/>
  <c r="AK292" i="1"/>
  <c r="AK290" i="1"/>
  <c r="AK286" i="1"/>
  <c r="AK179" i="1"/>
  <c r="AK178" i="1"/>
  <c r="AK177" i="1"/>
  <c r="AK171" i="1"/>
  <c r="AK170" i="1"/>
  <c r="AK169" i="1"/>
  <c r="AK75" i="1"/>
  <c r="AK180" i="1"/>
  <c r="AK172" i="1"/>
  <c r="AK164" i="1"/>
  <c r="AK156" i="1"/>
  <c r="AK153" i="1"/>
  <c r="AK106" i="1"/>
  <c r="AK98" i="1"/>
  <c r="AK87" i="1"/>
  <c r="AK85" i="1"/>
  <c r="AK76" i="1"/>
  <c r="AK74" i="1"/>
  <c r="AK56" i="1"/>
  <c r="AK51" i="1"/>
  <c r="AK35" i="1"/>
  <c r="AK69" i="1"/>
  <c r="AK53" i="1"/>
  <c r="AK326" i="1"/>
  <c r="AK324" i="1"/>
  <c r="AK322" i="1"/>
  <c r="AK320" i="1"/>
  <c r="AK318" i="1"/>
  <c r="AK316" i="1"/>
  <c r="AK314" i="1"/>
  <c r="AK312" i="1"/>
  <c r="AK310" i="1"/>
  <c r="AK308" i="1"/>
  <c r="AK306" i="1"/>
  <c r="AK304" i="1"/>
  <c r="AK302" i="1"/>
  <c r="AK300" i="1"/>
  <c r="AK298" i="1"/>
  <c r="AK294" i="1"/>
  <c r="AK288" i="1"/>
  <c r="AK284" i="1"/>
  <c r="AK182" i="1"/>
  <c r="AK163" i="1"/>
  <c r="AK162" i="1"/>
  <c r="AK161" i="1"/>
  <c r="AK155" i="1"/>
  <c r="AK154" i="1"/>
  <c r="AK152" i="1"/>
  <c r="AK147" i="1"/>
  <c r="AK146" i="1"/>
  <c r="AK145" i="1"/>
  <c r="AK139" i="1"/>
  <c r="AK138" i="1"/>
  <c r="AK137" i="1"/>
  <c r="AK136" i="1"/>
  <c r="AK131" i="1"/>
  <c r="AK129" i="1"/>
  <c r="AK121" i="1"/>
  <c r="AK113" i="1"/>
  <c r="AK105" i="1"/>
  <c r="AK97" i="1"/>
  <c r="AK92" i="1"/>
  <c r="BB50" i="1"/>
  <c r="AK50" i="1" s="1"/>
  <c r="AK49" i="1"/>
  <c r="AK346" i="1"/>
  <c r="AK343" i="1"/>
  <c r="AK342" i="1"/>
  <c r="AK339" i="1"/>
  <c r="AK338" i="1"/>
  <c r="AK335" i="1"/>
  <c r="AK334" i="1"/>
  <c r="AK331" i="1"/>
  <c r="AK330" i="1"/>
  <c r="AK327" i="1"/>
  <c r="AK325" i="1"/>
  <c r="AK323" i="1"/>
  <c r="AK321" i="1"/>
  <c r="AK319" i="1"/>
  <c r="AK317" i="1"/>
  <c r="AK315" i="1"/>
  <c r="AK313" i="1"/>
  <c r="AK311" i="1"/>
  <c r="AK309" i="1"/>
  <c r="AK307" i="1"/>
  <c r="AK305" i="1"/>
  <c r="AK303" i="1"/>
  <c r="AK301" i="1"/>
  <c r="AK299" i="1"/>
  <c r="AK297" i="1"/>
  <c r="AK295" i="1"/>
  <c r="AK293" i="1"/>
  <c r="AK291" i="1"/>
  <c r="AK289" i="1"/>
  <c r="AK287" i="1"/>
  <c r="AK285" i="1"/>
  <c r="AK283" i="1"/>
  <c r="AK181" i="1"/>
  <c r="AK175" i="1"/>
  <c r="AK174" i="1"/>
  <c r="AK173" i="1"/>
  <c r="AK167" i="1"/>
  <c r="AK166" i="1"/>
  <c r="AK165" i="1"/>
  <c r="AK159" i="1"/>
  <c r="AK158" i="1"/>
  <c r="AK157" i="1"/>
  <c r="AK151" i="1"/>
  <c r="AK149" i="1"/>
  <c r="AK148" i="1"/>
  <c r="AK143" i="1"/>
  <c r="AK141" i="1"/>
  <c r="AK140" i="1"/>
  <c r="AK135" i="1"/>
  <c r="AK133" i="1"/>
  <c r="AK132" i="1"/>
  <c r="AK130" i="1"/>
  <c r="AK125" i="1"/>
  <c r="AK122" i="1"/>
  <c r="AK119" i="1"/>
  <c r="AK117" i="1"/>
  <c r="AK114" i="1"/>
  <c r="AK110" i="1"/>
  <c r="AK109" i="1"/>
  <c r="AK108" i="1"/>
  <c r="AK107" i="1"/>
  <c r="AK101" i="1"/>
  <c r="AK100" i="1"/>
  <c r="AK99" i="1"/>
  <c r="AK93" i="1"/>
  <c r="AK88" i="1"/>
  <c r="AK79" i="1"/>
  <c r="AK77" i="1"/>
  <c r="BB61" i="1"/>
  <c r="AK61" i="1" s="1"/>
  <c r="AK60" i="1"/>
  <c r="AK57" i="1"/>
  <c r="AK52" i="1"/>
  <c r="AK46" i="1"/>
  <c r="AK45" i="1"/>
  <c r="AK44" i="1"/>
  <c r="AK43" i="1"/>
  <c r="BN68" i="1"/>
  <c r="BN69" i="1" s="1"/>
  <c r="BC48" i="1"/>
  <c r="BF353" i="1"/>
  <c r="BM48" i="1"/>
  <c r="BM353" i="1"/>
  <c r="BH353" i="1"/>
  <c r="BH48" i="1"/>
  <c r="BK48" i="1"/>
  <c r="BJ353" i="1"/>
  <c r="BI353" i="1"/>
  <c r="BD353" i="1"/>
  <c r="BL48" i="1"/>
  <c r="BI48" i="1"/>
  <c r="BB48" i="1"/>
  <c r="BN11" i="1"/>
  <c r="BB353" i="1"/>
  <c r="BL353" i="1"/>
  <c r="BJ48" i="1"/>
  <c r="BG353" i="1"/>
  <c r="BE48" i="1"/>
  <c r="BG48" i="1"/>
  <c r="BK353" i="1"/>
  <c r="BE353" i="1"/>
  <c r="BC353" i="1"/>
  <c r="BF48" i="1"/>
  <c r="BD48" i="1"/>
  <c r="AR353" i="1"/>
  <c r="AU353" i="1"/>
  <c r="AV48" i="1"/>
  <c r="AV353" i="1"/>
  <c r="AQ353" i="1"/>
  <c r="AO48" i="1"/>
  <c r="AP48" i="1"/>
  <c r="AP353" i="1"/>
  <c r="AS353" i="1"/>
  <c r="AM353" i="1"/>
  <c r="AS48" i="1"/>
  <c r="AU48" i="1"/>
  <c r="AN48" i="1"/>
  <c r="AO353" i="1"/>
  <c r="AW48" i="1"/>
  <c r="AT48" i="1"/>
  <c r="AX353" i="1"/>
  <c r="AR48" i="1"/>
  <c r="AW353" i="1"/>
  <c r="AT353" i="1"/>
  <c r="AN353" i="1"/>
  <c r="AQ48" i="1"/>
  <c r="AM48" i="1"/>
  <c r="AX48" i="1"/>
  <c r="AI353" i="1"/>
  <c r="AB353" i="1"/>
  <c r="AF48" i="1"/>
  <c r="AE48" i="1"/>
  <c r="Z48" i="1"/>
  <c r="AA353" i="1"/>
  <c r="AG48" i="1"/>
  <c r="AB48" i="1"/>
  <c r="AA48" i="1"/>
  <c r="Z353" i="1"/>
  <c r="AH353" i="1"/>
  <c r="X48" i="1"/>
  <c r="AG353" i="1"/>
  <c r="AD353" i="1"/>
  <c r="X353" i="1"/>
  <c r="Y353" i="1"/>
  <c r="AC48" i="1"/>
  <c r="AH48" i="1"/>
  <c r="AC353" i="1"/>
  <c r="AF353" i="1"/>
  <c r="Y48" i="1"/>
  <c r="AI48" i="1"/>
  <c r="AD48" i="1"/>
  <c r="AE353" i="1"/>
  <c r="AW380" i="1"/>
  <c r="AR380" i="1"/>
  <c r="AM380" i="1"/>
  <c r="BK380" i="1"/>
  <c r="BF380" i="1"/>
  <c r="BE380" i="1"/>
  <c r="AH380" i="1"/>
  <c r="AE380" i="1"/>
  <c r="Y380" i="1"/>
  <c r="AS380" i="1"/>
  <c r="AN380" i="1"/>
  <c r="AX380" i="1"/>
  <c r="BG380" i="1"/>
  <c r="BB380" i="1"/>
  <c r="BL380" i="1"/>
  <c r="AD380" i="1"/>
  <c r="AA380" i="1"/>
  <c r="AF380" i="1"/>
  <c r="AO380" i="1"/>
  <c r="AU380" i="1"/>
  <c r="AT380" i="1"/>
  <c r="BC380" i="1"/>
  <c r="BM380" i="1"/>
  <c r="BH380" i="1"/>
  <c r="Z380" i="1"/>
  <c r="AG380" i="1"/>
  <c r="AB380" i="1"/>
  <c r="AV380" i="1"/>
  <c r="AQ380" i="1"/>
  <c r="AP380" i="1"/>
  <c r="BJ380" i="1"/>
  <c r="BI380" i="1"/>
  <c r="BD380" i="1"/>
  <c r="AI380" i="1"/>
  <c r="AC380" i="1"/>
  <c r="X380" i="1"/>
  <c r="AV59" i="1"/>
  <c r="AU59" i="1"/>
  <c r="BF59" i="1"/>
  <c r="AF59" i="1"/>
  <c r="AE59" i="1"/>
  <c r="Z59" i="1"/>
  <c r="AM59" i="1"/>
  <c r="AR59" i="1"/>
  <c r="AP59" i="1"/>
  <c r="BI59" i="1"/>
  <c r="BH59" i="1"/>
  <c r="BC59" i="1"/>
  <c r="AG59" i="1"/>
  <c r="AB59" i="1"/>
  <c r="AA59" i="1"/>
  <c r="AW59" i="1"/>
  <c r="AS59" i="1"/>
  <c r="AN59" i="1"/>
  <c r="BB59" i="1"/>
  <c r="BM59" i="1"/>
  <c r="BD59" i="1"/>
  <c r="AC59" i="1"/>
  <c r="X59" i="1"/>
  <c r="AH59" i="1"/>
  <c r="AO59" i="1"/>
  <c r="AQ59" i="1"/>
  <c r="AX59" i="1"/>
  <c r="BJ59" i="1"/>
  <c r="BE59" i="1"/>
  <c r="BK59" i="1"/>
  <c r="Y59" i="1"/>
  <c r="AI59" i="1"/>
  <c r="AD59" i="1"/>
  <c r="AT59" i="1"/>
  <c r="BL59" i="1"/>
  <c r="BG59" i="1"/>
  <c r="AF54" i="1"/>
  <c r="AE54" i="1"/>
  <c r="Z54" i="1"/>
  <c r="AO54" i="1"/>
  <c r="AR54" i="1"/>
  <c r="AP54" i="1"/>
  <c r="BM54" i="1"/>
  <c r="BH54" i="1"/>
  <c r="BC54" i="1"/>
  <c r="AG54" i="1"/>
  <c r="AB54" i="1"/>
  <c r="AA54" i="1"/>
  <c r="AS54" i="1"/>
  <c r="AU54" i="1"/>
  <c r="AN54" i="1"/>
  <c r="BF54" i="1"/>
  <c r="BE54" i="1"/>
  <c r="BD54" i="1"/>
  <c r="AC54" i="1"/>
  <c r="X54" i="1"/>
  <c r="AH54" i="1"/>
  <c r="AQ54" i="1"/>
  <c r="AM54" i="1"/>
  <c r="AX54" i="1"/>
  <c r="BB54" i="1"/>
  <c r="BI54" i="1"/>
  <c r="BK54" i="1"/>
  <c r="Y54" i="1"/>
  <c r="AI54" i="1"/>
  <c r="AD54" i="1"/>
  <c r="AW54" i="1"/>
  <c r="AV54" i="1"/>
  <c r="AT54" i="1"/>
  <c r="BJ54" i="1"/>
  <c r="BL54" i="1"/>
  <c r="BG54" i="1"/>
  <c r="BI29" i="1"/>
  <c r="BD29" i="1"/>
  <c r="BJ29" i="1"/>
  <c r="AF29" i="1"/>
  <c r="AE29" i="1"/>
  <c r="Z29" i="1"/>
  <c r="AU29" i="1"/>
  <c r="AT29" i="1"/>
  <c r="AO29" i="1"/>
  <c r="BE29" i="1"/>
  <c r="BK29" i="1"/>
  <c r="BF29" i="1"/>
  <c r="AG29" i="1"/>
  <c r="AB29" i="1"/>
  <c r="AA29" i="1"/>
  <c r="AV29" i="1"/>
  <c r="AQ29" i="1"/>
  <c r="AP29" i="1"/>
  <c r="BL29" i="1"/>
  <c r="BG29" i="1"/>
  <c r="BB29" i="1"/>
  <c r="AC29" i="1"/>
  <c r="X29" i="1"/>
  <c r="AH29" i="1"/>
  <c r="AR29" i="1"/>
  <c r="AM29" i="1"/>
  <c r="AW29" i="1"/>
  <c r="BM29" i="1"/>
  <c r="BH29" i="1"/>
  <c r="BC29" i="1"/>
  <c r="Y29" i="1"/>
  <c r="AI29" i="1"/>
  <c r="AD29" i="1"/>
  <c r="AN29" i="1"/>
  <c r="AX29" i="1"/>
  <c r="AS29" i="1"/>
  <c r="BI7" i="1"/>
  <c r="BD7" i="1"/>
  <c r="BJ7" i="1"/>
  <c r="AN7" i="1"/>
  <c r="AX7" i="1"/>
  <c r="AS7" i="1"/>
  <c r="AV4" i="1"/>
  <c r="AP4" i="1"/>
  <c r="AQ4" i="1"/>
  <c r="AD7" i="1"/>
  <c r="AI7" i="1"/>
  <c r="X7" i="1"/>
  <c r="BE7" i="1"/>
  <c r="BK7" i="1"/>
  <c r="BF7" i="1"/>
  <c r="AU7" i="1"/>
  <c r="AT7" i="1"/>
  <c r="AO7" i="1"/>
  <c r="AH7" i="1"/>
  <c r="Y7" i="1"/>
  <c r="BL7" i="1"/>
  <c r="BG7" i="1"/>
  <c r="BB7" i="1"/>
  <c r="AV7" i="1"/>
  <c r="AQ7" i="1"/>
  <c r="AP7" i="1"/>
  <c r="AA7" i="1"/>
  <c r="AC7" i="1"/>
  <c r="AB7" i="1"/>
  <c r="BM7" i="1"/>
  <c r="BH7" i="1"/>
  <c r="BC7" i="1"/>
  <c r="AR7" i="1"/>
  <c r="AM7" i="1"/>
  <c r="AW7" i="1"/>
  <c r="Z7" i="1"/>
  <c r="AE7" i="1"/>
  <c r="AG7" i="1"/>
  <c r="AF7" i="1"/>
  <c r="BL4" i="1"/>
  <c r="BB4" i="1"/>
  <c r="AK4" i="1" s="1"/>
  <c r="BG4" i="1"/>
  <c r="BG410" i="1" s="1"/>
  <c r="AO4" i="1"/>
  <c r="AT4" i="1"/>
  <c r="AU4" i="1"/>
  <c r="BE4" i="1"/>
  <c r="BF4" i="1"/>
  <c r="BK4" i="1"/>
  <c r="AN4" i="1"/>
  <c r="AS4" i="1"/>
  <c r="AX4" i="1"/>
  <c r="BC4" i="1"/>
  <c r="BI4" i="1"/>
  <c r="BJ4" i="1"/>
  <c r="AR4" i="1"/>
  <c r="AW4" i="1"/>
  <c r="AM4" i="1"/>
  <c r="BH4" i="1"/>
  <c r="BH410" i="1" s="1"/>
  <c r="BM4" i="1"/>
  <c r="BD4" i="1"/>
  <c r="DO53" i="1"/>
  <c r="CZ53" i="1"/>
  <c r="BV53" i="1"/>
  <c r="CK53" i="1" s="1"/>
  <c r="DJ53" i="1"/>
  <c r="AJ53" i="1"/>
  <c r="CU53" i="1"/>
  <c r="BQ53" i="1"/>
  <c r="DT53" i="1"/>
  <c r="DE53" i="1"/>
  <c r="CA53" i="1"/>
  <c r="CP53" i="1" s="1"/>
  <c r="BR328" i="1"/>
  <c r="CG328" i="1" s="1"/>
  <c r="DK328" i="1"/>
  <c r="CV328" i="1"/>
  <c r="DS327" i="1"/>
  <c r="DD327" i="1"/>
  <c r="BZ327" i="1"/>
  <c r="CO327" i="1" s="1"/>
  <c r="BU326" i="1"/>
  <c r="CJ326" i="1" s="1"/>
  <c r="DN326" i="1"/>
  <c r="CY326" i="1"/>
  <c r="DK326" i="1"/>
  <c r="CV326" i="1"/>
  <c r="BR326" i="1"/>
  <c r="CG326" i="1" s="1"/>
  <c r="DS325" i="1"/>
  <c r="DD325" i="1"/>
  <c r="BZ325" i="1"/>
  <c r="CO325" i="1" s="1"/>
  <c r="BU324" i="1"/>
  <c r="CJ324" i="1" s="1"/>
  <c r="DN324" i="1"/>
  <c r="CY324" i="1"/>
  <c r="DK324" i="1"/>
  <c r="CV324" i="1"/>
  <c r="BR324" i="1"/>
  <c r="CG324" i="1" s="1"/>
  <c r="DS323" i="1"/>
  <c r="DD323" i="1"/>
  <c r="BZ323" i="1"/>
  <c r="CO323" i="1" s="1"/>
  <c r="DN322" i="1"/>
  <c r="CY322" i="1"/>
  <c r="BU322" i="1"/>
  <c r="CJ322" i="1" s="1"/>
  <c r="CV322" i="1"/>
  <c r="DK322" i="1"/>
  <c r="BR322" i="1"/>
  <c r="CG322" i="1" s="1"/>
  <c r="DS321" i="1"/>
  <c r="DD321" i="1"/>
  <c r="BZ321" i="1"/>
  <c r="CO321" i="1" s="1"/>
  <c r="BU320" i="1"/>
  <c r="CJ320" i="1" s="1"/>
  <c r="DN320" i="1"/>
  <c r="CY320" i="1"/>
  <c r="CV320" i="1"/>
  <c r="BR320" i="1"/>
  <c r="CG320" i="1" s="1"/>
  <c r="DK320" i="1"/>
  <c r="BZ319" i="1"/>
  <c r="CO319" i="1" s="1"/>
  <c r="DS319" i="1"/>
  <c r="DD319" i="1"/>
  <c r="BU318" i="1"/>
  <c r="CJ318" i="1" s="1"/>
  <c r="CY318" i="1"/>
  <c r="DN318" i="1"/>
  <c r="DK318" i="1"/>
  <c r="CV318" i="1"/>
  <c r="BR318" i="1"/>
  <c r="CG318" i="1" s="1"/>
  <c r="DD317" i="1"/>
  <c r="DS317" i="1"/>
  <c r="BZ317" i="1"/>
  <c r="CO317" i="1" s="1"/>
  <c r="BU316" i="1"/>
  <c r="CJ316" i="1" s="1"/>
  <c r="DN316" i="1"/>
  <c r="CY316" i="1"/>
  <c r="DK316" i="1"/>
  <c r="BR316" i="1"/>
  <c r="CG316" i="1" s="1"/>
  <c r="CV316" i="1"/>
  <c r="DS315" i="1"/>
  <c r="DD315" i="1"/>
  <c r="BZ315" i="1"/>
  <c r="CO315" i="1" s="1"/>
  <c r="CY314" i="1"/>
  <c r="DN314" i="1"/>
  <c r="BU314" i="1"/>
  <c r="CJ314" i="1" s="1"/>
  <c r="CV314" i="1"/>
  <c r="BR314" i="1"/>
  <c r="CG314" i="1" s="1"/>
  <c r="DK314" i="1"/>
  <c r="DD313" i="1"/>
  <c r="BZ313" i="1"/>
  <c r="CO313" i="1" s="1"/>
  <c r="DS313" i="1"/>
  <c r="DN312" i="1"/>
  <c r="CY312" i="1"/>
  <c r="BU312" i="1"/>
  <c r="CJ312" i="1" s="1"/>
  <c r="DK312" i="1"/>
  <c r="CV312" i="1"/>
  <c r="BR312" i="1"/>
  <c r="CG312" i="1" s="1"/>
  <c r="DS311" i="1"/>
  <c r="DD311" i="1"/>
  <c r="BZ311" i="1"/>
  <c r="CO311" i="1" s="1"/>
  <c r="DN310" i="1"/>
  <c r="CY310" i="1"/>
  <c r="BU310" i="1"/>
  <c r="CJ310" i="1" s="1"/>
  <c r="BR310" i="1"/>
  <c r="CG310" i="1" s="1"/>
  <c r="DK310" i="1"/>
  <c r="CV310" i="1"/>
  <c r="DS309" i="1"/>
  <c r="DD309" i="1"/>
  <c r="BZ309" i="1"/>
  <c r="CO309" i="1" s="1"/>
  <c r="CY308" i="1"/>
  <c r="BU308" i="1"/>
  <c r="CJ308" i="1" s="1"/>
  <c r="DN308" i="1"/>
  <c r="BR308" i="1"/>
  <c r="CG308" i="1" s="1"/>
  <c r="DK308" i="1"/>
  <c r="CV308" i="1"/>
  <c r="DS307" i="1"/>
  <c r="DD307" i="1"/>
  <c r="BZ307" i="1"/>
  <c r="CO307" i="1" s="1"/>
  <c r="BU306" i="1"/>
  <c r="CJ306" i="1" s="1"/>
  <c r="CY306" i="1"/>
  <c r="DN306" i="1"/>
  <c r="CV306" i="1"/>
  <c r="BR306" i="1"/>
  <c r="CG306" i="1" s="1"/>
  <c r="DK306" i="1"/>
  <c r="BZ305" i="1"/>
  <c r="CO305" i="1" s="1"/>
  <c r="DS305" i="1"/>
  <c r="DD305" i="1"/>
  <c r="BU304" i="1"/>
  <c r="CJ304" i="1" s="1"/>
  <c r="DN304" i="1"/>
  <c r="CY304" i="1"/>
  <c r="DK304" i="1"/>
  <c r="CV304" i="1"/>
  <c r="BR304" i="1"/>
  <c r="CG304" i="1" s="1"/>
  <c r="DS303" i="1"/>
  <c r="BZ303" i="1"/>
  <c r="CO303" i="1" s="1"/>
  <c r="DD303" i="1"/>
  <c r="CY302" i="1"/>
  <c r="BU302" i="1"/>
  <c r="CJ302" i="1" s="1"/>
  <c r="DN302" i="1"/>
  <c r="DK302" i="1"/>
  <c r="CV302" i="1"/>
  <c r="BR302" i="1"/>
  <c r="CG302" i="1" s="1"/>
  <c r="DS301" i="1"/>
  <c r="DD301" i="1"/>
  <c r="BZ301" i="1"/>
  <c r="CO301" i="1" s="1"/>
  <c r="BU300" i="1"/>
  <c r="CJ300" i="1" s="1"/>
  <c r="DN300" i="1"/>
  <c r="CY300" i="1"/>
  <c r="BR300" i="1"/>
  <c r="CG300" i="1" s="1"/>
  <c r="DK300" i="1"/>
  <c r="CV300" i="1"/>
  <c r="DD299" i="1"/>
  <c r="DS299" i="1"/>
  <c r="BZ299" i="1"/>
  <c r="CO299" i="1" s="1"/>
  <c r="BU298" i="1"/>
  <c r="CJ298" i="1" s="1"/>
  <c r="CY298" i="1"/>
  <c r="DN298" i="1"/>
  <c r="CV298" i="1"/>
  <c r="BR298" i="1"/>
  <c r="CG298" i="1" s="1"/>
  <c r="DK298" i="1"/>
  <c r="DD297" i="1"/>
  <c r="BZ297" i="1"/>
  <c r="CO297" i="1" s="1"/>
  <c r="DS297" i="1"/>
  <c r="BU296" i="1"/>
  <c r="CJ296" i="1" s="1"/>
  <c r="DN296" i="1"/>
  <c r="CY296" i="1"/>
  <c r="DK296" i="1"/>
  <c r="CV296" i="1"/>
  <c r="BR296" i="1"/>
  <c r="CG296" i="1" s="1"/>
  <c r="DS295" i="1"/>
  <c r="DD295" i="1"/>
  <c r="BZ295" i="1"/>
  <c r="CO295" i="1" s="1"/>
  <c r="BU294" i="1"/>
  <c r="CJ294" i="1" s="1"/>
  <c r="CY294" i="1"/>
  <c r="DN294" i="1"/>
  <c r="DK294" i="1"/>
  <c r="CV294" i="1"/>
  <c r="BR294" i="1"/>
  <c r="CG294" i="1" s="1"/>
  <c r="DS293" i="1"/>
  <c r="DD293" i="1"/>
  <c r="BZ293" i="1"/>
  <c r="CO293" i="1" s="1"/>
  <c r="BU292" i="1"/>
  <c r="CJ292" i="1" s="1"/>
  <c r="DN292" i="1"/>
  <c r="CY292" i="1"/>
  <c r="CV292" i="1"/>
  <c r="BR292" i="1"/>
  <c r="CG292" i="1" s="1"/>
  <c r="DK292" i="1"/>
  <c r="DS291" i="1"/>
  <c r="DD291" i="1"/>
  <c r="BZ291" i="1"/>
  <c r="CO291" i="1" s="1"/>
  <c r="DN290" i="1"/>
  <c r="CY290" i="1"/>
  <c r="BU290" i="1"/>
  <c r="CJ290" i="1" s="1"/>
  <c r="DK290" i="1"/>
  <c r="CV290" i="1"/>
  <c r="BR290" i="1"/>
  <c r="CG290" i="1" s="1"/>
  <c r="BZ289" i="1"/>
  <c r="CO289" i="1" s="1"/>
  <c r="DS289" i="1"/>
  <c r="DD289" i="1"/>
  <c r="CY288" i="1"/>
  <c r="BU288" i="1"/>
  <c r="CJ288" i="1" s="1"/>
  <c r="DN288" i="1"/>
  <c r="BR288" i="1"/>
  <c r="CG288" i="1" s="1"/>
  <c r="CV288" i="1"/>
  <c r="DK288" i="1"/>
  <c r="BZ287" i="1"/>
  <c r="CO287" i="1" s="1"/>
  <c r="DS287" i="1"/>
  <c r="DD287" i="1"/>
  <c r="DN286" i="1"/>
  <c r="BU286" i="1"/>
  <c r="CJ286" i="1" s="1"/>
  <c r="CY286" i="1"/>
  <c r="DK286" i="1"/>
  <c r="CV286" i="1"/>
  <c r="BR286" i="1"/>
  <c r="CG286" i="1" s="1"/>
  <c r="DD285" i="1"/>
  <c r="BZ285" i="1"/>
  <c r="CO285" i="1" s="1"/>
  <c r="DS285" i="1"/>
  <c r="BU284" i="1"/>
  <c r="CJ284" i="1" s="1"/>
  <c r="CY284" i="1"/>
  <c r="DN284" i="1"/>
  <c r="DK284" i="1"/>
  <c r="BR284" i="1"/>
  <c r="CG284" i="1" s="1"/>
  <c r="CV284" i="1"/>
  <c r="BZ283" i="1"/>
  <c r="CO283" i="1" s="1"/>
  <c r="DS283" i="1"/>
  <c r="DD283" i="1"/>
  <c r="CY282" i="1"/>
  <c r="DN282" i="1"/>
  <c r="BU282" i="1"/>
  <c r="CJ282" i="1" s="1"/>
  <c r="BR282" i="1"/>
  <c r="CG282" i="1" s="1"/>
  <c r="DK282" i="1"/>
  <c r="CV282" i="1"/>
  <c r="DD281" i="1"/>
  <c r="BZ281" i="1"/>
  <c r="CO281" i="1" s="1"/>
  <c r="DS281" i="1"/>
  <c r="DN280" i="1"/>
  <c r="CY280" i="1"/>
  <c r="BU280" i="1"/>
  <c r="CJ280" i="1" s="1"/>
  <c r="CV280" i="1"/>
  <c r="BR280" i="1"/>
  <c r="CG280" i="1" s="1"/>
  <c r="DK280" i="1"/>
  <c r="DS279" i="1"/>
  <c r="DD279" i="1"/>
  <c r="BZ279" i="1"/>
  <c r="CO279" i="1" s="1"/>
  <c r="CY278" i="1"/>
  <c r="BU278" i="1"/>
  <c r="CJ278" i="1" s="1"/>
  <c r="DN278" i="1"/>
  <c r="DK278" i="1"/>
  <c r="CV278" i="1"/>
  <c r="BR278" i="1"/>
  <c r="CG278" i="1" s="1"/>
  <c r="DS277" i="1"/>
  <c r="DD277" i="1"/>
  <c r="BZ277" i="1"/>
  <c r="CO277" i="1" s="1"/>
  <c r="CY276" i="1"/>
  <c r="BU276" i="1"/>
  <c r="CJ276" i="1" s="1"/>
  <c r="DN276" i="1"/>
  <c r="DK276" i="1"/>
  <c r="CV276" i="1"/>
  <c r="BR276" i="1"/>
  <c r="CG276" i="1" s="1"/>
  <c r="BZ275" i="1"/>
  <c r="CO275" i="1" s="1"/>
  <c r="DS275" i="1"/>
  <c r="DD275" i="1"/>
  <c r="DN274" i="1"/>
  <c r="BU274" i="1"/>
  <c r="CJ274" i="1" s="1"/>
  <c r="CY274" i="1"/>
  <c r="CV274" i="1"/>
  <c r="BR274" i="1"/>
  <c r="CG274" i="1" s="1"/>
  <c r="DK274" i="1"/>
  <c r="BZ273" i="1"/>
  <c r="CO273" i="1" s="1"/>
  <c r="DS273" i="1"/>
  <c r="DD273" i="1"/>
  <c r="CY272" i="1"/>
  <c r="DN272" i="1"/>
  <c r="BU272" i="1"/>
  <c r="CJ272" i="1" s="1"/>
  <c r="DK272" i="1"/>
  <c r="CV272" i="1"/>
  <c r="BR272" i="1"/>
  <c r="CG272" i="1" s="1"/>
  <c r="DS271" i="1"/>
  <c r="DD271" i="1"/>
  <c r="BZ271" i="1"/>
  <c r="CO271" i="1" s="1"/>
  <c r="DN270" i="1"/>
  <c r="CY270" i="1"/>
  <c r="BU270" i="1"/>
  <c r="CJ270" i="1" s="1"/>
  <c r="DK270" i="1"/>
  <c r="CV270" i="1"/>
  <c r="BR270" i="1"/>
  <c r="CG270" i="1" s="1"/>
  <c r="DS269" i="1"/>
  <c r="BZ269" i="1"/>
  <c r="CO269" i="1" s="1"/>
  <c r="DD269" i="1"/>
  <c r="DN268" i="1"/>
  <c r="BU268" i="1"/>
  <c r="CJ268" i="1" s="1"/>
  <c r="CY268" i="1"/>
  <c r="BR268" i="1"/>
  <c r="CG268" i="1" s="1"/>
  <c r="DK268" i="1"/>
  <c r="CV268" i="1"/>
  <c r="DD267" i="1"/>
  <c r="DS267" i="1"/>
  <c r="BZ267" i="1"/>
  <c r="CO267" i="1" s="1"/>
  <c r="BU266" i="1"/>
  <c r="CJ266" i="1" s="1"/>
  <c r="CY266" i="1"/>
  <c r="DN266" i="1"/>
  <c r="CV266" i="1"/>
  <c r="BR266" i="1"/>
  <c r="CG266" i="1" s="1"/>
  <c r="DK266" i="1"/>
  <c r="DD265" i="1"/>
  <c r="BZ265" i="1"/>
  <c r="CO265" i="1" s="1"/>
  <c r="DS265" i="1"/>
  <c r="DN264" i="1"/>
  <c r="CY264" i="1"/>
  <c r="BU264" i="1"/>
  <c r="CJ264" i="1" s="1"/>
  <c r="DK264" i="1"/>
  <c r="CV264" i="1"/>
  <c r="BR264" i="1"/>
  <c r="CG264" i="1" s="1"/>
  <c r="DS263" i="1"/>
  <c r="DD263" i="1"/>
  <c r="BZ263" i="1"/>
  <c r="CO263" i="1" s="1"/>
  <c r="BU262" i="1"/>
  <c r="CJ262" i="1" s="1"/>
  <c r="DN262" i="1"/>
  <c r="CY262" i="1"/>
  <c r="DK262" i="1"/>
  <c r="CV262" i="1"/>
  <c r="BR262" i="1"/>
  <c r="CG262" i="1" s="1"/>
  <c r="BZ261" i="1"/>
  <c r="CO261" i="1" s="1"/>
  <c r="DS261" i="1"/>
  <c r="DD261" i="1"/>
  <c r="DN260" i="1"/>
  <c r="CY260" i="1"/>
  <c r="BU260" i="1"/>
  <c r="CJ260" i="1" s="1"/>
  <c r="BR260" i="1"/>
  <c r="CG260" i="1" s="1"/>
  <c r="DK260" i="1"/>
  <c r="CV260" i="1"/>
  <c r="DD259" i="1"/>
  <c r="BZ259" i="1"/>
  <c r="CO259" i="1" s="1"/>
  <c r="DS259" i="1"/>
  <c r="DN258" i="1"/>
  <c r="BU258" i="1"/>
  <c r="CJ258" i="1" s="1"/>
  <c r="CY258" i="1"/>
  <c r="CV258" i="1"/>
  <c r="BR258" i="1"/>
  <c r="CG258" i="1" s="1"/>
  <c r="DK258" i="1"/>
  <c r="DS257" i="1"/>
  <c r="DD257" i="1"/>
  <c r="BZ257" i="1"/>
  <c r="CO257" i="1" s="1"/>
  <c r="CY256" i="1"/>
  <c r="BU256" i="1"/>
  <c r="CJ256" i="1" s="1"/>
  <c r="DN256" i="1"/>
  <c r="BR256" i="1"/>
  <c r="CG256" i="1" s="1"/>
  <c r="DK256" i="1"/>
  <c r="CV256" i="1"/>
  <c r="DD255" i="1"/>
  <c r="BZ255" i="1"/>
  <c r="CO255" i="1" s="1"/>
  <c r="DS255" i="1"/>
  <c r="CY254" i="1"/>
  <c r="DN254" i="1"/>
  <c r="BU254" i="1"/>
  <c r="CJ254" i="1" s="1"/>
  <c r="CV254" i="1"/>
  <c r="BR254" i="1"/>
  <c r="CG254" i="1" s="1"/>
  <c r="DK254" i="1"/>
  <c r="DS253" i="1"/>
  <c r="DD253" i="1"/>
  <c r="BZ253" i="1"/>
  <c r="CO253" i="1" s="1"/>
  <c r="BU252" i="1"/>
  <c r="CJ252" i="1" s="1"/>
  <c r="CY252" i="1"/>
  <c r="DN252" i="1"/>
  <c r="BR252" i="1"/>
  <c r="CG252" i="1" s="1"/>
  <c r="DK252" i="1"/>
  <c r="CV252" i="1"/>
  <c r="DD251" i="1"/>
  <c r="BZ251" i="1"/>
  <c r="CO251" i="1" s="1"/>
  <c r="DS251" i="1"/>
  <c r="CY250" i="1"/>
  <c r="DN250" i="1"/>
  <c r="BU250" i="1"/>
  <c r="CJ250" i="1" s="1"/>
  <c r="CV250" i="1"/>
  <c r="BR250" i="1"/>
  <c r="CG250" i="1" s="1"/>
  <c r="DK250" i="1"/>
  <c r="DS249" i="1"/>
  <c r="DD249" i="1"/>
  <c r="BZ249" i="1"/>
  <c r="CO249" i="1" s="1"/>
  <c r="CY248" i="1"/>
  <c r="DN248" i="1"/>
  <c r="BU248" i="1"/>
  <c r="CJ248" i="1" s="1"/>
  <c r="DK248" i="1"/>
  <c r="CV248" i="1"/>
  <c r="BR248" i="1"/>
  <c r="CG248" i="1" s="1"/>
  <c r="DS247" i="1"/>
  <c r="DD247" i="1"/>
  <c r="BZ247" i="1"/>
  <c r="CO247" i="1" s="1"/>
  <c r="CY246" i="1"/>
  <c r="BU246" i="1"/>
  <c r="CJ246" i="1" s="1"/>
  <c r="DN246" i="1"/>
  <c r="BR246" i="1"/>
  <c r="CG246" i="1" s="1"/>
  <c r="DK246" i="1"/>
  <c r="CV246" i="1"/>
  <c r="BZ245" i="1"/>
  <c r="CO245" i="1" s="1"/>
  <c r="DS245" i="1"/>
  <c r="DD245" i="1"/>
  <c r="CY244" i="1"/>
  <c r="BU244" i="1"/>
  <c r="CJ244" i="1" s="1"/>
  <c r="DN244" i="1"/>
  <c r="CV244" i="1"/>
  <c r="BR244" i="1"/>
  <c r="CG244" i="1" s="1"/>
  <c r="DK244" i="1"/>
  <c r="DD243" i="1"/>
  <c r="BZ243" i="1"/>
  <c r="CO243" i="1" s="1"/>
  <c r="DS243" i="1"/>
  <c r="CY242" i="1"/>
  <c r="DN242" i="1"/>
  <c r="BU242" i="1"/>
  <c r="CJ242" i="1" s="1"/>
  <c r="DK242" i="1"/>
  <c r="CV242" i="1"/>
  <c r="BR242" i="1"/>
  <c r="CG242" i="1" s="1"/>
  <c r="DS241" i="1"/>
  <c r="DD241" i="1"/>
  <c r="BZ241" i="1"/>
  <c r="CO241" i="1" s="1"/>
  <c r="DN240" i="1"/>
  <c r="CY240" i="1"/>
  <c r="BU240" i="1"/>
  <c r="CJ240" i="1" s="1"/>
  <c r="DK240" i="1"/>
  <c r="CV240" i="1"/>
  <c r="BR240" i="1"/>
  <c r="CG240" i="1" s="1"/>
  <c r="DS239" i="1"/>
  <c r="DD239" i="1"/>
  <c r="BZ239" i="1"/>
  <c r="CO239" i="1" s="1"/>
  <c r="CY238" i="1"/>
  <c r="DN238" i="1"/>
  <c r="BU238" i="1"/>
  <c r="CJ238" i="1" s="1"/>
  <c r="BR238" i="1"/>
  <c r="CG238" i="1" s="1"/>
  <c r="CV238" i="1"/>
  <c r="DK238" i="1"/>
  <c r="DS237" i="1"/>
  <c r="DD237" i="1"/>
  <c r="BZ237" i="1"/>
  <c r="CO237" i="1" s="1"/>
  <c r="DN236" i="1"/>
  <c r="BU236" i="1"/>
  <c r="CJ236" i="1" s="1"/>
  <c r="CY236" i="1"/>
  <c r="DK236" i="1"/>
  <c r="CV236" i="1"/>
  <c r="BR236" i="1"/>
  <c r="CG236" i="1" s="1"/>
  <c r="BZ235" i="1"/>
  <c r="CO235" i="1" s="1"/>
  <c r="DS235" i="1"/>
  <c r="DD235" i="1"/>
  <c r="BU234" i="1"/>
  <c r="CJ234" i="1" s="1"/>
  <c r="CY234" i="1"/>
  <c r="DN234" i="1"/>
  <c r="BR234" i="1"/>
  <c r="CG234" i="1" s="1"/>
  <c r="DK234" i="1"/>
  <c r="CV234" i="1"/>
  <c r="DD233" i="1"/>
  <c r="BZ233" i="1"/>
  <c r="CO233" i="1" s="1"/>
  <c r="DS233" i="1"/>
  <c r="BU232" i="1"/>
  <c r="CJ232" i="1" s="1"/>
  <c r="DN232" i="1"/>
  <c r="CY232" i="1"/>
  <c r="DK232" i="1"/>
  <c r="CV232" i="1"/>
  <c r="BR232" i="1"/>
  <c r="CG232" i="1" s="1"/>
  <c r="BZ231" i="1"/>
  <c r="CO231" i="1" s="1"/>
  <c r="DS231" i="1"/>
  <c r="DD231" i="1"/>
  <c r="CY230" i="1"/>
  <c r="BU230" i="1"/>
  <c r="CJ230" i="1" s="1"/>
  <c r="DN230" i="1"/>
  <c r="BR230" i="1"/>
  <c r="CG230" i="1" s="1"/>
  <c r="DK230" i="1"/>
  <c r="CV230" i="1"/>
  <c r="DD229" i="1"/>
  <c r="BZ229" i="1"/>
  <c r="CO229" i="1" s="1"/>
  <c r="DS229" i="1"/>
  <c r="DN228" i="1"/>
  <c r="CY228" i="1"/>
  <c r="BU228" i="1"/>
  <c r="CJ228" i="1" s="1"/>
  <c r="CV228" i="1"/>
  <c r="BR228" i="1"/>
  <c r="CG228" i="1" s="1"/>
  <c r="DK228" i="1"/>
  <c r="DS227" i="1"/>
  <c r="DD227" i="1"/>
  <c r="BZ227" i="1"/>
  <c r="CO227" i="1" s="1"/>
  <c r="DN226" i="1"/>
  <c r="BU226" i="1"/>
  <c r="CJ226" i="1" s="1"/>
  <c r="CY226" i="1"/>
  <c r="DK226" i="1"/>
  <c r="CV226" i="1"/>
  <c r="BR226" i="1"/>
  <c r="CG226" i="1" s="1"/>
  <c r="DS225" i="1"/>
  <c r="BZ225" i="1"/>
  <c r="CO225" i="1" s="1"/>
  <c r="DD225" i="1"/>
  <c r="CY224" i="1"/>
  <c r="DN224" i="1"/>
  <c r="BU224" i="1"/>
  <c r="CJ224" i="1" s="1"/>
  <c r="BR224" i="1"/>
  <c r="CG224" i="1" s="1"/>
  <c r="CV224" i="1"/>
  <c r="DK224" i="1"/>
  <c r="DS223" i="1"/>
  <c r="DD223" i="1"/>
  <c r="BZ223" i="1"/>
  <c r="CO223" i="1" s="1"/>
  <c r="BU222" i="1"/>
  <c r="CJ222" i="1" s="1"/>
  <c r="CY222" i="1"/>
  <c r="DN222" i="1"/>
  <c r="DK222" i="1"/>
  <c r="CV222" i="1"/>
  <c r="BR222" i="1"/>
  <c r="CG222" i="1" s="1"/>
  <c r="BZ221" i="1"/>
  <c r="CO221" i="1" s="1"/>
  <c r="DS221" i="1"/>
  <c r="DD221" i="1"/>
  <c r="BU220" i="1"/>
  <c r="CJ220" i="1" s="1"/>
  <c r="CY220" i="1"/>
  <c r="DN220" i="1"/>
  <c r="DK220" i="1"/>
  <c r="CV220" i="1"/>
  <c r="BR220" i="1"/>
  <c r="CG220" i="1" s="1"/>
  <c r="DD219" i="1"/>
  <c r="BZ219" i="1"/>
  <c r="CO219" i="1" s="1"/>
  <c r="DS219" i="1"/>
  <c r="DN218" i="1"/>
  <c r="CY218" i="1"/>
  <c r="BU218" i="1"/>
  <c r="CJ218" i="1" s="1"/>
  <c r="BR218" i="1"/>
  <c r="CG218" i="1" s="1"/>
  <c r="DK218" i="1"/>
  <c r="CV218" i="1"/>
  <c r="DS217" i="1"/>
  <c r="DD217" i="1"/>
  <c r="BZ217" i="1"/>
  <c r="CO217" i="1" s="1"/>
  <c r="DN216" i="1"/>
  <c r="CY216" i="1"/>
  <c r="BU216" i="1"/>
  <c r="CJ216" i="1" s="1"/>
  <c r="BR216" i="1"/>
  <c r="CG216" i="1" s="1"/>
  <c r="DK216" i="1"/>
  <c r="CV216" i="1"/>
  <c r="BZ215" i="1"/>
  <c r="CO215" i="1" s="1"/>
  <c r="DS215" i="1"/>
  <c r="DD215" i="1"/>
  <c r="CY214" i="1"/>
  <c r="DN214" i="1"/>
  <c r="BU214" i="1"/>
  <c r="CJ214" i="1" s="1"/>
  <c r="CV214" i="1"/>
  <c r="BR214" i="1"/>
  <c r="CG214" i="1" s="1"/>
  <c r="DK214" i="1"/>
  <c r="DD213" i="1"/>
  <c r="BZ213" i="1"/>
  <c r="CO213" i="1" s="1"/>
  <c r="DS213" i="1"/>
  <c r="CY212" i="1"/>
  <c r="BU212" i="1"/>
  <c r="CJ212" i="1" s="1"/>
  <c r="DN212" i="1"/>
  <c r="DK212" i="1"/>
  <c r="CV212" i="1"/>
  <c r="BR212" i="1"/>
  <c r="CG212" i="1" s="1"/>
  <c r="DS211" i="1"/>
  <c r="BZ211" i="1"/>
  <c r="CO211" i="1" s="1"/>
  <c r="DD211" i="1"/>
  <c r="DN210" i="1"/>
  <c r="CY210" i="1"/>
  <c r="BU210" i="1"/>
  <c r="CJ210" i="1" s="1"/>
  <c r="BR210" i="1"/>
  <c r="CG210" i="1" s="1"/>
  <c r="DK210" i="1"/>
  <c r="CV210" i="1"/>
  <c r="DS209" i="1"/>
  <c r="DD209" i="1"/>
  <c r="BZ209" i="1"/>
  <c r="CO209" i="1" s="1"/>
  <c r="DN208" i="1"/>
  <c r="CY208" i="1"/>
  <c r="BU208" i="1"/>
  <c r="CJ208" i="1" s="1"/>
  <c r="BR208" i="1"/>
  <c r="CG208" i="1" s="1"/>
  <c r="CV208" i="1"/>
  <c r="DK208" i="1"/>
  <c r="BZ207" i="1"/>
  <c r="CO207" i="1" s="1"/>
  <c r="DS207" i="1"/>
  <c r="DD207" i="1"/>
  <c r="CY206" i="1"/>
  <c r="DN206" i="1"/>
  <c r="BU206" i="1"/>
  <c r="CJ206" i="1" s="1"/>
  <c r="DK206" i="1"/>
  <c r="CV206" i="1"/>
  <c r="BR206" i="1"/>
  <c r="CG206" i="1" s="1"/>
  <c r="DD205" i="1"/>
  <c r="BZ205" i="1"/>
  <c r="CO205" i="1" s="1"/>
  <c r="DS205" i="1"/>
  <c r="BU204" i="1"/>
  <c r="CJ204" i="1" s="1"/>
  <c r="DN204" i="1"/>
  <c r="CY204" i="1"/>
  <c r="DK204" i="1"/>
  <c r="CV204" i="1"/>
  <c r="BR204" i="1"/>
  <c r="CG204" i="1" s="1"/>
  <c r="DS203" i="1"/>
  <c r="DD203" i="1"/>
  <c r="BZ203" i="1"/>
  <c r="CO203" i="1" s="1"/>
  <c r="BU202" i="1"/>
  <c r="CJ202" i="1" s="1"/>
  <c r="CY202" i="1"/>
  <c r="DN202" i="1"/>
  <c r="BR202" i="1"/>
  <c r="CG202" i="1" s="1"/>
  <c r="DK202" i="1"/>
  <c r="CV202" i="1"/>
  <c r="DS201" i="1"/>
  <c r="DD201" i="1"/>
  <c r="BZ201" i="1"/>
  <c r="CO201" i="1" s="1"/>
  <c r="BU200" i="1"/>
  <c r="CJ200" i="1" s="1"/>
  <c r="CY200" i="1"/>
  <c r="DN200" i="1"/>
  <c r="CV200" i="1"/>
  <c r="BR200" i="1"/>
  <c r="CG200" i="1" s="1"/>
  <c r="DK200" i="1"/>
  <c r="BZ199" i="1"/>
  <c r="CO199" i="1" s="1"/>
  <c r="DS199" i="1"/>
  <c r="DD199" i="1"/>
  <c r="DN198" i="1"/>
  <c r="BU198" i="1"/>
  <c r="CJ198" i="1" s="1"/>
  <c r="CY198" i="1"/>
  <c r="DK198" i="1"/>
  <c r="CV198" i="1"/>
  <c r="BR198" i="1"/>
  <c r="CG198" i="1" s="1"/>
  <c r="DS197" i="1"/>
  <c r="DD197" i="1"/>
  <c r="BZ197" i="1"/>
  <c r="CO197" i="1" s="1"/>
  <c r="DN196" i="1"/>
  <c r="BU196" i="1"/>
  <c r="CJ196" i="1" s="1"/>
  <c r="CY196" i="1"/>
  <c r="DK196" i="1"/>
  <c r="CV196" i="1"/>
  <c r="BR196" i="1"/>
  <c r="CG196" i="1" s="1"/>
  <c r="DS195" i="1"/>
  <c r="DD195" i="1"/>
  <c r="BZ195" i="1"/>
  <c r="CO195" i="1" s="1"/>
  <c r="CY194" i="1"/>
  <c r="DN194" i="1"/>
  <c r="BU194" i="1"/>
  <c r="CJ194" i="1" s="1"/>
  <c r="BR194" i="1"/>
  <c r="CG194" i="1" s="1"/>
  <c r="DK194" i="1"/>
  <c r="CV194" i="1"/>
  <c r="BZ193" i="1"/>
  <c r="CO193" i="1" s="1"/>
  <c r="DS193" i="1"/>
  <c r="DD193" i="1"/>
  <c r="BU192" i="1"/>
  <c r="CJ192" i="1" s="1"/>
  <c r="CY192" i="1"/>
  <c r="DN192" i="1"/>
  <c r="CV192" i="1"/>
  <c r="BR192" i="1"/>
  <c r="CG192" i="1" s="1"/>
  <c r="DK192" i="1"/>
  <c r="DD191" i="1"/>
  <c r="BZ191" i="1"/>
  <c r="CO191" i="1" s="1"/>
  <c r="DS191" i="1"/>
  <c r="CY190" i="1"/>
  <c r="DN190" i="1"/>
  <c r="BU190" i="1"/>
  <c r="CJ190" i="1" s="1"/>
  <c r="DK190" i="1"/>
  <c r="CV190" i="1"/>
  <c r="BR190" i="1"/>
  <c r="CG190" i="1" s="1"/>
  <c r="DS189" i="1"/>
  <c r="DD189" i="1"/>
  <c r="BZ189" i="1"/>
  <c r="CO189" i="1" s="1"/>
  <c r="BU188" i="1"/>
  <c r="CJ188" i="1" s="1"/>
  <c r="DN188" i="1"/>
  <c r="CY188" i="1"/>
  <c r="DK188" i="1"/>
  <c r="CV188" i="1"/>
  <c r="BR188" i="1"/>
  <c r="CG188" i="1" s="1"/>
  <c r="DS187" i="1"/>
  <c r="DD187" i="1"/>
  <c r="BZ187" i="1"/>
  <c r="CO187" i="1" s="1"/>
  <c r="DN186" i="1"/>
  <c r="CY186" i="1"/>
  <c r="BU186" i="1"/>
  <c r="CJ186" i="1" s="1"/>
  <c r="BR186" i="1"/>
  <c r="CG186" i="1" s="1"/>
  <c r="CV186" i="1"/>
  <c r="DK186" i="1"/>
  <c r="BZ185" i="1"/>
  <c r="CO185" i="1" s="1"/>
  <c r="DS185" i="1"/>
  <c r="DD185" i="1"/>
  <c r="DN184" i="1"/>
  <c r="CY184" i="1"/>
  <c r="BU184" i="1"/>
  <c r="CJ184" i="1" s="1"/>
  <c r="DK184" i="1"/>
  <c r="CV184" i="1"/>
  <c r="BR184" i="1"/>
  <c r="CG184" i="1" s="1"/>
  <c r="DS183" i="1"/>
  <c r="BZ183" i="1"/>
  <c r="CO183" i="1" s="1"/>
  <c r="DD183" i="1"/>
  <c r="CY182" i="1"/>
  <c r="BU182" i="1"/>
  <c r="CJ182" i="1" s="1"/>
  <c r="DN182" i="1"/>
  <c r="DK182" i="1"/>
  <c r="CV182" i="1"/>
  <c r="BR182" i="1"/>
  <c r="CG182" i="1" s="1"/>
  <c r="DS181" i="1"/>
  <c r="DD181" i="1"/>
  <c r="BZ181" i="1"/>
  <c r="CO181" i="1" s="1"/>
  <c r="CW180" i="1"/>
  <c r="BS180" i="1"/>
  <c r="CH180" i="1" s="1"/>
  <c r="DL180" i="1"/>
  <c r="DR180" i="1"/>
  <c r="DC180" i="1"/>
  <c r="BY180" i="1"/>
  <c r="CN180" i="1" s="1"/>
  <c r="DE179" i="1"/>
  <c r="CA179" i="1"/>
  <c r="CP179" i="1" s="1"/>
  <c r="DT179" i="1"/>
  <c r="CY179" i="1"/>
  <c r="DN179" i="1"/>
  <c r="BU179" i="1"/>
  <c r="CJ179" i="1" s="1"/>
  <c r="DP178" i="1"/>
  <c r="DA178" i="1"/>
  <c r="BW178" i="1"/>
  <c r="CL178" i="1" s="1"/>
  <c r="AJ178" i="1"/>
  <c r="DJ178" i="1"/>
  <c r="CU178" i="1"/>
  <c r="BQ178" i="1"/>
  <c r="BX177" i="1"/>
  <c r="CM177" i="1" s="1"/>
  <c r="DQ177" i="1"/>
  <c r="DB177" i="1"/>
  <c r="BU177" i="1"/>
  <c r="CJ177" i="1" s="1"/>
  <c r="DN177" i="1"/>
  <c r="CY177" i="1"/>
  <c r="BT176" i="1"/>
  <c r="CI176" i="1" s="1"/>
  <c r="DM176" i="1"/>
  <c r="CX176" i="1"/>
  <c r="BQ176" i="1"/>
  <c r="DJ176" i="1"/>
  <c r="CU176" i="1"/>
  <c r="AJ176" i="1"/>
  <c r="DS175" i="1"/>
  <c r="DD175" i="1"/>
  <c r="BZ175" i="1"/>
  <c r="CO175" i="1" s="1"/>
  <c r="BV174" i="1"/>
  <c r="CK174" i="1" s="1"/>
  <c r="DO174" i="1"/>
  <c r="CZ174" i="1"/>
  <c r="DC174" i="1"/>
  <c r="DR174" i="1"/>
  <c r="BY174" i="1"/>
  <c r="CN174" i="1" s="1"/>
  <c r="DP173" i="1"/>
  <c r="DA173" i="1"/>
  <c r="BW173" i="1"/>
  <c r="CL173" i="1" s="1"/>
  <c r="DL172" i="1"/>
  <c r="CW172" i="1"/>
  <c r="BS172" i="1"/>
  <c r="CH172" i="1" s="1"/>
  <c r="BU172" i="1"/>
  <c r="CJ172" i="1" s="1"/>
  <c r="CY172" i="1"/>
  <c r="DN172" i="1"/>
  <c r="DE171" i="1"/>
  <c r="CA171" i="1"/>
  <c r="CP171" i="1" s="1"/>
  <c r="DT171" i="1"/>
  <c r="DN171" i="1"/>
  <c r="CY171" i="1"/>
  <c r="BU171" i="1"/>
  <c r="CJ171" i="1" s="1"/>
  <c r="DP170" i="1"/>
  <c r="DA170" i="1"/>
  <c r="BW170" i="1"/>
  <c r="CL170" i="1" s="1"/>
  <c r="AJ170" i="1"/>
  <c r="CU170" i="1"/>
  <c r="DJ170" i="1"/>
  <c r="BQ170" i="1"/>
  <c r="DB169" i="1"/>
  <c r="BX169" i="1"/>
  <c r="CM169" i="1" s="1"/>
  <c r="DQ169" i="1"/>
  <c r="CY169" i="1"/>
  <c r="DN169" i="1"/>
  <c r="BU169" i="1"/>
  <c r="CJ169" i="1" s="1"/>
  <c r="CX168" i="1"/>
  <c r="BT168" i="1"/>
  <c r="CI168" i="1" s="1"/>
  <c r="DM168" i="1"/>
  <c r="AJ168" i="1"/>
  <c r="CU168" i="1"/>
  <c r="DJ168" i="1"/>
  <c r="BQ168" i="1"/>
  <c r="DD167" i="1"/>
  <c r="DS167" i="1"/>
  <c r="BZ167" i="1"/>
  <c r="CO167" i="1" s="1"/>
  <c r="DR167" i="1"/>
  <c r="DC167" i="1"/>
  <c r="BY167" i="1"/>
  <c r="CN167" i="1" s="1"/>
  <c r="BV166" i="1"/>
  <c r="CK166" i="1" s="1"/>
  <c r="DO166" i="1"/>
  <c r="CZ166" i="1"/>
  <c r="DP165" i="1"/>
  <c r="DA165" i="1"/>
  <c r="BW165" i="1"/>
  <c r="CL165" i="1" s="1"/>
  <c r="DC165" i="1"/>
  <c r="BY165" i="1"/>
  <c r="CN165" i="1" s="1"/>
  <c r="DR165" i="1"/>
  <c r="CW164" i="1"/>
  <c r="DL164" i="1"/>
  <c r="BS164" i="1"/>
  <c r="CH164" i="1" s="1"/>
  <c r="DR164" i="1"/>
  <c r="BY164" i="1"/>
  <c r="CN164" i="1" s="1"/>
  <c r="DC164" i="1"/>
  <c r="CA163" i="1"/>
  <c r="CP163" i="1" s="1"/>
  <c r="DE163" i="1"/>
  <c r="DT163" i="1"/>
  <c r="AJ163" i="1"/>
  <c r="CU163" i="1"/>
  <c r="BQ163" i="1"/>
  <c r="DJ163" i="1"/>
  <c r="BW162" i="1"/>
  <c r="CL162" i="1" s="1"/>
  <c r="DP162" i="1"/>
  <c r="DA162" i="1"/>
  <c r="DN162" i="1"/>
  <c r="CY162" i="1"/>
  <c r="BU162" i="1"/>
  <c r="CJ162" i="1" s="1"/>
  <c r="BX161" i="1"/>
  <c r="CM161" i="1" s="1"/>
  <c r="DQ161" i="1"/>
  <c r="DB161" i="1"/>
  <c r="DN161" i="1"/>
  <c r="CY161" i="1"/>
  <c r="BU161" i="1"/>
  <c r="CJ161" i="1" s="1"/>
  <c r="BT160" i="1"/>
  <c r="CI160" i="1" s="1"/>
  <c r="DM160" i="1"/>
  <c r="CX160" i="1"/>
  <c r="DS159" i="1"/>
  <c r="DD159" i="1"/>
  <c r="BZ159" i="1"/>
  <c r="CO159" i="1" s="1"/>
  <c r="BV158" i="1"/>
  <c r="CK158" i="1" s="1"/>
  <c r="DO158" i="1"/>
  <c r="CZ158" i="1"/>
  <c r="BY158" i="1"/>
  <c r="CN158" i="1" s="1"/>
  <c r="DR158" i="1"/>
  <c r="DC158" i="1"/>
  <c r="BW157" i="1"/>
  <c r="CL157" i="1" s="1"/>
  <c r="DP157" i="1"/>
  <c r="DA157" i="1"/>
  <c r="BS156" i="1"/>
  <c r="CH156" i="1" s="1"/>
  <c r="CW156" i="1"/>
  <c r="DL156" i="1"/>
  <c r="DN156" i="1"/>
  <c r="CY156" i="1"/>
  <c r="BU156" i="1"/>
  <c r="CJ156" i="1" s="1"/>
  <c r="DT155" i="1"/>
  <c r="DE155" i="1"/>
  <c r="CA155" i="1"/>
  <c r="CP155" i="1" s="1"/>
  <c r="BU155" i="1"/>
  <c r="CJ155" i="1" s="1"/>
  <c r="CY155" i="1"/>
  <c r="DN155" i="1"/>
  <c r="DP154" i="1"/>
  <c r="DA154" i="1"/>
  <c r="BW154" i="1"/>
  <c r="CL154" i="1" s="1"/>
  <c r="BQ154" i="1"/>
  <c r="AJ154" i="1"/>
  <c r="DJ154" i="1"/>
  <c r="CU154" i="1"/>
  <c r="DQ153" i="1"/>
  <c r="DB153" i="1"/>
  <c r="BX153" i="1"/>
  <c r="CM153" i="1" s="1"/>
  <c r="BU153" i="1"/>
  <c r="CJ153" i="1" s="1"/>
  <c r="DN153" i="1"/>
  <c r="CY153" i="1"/>
  <c r="DM152" i="1"/>
  <c r="CX152" i="1"/>
  <c r="BT152" i="1"/>
  <c r="CI152" i="1" s="1"/>
  <c r="BQ152" i="1"/>
  <c r="AJ152" i="1"/>
  <c r="CU152" i="1"/>
  <c r="DJ152" i="1"/>
  <c r="DS151" i="1"/>
  <c r="DD151" i="1"/>
  <c r="BZ151" i="1"/>
  <c r="CO151" i="1" s="1"/>
  <c r="DC151" i="1"/>
  <c r="BY151" i="1"/>
  <c r="CN151" i="1" s="1"/>
  <c r="DR151" i="1"/>
  <c r="BV150" i="1"/>
  <c r="CK150" i="1" s="1"/>
  <c r="DO150" i="1"/>
  <c r="CZ150" i="1"/>
  <c r="DP149" i="1"/>
  <c r="DA149" i="1"/>
  <c r="BW149" i="1"/>
  <c r="CL149" i="1" s="1"/>
  <c r="DR149" i="1"/>
  <c r="BY149" i="1"/>
  <c r="CN149" i="1" s="1"/>
  <c r="DC149" i="1"/>
  <c r="CW148" i="1"/>
  <c r="DL148" i="1"/>
  <c r="BS148" i="1"/>
  <c r="CH148" i="1" s="1"/>
  <c r="DR148" i="1"/>
  <c r="DC148" i="1"/>
  <c r="BY148" i="1"/>
  <c r="CN148" i="1" s="1"/>
  <c r="DE147" i="1"/>
  <c r="DT147" i="1"/>
  <c r="CA147" i="1"/>
  <c r="CP147" i="1" s="1"/>
  <c r="AJ147" i="1"/>
  <c r="CU147" i="1"/>
  <c r="BQ147" i="1"/>
  <c r="DJ147" i="1"/>
  <c r="DA146" i="1"/>
  <c r="DP146" i="1"/>
  <c r="BW146" i="1"/>
  <c r="CL146" i="1" s="1"/>
  <c r="CY146" i="1"/>
  <c r="DN146" i="1"/>
  <c r="BU146" i="1"/>
  <c r="CJ146" i="1" s="1"/>
  <c r="BX145" i="1"/>
  <c r="CM145" i="1" s="1"/>
  <c r="DQ145" i="1"/>
  <c r="DB145" i="1"/>
  <c r="DN145" i="1"/>
  <c r="CY145" i="1"/>
  <c r="BU145" i="1"/>
  <c r="CJ145" i="1" s="1"/>
  <c r="BT144" i="1"/>
  <c r="CI144" i="1" s="1"/>
  <c r="DM144" i="1"/>
  <c r="CX144" i="1"/>
  <c r="DD143" i="1"/>
  <c r="DS143" i="1"/>
  <c r="BZ143" i="1"/>
  <c r="CO143" i="1" s="1"/>
  <c r="DO142" i="1"/>
  <c r="CZ142" i="1"/>
  <c r="BV142" i="1"/>
  <c r="CK142" i="1" s="1"/>
  <c r="DR142" i="1"/>
  <c r="DC142" i="1"/>
  <c r="BY142" i="1"/>
  <c r="CN142" i="1" s="1"/>
  <c r="DP141" i="1"/>
  <c r="DA141" i="1"/>
  <c r="BW141" i="1"/>
  <c r="CL141" i="1" s="1"/>
  <c r="CW140" i="1"/>
  <c r="DL140" i="1"/>
  <c r="BS140" i="1"/>
  <c r="CH140" i="1" s="1"/>
  <c r="BU140" i="1"/>
  <c r="CJ140" i="1" s="1"/>
  <c r="DN140" i="1"/>
  <c r="CY140" i="1"/>
  <c r="DE139" i="1"/>
  <c r="DT139" i="1"/>
  <c r="CA139" i="1"/>
  <c r="CP139" i="1" s="1"/>
  <c r="CY139" i="1"/>
  <c r="DN139" i="1"/>
  <c r="BU139" i="1"/>
  <c r="CJ139" i="1" s="1"/>
  <c r="DP138" i="1"/>
  <c r="DA138" i="1"/>
  <c r="BW138" i="1"/>
  <c r="CL138" i="1" s="1"/>
  <c r="AJ138" i="1"/>
  <c r="DJ138" i="1"/>
  <c r="CU138" i="1"/>
  <c r="BQ138" i="1"/>
  <c r="DQ137" i="1"/>
  <c r="DB137" i="1"/>
  <c r="BX137" i="1"/>
  <c r="CM137" i="1" s="1"/>
  <c r="DN137" i="1"/>
  <c r="CY137" i="1"/>
  <c r="BU137" i="1"/>
  <c r="CJ137" i="1" s="1"/>
  <c r="DM136" i="1"/>
  <c r="CX136" i="1"/>
  <c r="BT136" i="1"/>
  <c r="CI136" i="1" s="1"/>
  <c r="AJ136" i="1"/>
  <c r="DJ136" i="1"/>
  <c r="CU136" i="1"/>
  <c r="BQ136" i="1"/>
  <c r="BZ135" i="1"/>
  <c r="CO135" i="1" s="1"/>
  <c r="DS135" i="1"/>
  <c r="DD135" i="1"/>
  <c r="DR135" i="1"/>
  <c r="DC135" i="1"/>
  <c r="BY135" i="1"/>
  <c r="CN135" i="1" s="1"/>
  <c r="DO134" i="1"/>
  <c r="CZ134" i="1"/>
  <c r="BV134" i="1"/>
  <c r="CK134" i="1" s="1"/>
  <c r="DP133" i="1"/>
  <c r="DA133" i="1"/>
  <c r="BW133" i="1"/>
  <c r="CL133" i="1" s="1"/>
  <c r="BY133" i="1"/>
  <c r="CN133" i="1" s="1"/>
  <c r="DC133" i="1"/>
  <c r="DR133" i="1"/>
  <c r="CW132" i="1"/>
  <c r="DL132" i="1"/>
  <c r="BS132" i="1"/>
  <c r="CH132" i="1" s="1"/>
  <c r="DC132" i="1"/>
  <c r="BY132" i="1"/>
  <c r="CN132" i="1" s="1"/>
  <c r="DR132" i="1"/>
  <c r="CA131" i="1"/>
  <c r="CP131" i="1" s="1"/>
  <c r="DT131" i="1"/>
  <c r="DE131" i="1"/>
  <c r="AJ131" i="1"/>
  <c r="BQ131" i="1"/>
  <c r="CU131" i="1"/>
  <c r="DJ131" i="1"/>
  <c r="DA130" i="1"/>
  <c r="BW130" i="1"/>
  <c r="CL130" i="1" s="1"/>
  <c r="DP130" i="1"/>
  <c r="DN130" i="1"/>
  <c r="CY130" i="1"/>
  <c r="BU130" i="1"/>
  <c r="CJ130" i="1" s="1"/>
  <c r="BX129" i="1"/>
  <c r="CM129" i="1" s="1"/>
  <c r="DQ129" i="1"/>
  <c r="DB129" i="1"/>
  <c r="DN129" i="1"/>
  <c r="CY129" i="1"/>
  <c r="BU129" i="1"/>
  <c r="CJ129" i="1" s="1"/>
  <c r="BT128" i="1"/>
  <c r="CI128" i="1" s="1"/>
  <c r="DM128" i="1"/>
  <c r="CX128" i="1"/>
  <c r="DS127" i="1"/>
  <c r="BZ127" i="1"/>
  <c r="CO127" i="1" s="1"/>
  <c r="DD127" i="1"/>
  <c r="DO126" i="1"/>
  <c r="CZ126" i="1"/>
  <c r="BV126" i="1"/>
  <c r="CK126" i="1" s="1"/>
  <c r="BY126" i="1"/>
  <c r="CN126" i="1" s="1"/>
  <c r="DR126" i="1"/>
  <c r="DC126" i="1"/>
  <c r="DP125" i="1"/>
  <c r="DA125" i="1"/>
  <c r="BW125" i="1"/>
  <c r="CL125" i="1" s="1"/>
  <c r="CW124" i="1"/>
  <c r="BS124" i="1"/>
  <c r="CH124" i="1" s="1"/>
  <c r="DL124" i="1"/>
  <c r="CY124" i="1"/>
  <c r="DN124" i="1"/>
  <c r="BU124" i="1"/>
  <c r="CJ124" i="1" s="1"/>
  <c r="CA123" i="1"/>
  <c r="CP123" i="1" s="1"/>
  <c r="DT123" i="1"/>
  <c r="DE123" i="1"/>
  <c r="BU123" i="1"/>
  <c r="CJ123" i="1" s="1"/>
  <c r="DN123" i="1"/>
  <c r="CY123" i="1"/>
  <c r="BW122" i="1"/>
  <c r="CL122" i="1" s="1"/>
  <c r="DP122" i="1"/>
  <c r="DA122" i="1"/>
  <c r="BQ122" i="1"/>
  <c r="AJ122" i="1"/>
  <c r="DJ122" i="1"/>
  <c r="CU122" i="1"/>
  <c r="BX121" i="1"/>
  <c r="CM121" i="1" s="1"/>
  <c r="DQ121" i="1"/>
  <c r="DB121" i="1"/>
  <c r="BU121" i="1"/>
  <c r="CJ121" i="1" s="1"/>
  <c r="DN121" i="1"/>
  <c r="CY121" i="1"/>
  <c r="BT120" i="1"/>
  <c r="CI120" i="1" s="1"/>
  <c r="DM120" i="1"/>
  <c r="CX120" i="1"/>
  <c r="DJ120" i="1"/>
  <c r="BQ120" i="1"/>
  <c r="CU120" i="1"/>
  <c r="AJ120" i="1"/>
  <c r="DS119" i="1"/>
  <c r="DD119" i="1"/>
  <c r="BZ119" i="1"/>
  <c r="CO119" i="1" s="1"/>
  <c r="BY119" i="1"/>
  <c r="CN119" i="1" s="1"/>
  <c r="DR119" i="1"/>
  <c r="DC119" i="1"/>
  <c r="CZ118" i="1"/>
  <c r="BV118" i="1"/>
  <c r="CK118" i="1" s="1"/>
  <c r="DO118" i="1"/>
  <c r="DP117" i="1"/>
  <c r="DA117" i="1"/>
  <c r="BW117" i="1"/>
  <c r="CL117" i="1" s="1"/>
  <c r="DR117" i="1"/>
  <c r="DC117" i="1"/>
  <c r="BY117" i="1"/>
  <c r="CN117" i="1" s="1"/>
  <c r="DL116" i="1"/>
  <c r="BS116" i="1"/>
  <c r="CH116" i="1" s="1"/>
  <c r="CW116" i="1"/>
  <c r="DR116" i="1"/>
  <c r="DC116" i="1"/>
  <c r="BY116" i="1"/>
  <c r="CN116" i="1" s="1"/>
  <c r="DT115" i="1"/>
  <c r="DE115" i="1"/>
  <c r="CA115" i="1"/>
  <c r="CP115" i="1" s="1"/>
  <c r="AJ115" i="1"/>
  <c r="DJ115" i="1"/>
  <c r="BQ115" i="1"/>
  <c r="CU115" i="1"/>
  <c r="DP114" i="1"/>
  <c r="DA114" i="1"/>
  <c r="BW114" i="1"/>
  <c r="CL114" i="1" s="1"/>
  <c r="CY114" i="1"/>
  <c r="DN114" i="1"/>
  <c r="BU114" i="1"/>
  <c r="CJ114" i="1" s="1"/>
  <c r="BX113" i="1"/>
  <c r="CM113" i="1" s="1"/>
  <c r="DB113" i="1"/>
  <c r="DQ113" i="1"/>
  <c r="BU113" i="1"/>
  <c r="CJ113" i="1" s="1"/>
  <c r="DN113" i="1"/>
  <c r="CY113" i="1"/>
  <c r="BT112" i="1"/>
  <c r="CI112" i="1" s="1"/>
  <c r="CX112" i="1"/>
  <c r="DM112" i="1"/>
  <c r="BZ111" i="1"/>
  <c r="CO111" i="1" s="1"/>
  <c r="DS111" i="1"/>
  <c r="DD111" i="1"/>
  <c r="DO110" i="1"/>
  <c r="CZ110" i="1"/>
  <c r="BV110" i="1"/>
  <c r="CK110" i="1" s="1"/>
  <c r="DR110" i="1"/>
  <c r="DC110" i="1"/>
  <c r="BY110" i="1"/>
  <c r="CN110" i="1" s="1"/>
  <c r="BW109" i="1"/>
  <c r="CL109" i="1" s="1"/>
  <c r="DA109" i="1"/>
  <c r="DP109" i="1"/>
  <c r="BS108" i="1"/>
  <c r="CH108" i="1" s="1"/>
  <c r="DL108" i="1"/>
  <c r="CW108" i="1"/>
  <c r="BU108" i="1"/>
  <c r="CJ108" i="1" s="1"/>
  <c r="DN108" i="1"/>
  <c r="CY108" i="1"/>
  <c r="DT107" i="1"/>
  <c r="DE107" i="1"/>
  <c r="CA107" i="1"/>
  <c r="CP107" i="1" s="1"/>
  <c r="DN107" i="1"/>
  <c r="CY107" i="1"/>
  <c r="BU107" i="1"/>
  <c r="CJ107" i="1" s="1"/>
  <c r="DP106" i="1"/>
  <c r="DA106" i="1"/>
  <c r="BW106" i="1"/>
  <c r="CL106" i="1" s="1"/>
  <c r="AJ106" i="1"/>
  <c r="DJ106" i="1"/>
  <c r="CU106" i="1"/>
  <c r="BQ106" i="1"/>
  <c r="DQ105" i="1"/>
  <c r="DB105" i="1"/>
  <c r="BX105" i="1"/>
  <c r="CM105" i="1" s="1"/>
  <c r="DN105" i="1"/>
  <c r="CY105" i="1"/>
  <c r="BU105" i="1"/>
  <c r="CJ105" i="1" s="1"/>
  <c r="CX104" i="1"/>
  <c r="DM104" i="1"/>
  <c r="BT104" i="1"/>
  <c r="CI104" i="1" s="1"/>
  <c r="AJ104" i="1"/>
  <c r="DJ104" i="1"/>
  <c r="CU104" i="1"/>
  <c r="BQ104" i="1"/>
  <c r="BZ103" i="1"/>
  <c r="CO103" i="1" s="1"/>
  <c r="DS103" i="1"/>
  <c r="DD103" i="1"/>
  <c r="DC103" i="1"/>
  <c r="BY103" i="1"/>
  <c r="CN103" i="1" s="1"/>
  <c r="DR103" i="1"/>
  <c r="DO102" i="1"/>
  <c r="CZ102" i="1"/>
  <c r="BV102" i="1"/>
  <c r="CK102" i="1" s="1"/>
  <c r="DP101" i="1"/>
  <c r="DA101" i="1"/>
  <c r="BW101" i="1"/>
  <c r="CL101" i="1" s="1"/>
  <c r="DC101" i="1"/>
  <c r="DR101" i="1"/>
  <c r="BY101" i="1"/>
  <c r="CN101" i="1" s="1"/>
  <c r="DL100" i="1"/>
  <c r="CW100" i="1"/>
  <c r="BS100" i="1"/>
  <c r="CH100" i="1" s="1"/>
  <c r="DR100" i="1"/>
  <c r="DC100" i="1"/>
  <c r="BY100" i="1"/>
  <c r="CN100" i="1" s="1"/>
  <c r="CA99" i="1"/>
  <c r="CP99" i="1" s="1"/>
  <c r="DE99" i="1"/>
  <c r="DT99" i="1"/>
  <c r="CU99" i="1"/>
  <c r="AJ99" i="1"/>
  <c r="BQ99" i="1"/>
  <c r="DJ99" i="1"/>
  <c r="BW98" i="1"/>
  <c r="CL98" i="1" s="1"/>
  <c r="DA98" i="1"/>
  <c r="DP98" i="1"/>
  <c r="DN98" i="1"/>
  <c r="CY98" i="1"/>
  <c r="BU98" i="1"/>
  <c r="CJ98" i="1" s="1"/>
  <c r="BX97" i="1"/>
  <c r="CM97" i="1" s="1"/>
  <c r="DQ97" i="1"/>
  <c r="DB97" i="1"/>
  <c r="DN97" i="1"/>
  <c r="CY97" i="1"/>
  <c r="BU97" i="1"/>
  <c r="CJ97" i="1" s="1"/>
  <c r="BT96" i="1"/>
  <c r="CI96" i="1" s="1"/>
  <c r="DM96" i="1"/>
  <c r="CX96" i="1"/>
  <c r="DS95" i="1"/>
  <c r="DD95" i="1"/>
  <c r="BZ95" i="1"/>
  <c r="CO95" i="1" s="1"/>
  <c r="DO94" i="1"/>
  <c r="CZ94" i="1"/>
  <c r="BV94" i="1"/>
  <c r="CK94" i="1" s="1"/>
  <c r="BY94" i="1"/>
  <c r="CN94" i="1" s="1"/>
  <c r="DR94" i="1"/>
  <c r="DC94" i="1"/>
  <c r="DP93" i="1"/>
  <c r="DA93" i="1"/>
  <c r="BW93" i="1"/>
  <c r="CL93" i="1" s="1"/>
  <c r="CW92" i="1"/>
  <c r="DL92" i="1"/>
  <c r="BS92" i="1"/>
  <c r="CH92" i="1" s="1"/>
  <c r="DN92" i="1"/>
  <c r="CY92" i="1"/>
  <c r="BU92" i="1"/>
  <c r="CJ92" i="1" s="1"/>
  <c r="DE91" i="1"/>
  <c r="CA91" i="1"/>
  <c r="CP91" i="1" s="1"/>
  <c r="DT91" i="1"/>
  <c r="BU91" i="1"/>
  <c r="CJ91" i="1" s="1"/>
  <c r="CY91" i="1"/>
  <c r="DN91" i="1"/>
  <c r="BW90" i="1"/>
  <c r="CL90" i="1" s="1"/>
  <c r="DP90" i="1"/>
  <c r="DA90" i="1"/>
  <c r="BQ90" i="1"/>
  <c r="AJ90" i="1"/>
  <c r="CU90" i="1"/>
  <c r="DJ90" i="1"/>
  <c r="DB89" i="1"/>
  <c r="BX89" i="1"/>
  <c r="CM89" i="1" s="1"/>
  <c r="DQ89" i="1"/>
  <c r="BU89" i="1"/>
  <c r="CJ89" i="1" s="1"/>
  <c r="CY89" i="1"/>
  <c r="DN89" i="1"/>
  <c r="BT88" i="1"/>
  <c r="CI88" i="1" s="1"/>
  <c r="DM88" i="1"/>
  <c r="CX88" i="1"/>
  <c r="BQ88" i="1"/>
  <c r="CU88" i="1"/>
  <c r="DJ88" i="1"/>
  <c r="AJ88" i="1"/>
  <c r="DS87" i="1"/>
  <c r="DD87" i="1"/>
  <c r="BZ87" i="1"/>
  <c r="CO87" i="1" s="1"/>
  <c r="DC87" i="1"/>
  <c r="BY87" i="1"/>
  <c r="CN87" i="1" s="1"/>
  <c r="DR87" i="1"/>
  <c r="DO86" i="1"/>
  <c r="CZ86" i="1"/>
  <c r="BV86" i="1"/>
  <c r="CK86" i="1" s="1"/>
  <c r="DP85" i="1"/>
  <c r="DA85" i="1"/>
  <c r="BW85" i="1"/>
  <c r="CL85" i="1" s="1"/>
  <c r="DR85" i="1"/>
  <c r="DC85" i="1"/>
  <c r="BY85" i="1"/>
  <c r="CN85" i="1" s="1"/>
  <c r="DL84" i="1"/>
  <c r="BS84" i="1"/>
  <c r="CH84" i="1" s="1"/>
  <c r="CW84" i="1"/>
  <c r="BY84" i="1"/>
  <c r="CN84" i="1" s="1"/>
  <c r="DR84" i="1"/>
  <c r="DC84" i="1"/>
  <c r="DE83" i="1"/>
  <c r="DT83" i="1"/>
  <c r="CA83" i="1"/>
  <c r="CP83" i="1" s="1"/>
  <c r="AJ83" i="1"/>
  <c r="DJ83" i="1"/>
  <c r="CU83" i="1"/>
  <c r="BQ83" i="1"/>
  <c r="DA82" i="1"/>
  <c r="DP82" i="1"/>
  <c r="BW82" i="1"/>
  <c r="CL82" i="1" s="1"/>
  <c r="BU82" i="1"/>
  <c r="CJ82" i="1" s="1"/>
  <c r="DN82" i="1"/>
  <c r="CY82" i="1"/>
  <c r="BX81" i="1"/>
  <c r="CM81" i="1" s="1"/>
  <c r="DQ81" i="1"/>
  <c r="DB81" i="1"/>
  <c r="CY81" i="1"/>
  <c r="BU81" i="1"/>
  <c r="CJ81" i="1" s="1"/>
  <c r="DN81" i="1"/>
  <c r="BT80" i="1"/>
  <c r="CI80" i="1" s="1"/>
  <c r="DM80" i="1"/>
  <c r="CX80" i="1"/>
  <c r="DD79" i="1"/>
  <c r="BZ79" i="1"/>
  <c r="CO79" i="1" s="1"/>
  <c r="DS79" i="1"/>
  <c r="DO78" i="1"/>
  <c r="CZ78" i="1"/>
  <c r="BV78" i="1"/>
  <c r="CK78" i="1" s="1"/>
  <c r="DC78" i="1"/>
  <c r="BY78" i="1"/>
  <c r="CN78" i="1" s="1"/>
  <c r="DR78" i="1"/>
  <c r="DP77" i="1"/>
  <c r="DA77" i="1"/>
  <c r="BW77" i="1"/>
  <c r="CL77" i="1" s="1"/>
  <c r="CW76" i="1"/>
  <c r="DL76" i="1"/>
  <c r="BS76" i="1"/>
  <c r="CH76" i="1" s="1"/>
  <c r="BU76" i="1"/>
  <c r="CJ76" i="1" s="1"/>
  <c r="CY76" i="1"/>
  <c r="DN76" i="1"/>
  <c r="DE75" i="1"/>
  <c r="CA75" i="1"/>
  <c r="CP75" i="1" s="1"/>
  <c r="DT75" i="1"/>
  <c r="DN75" i="1"/>
  <c r="BU75" i="1"/>
  <c r="CJ75" i="1" s="1"/>
  <c r="CY75" i="1"/>
  <c r="DA74" i="1"/>
  <c r="BW74" i="1"/>
  <c r="DP74" i="1"/>
  <c r="AJ74" i="1"/>
  <c r="DJ74" i="1"/>
  <c r="CU74" i="1"/>
  <c r="BQ74" i="1"/>
  <c r="BY60" i="1"/>
  <c r="BY61" i="1" s="1"/>
  <c r="DR60" i="1"/>
  <c r="DR61" i="1" s="1"/>
  <c r="DC60" i="1"/>
  <c r="DC61" i="1" s="1"/>
  <c r="BX60" i="1"/>
  <c r="BX61" i="1" s="1"/>
  <c r="DB60" i="1"/>
  <c r="DB61" i="1" s="1"/>
  <c r="DQ60" i="1"/>
  <c r="DQ61" i="1" s="1"/>
  <c r="DL60" i="1"/>
  <c r="DL61" i="1" s="1"/>
  <c r="BS60" i="1"/>
  <c r="BS61" i="1" s="1"/>
  <c r="CW60" i="1"/>
  <c r="CW61" i="1" s="1"/>
  <c r="BY57" i="1"/>
  <c r="CN57" i="1" s="1"/>
  <c r="DC57" i="1"/>
  <c r="DR57" i="1"/>
  <c r="BX57" i="1"/>
  <c r="CM57" i="1" s="1"/>
  <c r="DQ57" i="1"/>
  <c r="DB57" i="1"/>
  <c r="DL57" i="1"/>
  <c r="BS57" i="1"/>
  <c r="CH57" i="1" s="1"/>
  <c r="CW57" i="1"/>
  <c r="DR56" i="1"/>
  <c r="DC56" i="1"/>
  <c r="BY56" i="1"/>
  <c r="CN56" i="1" s="1"/>
  <c r="DB56" i="1"/>
  <c r="DQ56" i="1"/>
  <c r="BX56" i="1"/>
  <c r="CM56" i="1" s="1"/>
  <c r="DL56" i="1"/>
  <c r="CW56" i="1"/>
  <c r="BS56" i="1"/>
  <c r="CH56" i="1" s="1"/>
  <c r="BY55" i="1"/>
  <c r="DC55" i="1"/>
  <c r="DR55" i="1"/>
  <c r="BX55" i="1"/>
  <c r="DQ55" i="1"/>
  <c r="DB55" i="1"/>
  <c r="DL55" i="1"/>
  <c r="CW55" i="1"/>
  <c r="BS55" i="1"/>
  <c r="DR52" i="1"/>
  <c r="DC52" i="1"/>
  <c r="BY52" i="1"/>
  <c r="CN52" i="1" s="1"/>
  <c r="DQ52" i="1"/>
  <c r="DB52" i="1"/>
  <c r="BX52" i="1"/>
  <c r="CM52" i="1" s="1"/>
  <c r="DL52" i="1"/>
  <c r="CW52" i="1"/>
  <c r="BS52" i="1"/>
  <c r="CH52" i="1" s="1"/>
  <c r="BY51" i="1"/>
  <c r="DR51" i="1"/>
  <c r="DC51" i="1"/>
  <c r="BX51" i="1"/>
  <c r="DQ51" i="1"/>
  <c r="DB51" i="1"/>
  <c r="CW51" i="1"/>
  <c r="DL51" i="1"/>
  <c r="BS51" i="1"/>
  <c r="DC49" i="1"/>
  <c r="DC50" i="1" s="1"/>
  <c r="BY49" i="1"/>
  <c r="BY50" i="1" s="1"/>
  <c r="DR49" i="1"/>
  <c r="DR50" i="1" s="1"/>
  <c r="DB49" i="1"/>
  <c r="DB50" i="1" s="1"/>
  <c r="BX49" i="1"/>
  <c r="BX50" i="1" s="1"/>
  <c r="DQ49" i="1"/>
  <c r="DQ50" i="1" s="1"/>
  <c r="DL49" i="1"/>
  <c r="DL50" i="1" s="1"/>
  <c r="CW49" i="1"/>
  <c r="CW50" i="1" s="1"/>
  <c r="BS49" i="1"/>
  <c r="BS50" i="1" s="1"/>
  <c r="DR46" i="1"/>
  <c r="DC46" i="1"/>
  <c r="BY46" i="1"/>
  <c r="CN46" i="1" s="1"/>
  <c r="BX46" i="1"/>
  <c r="CM46" i="1" s="1"/>
  <c r="DQ46" i="1"/>
  <c r="DB46" i="1"/>
  <c r="BS46" i="1"/>
  <c r="CH46" i="1" s="1"/>
  <c r="DL46" i="1"/>
  <c r="CW46" i="1"/>
  <c r="DR45" i="1"/>
  <c r="DC45" i="1"/>
  <c r="BY45" i="1"/>
  <c r="CN45" i="1" s="1"/>
  <c r="BX45" i="1"/>
  <c r="CM45" i="1" s="1"/>
  <c r="DQ45" i="1"/>
  <c r="DB45" i="1"/>
  <c r="DL45" i="1"/>
  <c r="CW45" i="1"/>
  <c r="BS45" i="1"/>
  <c r="CH45" i="1" s="1"/>
  <c r="BY44" i="1"/>
  <c r="CN44" i="1" s="1"/>
  <c r="DR44" i="1"/>
  <c r="DC44" i="1"/>
  <c r="BX44" i="1"/>
  <c r="CM44" i="1" s="1"/>
  <c r="DQ44" i="1"/>
  <c r="DB44" i="1"/>
  <c r="BS44" i="1"/>
  <c r="CH44" i="1" s="1"/>
  <c r="CW44" i="1"/>
  <c r="DL44" i="1"/>
  <c r="DC43" i="1"/>
  <c r="BY43" i="1"/>
  <c r="CN43" i="1" s="1"/>
  <c r="DR43" i="1"/>
  <c r="BX43" i="1"/>
  <c r="CM43" i="1" s="1"/>
  <c r="DQ43" i="1"/>
  <c r="DB43" i="1"/>
  <c r="DL43" i="1"/>
  <c r="CW43" i="1"/>
  <c r="BS43" i="1"/>
  <c r="CH43" i="1" s="1"/>
  <c r="DK42" i="1"/>
  <c r="CV42" i="1"/>
  <c r="BR42" i="1"/>
  <c r="CG42" i="1" s="1"/>
  <c r="CB42" i="1"/>
  <c r="CQ42" i="1" s="1"/>
  <c r="DU42" i="1"/>
  <c r="DF42" i="1"/>
  <c r="BW42" i="1"/>
  <c r="CL42" i="1" s="1"/>
  <c r="DP42" i="1"/>
  <c r="DA42" i="1"/>
  <c r="CZ41" i="1"/>
  <c r="BV41" i="1"/>
  <c r="CK41" i="1" s="1"/>
  <c r="DO41" i="1"/>
  <c r="BQ41" i="1"/>
  <c r="AJ41" i="1"/>
  <c r="DJ41" i="1"/>
  <c r="CU41" i="1"/>
  <c r="DT41" i="1"/>
  <c r="DE41" i="1"/>
  <c r="CA41" i="1"/>
  <c r="CP41" i="1" s="1"/>
  <c r="BZ40" i="1"/>
  <c r="CO40" i="1" s="1"/>
  <c r="DS40" i="1"/>
  <c r="DD40" i="1"/>
  <c r="BU40" i="1"/>
  <c r="CJ40" i="1" s="1"/>
  <c r="DN40" i="1"/>
  <c r="CY40" i="1"/>
  <c r="BT40" i="1"/>
  <c r="CI40" i="1" s="1"/>
  <c r="DM40" i="1"/>
  <c r="CX40" i="1"/>
  <c r="BY39" i="1"/>
  <c r="CN39" i="1" s="1"/>
  <c r="DR39" i="1"/>
  <c r="DC39" i="1"/>
  <c r="BX39" i="1"/>
  <c r="CM39" i="1" s="1"/>
  <c r="DQ39" i="1"/>
  <c r="DB39" i="1"/>
  <c r="CW39" i="1"/>
  <c r="BS39" i="1"/>
  <c r="CH39" i="1" s="1"/>
  <c r="DL39" i="1"/>
  <c r="BR38" i="1"/>
  <c r="CG38" i="1" s="1"/>
  <c r="DK38" i="1"/>
  <c r="CV38" i="1"/>
  <c r="CB38" i="1"/>
  <c r="CQ38" i="1" s="1"/>
  <c r="DU38" i="1"/>
  <c r="DF38" i="1"/>
  <c r="DP38" i="1"/>
  <c r="DA38" i="1"/>
  <c r="BW38" i="1"/>
  <c r="CL38" i="1" s="1"/>
  <c r="DO37" i="1"/>
  <c r="CZ37" i="1"/>
  <c r="BV37" i="1"/>
  <c r="CK37" i="1" s="1"/>
  <c r="BQ37" i="1"/>
  <c r="AJ37" i="1"/>
  <c r="DJ37" i="1"/>
  <c r="CU37" i="1"/>
  <c r="DE37" i="1"/>
  <c r="CA37" i="1"/>
  <c r="CP37" i="1" s="1"/>
  <c r="DT37" i="1"/>
  <c r="DS36" i="1"/>
  <c r="DD36" i="1"/>
  <c r="BZ36" i="1"/>
  <c r="CO36" i="1" s="1"/>
  <c r="CY36" i="1"/>
  <c r="BU36" i="1"/>
  <c r="CJ36" i="1" s="1"/>
  <c r="DN36" i="1"/>
  <c r="DM36" i="1"/>
  <c r="CX36" i="1"/>
  <c r="BT36" i="1"/>
  <c r="CI36" i="1" s="1"/>
  <c r="BY35" i="1"/>
  <c r="CN35" i="1" s="1"/>
  <c r="DR35" i="1"/>
  <c r="DC35" i="1"/>
  <c r="BX35" i="1"/>
  <c r="CM35" i="1" s="1"/>
  <c r="DQ35" i="1"/>
  <c r="DB35" i="1"/>
  <c r="BS35" i="1"/>
  <c r="CH35" i="1" s="1"/>
  <c r="DL35" i="1"/>
  <c r="CW35" i="1"/>
  <c r="DK34" i="1"/>
  <c r="CV34" i="1"/>
  <c r="BR34" i="1"/>
  <c r="CG34" i="1" s="1"/>
  <c r="DF34" i="1"/>
  <c r="CB34" i="1"/>
  <c r="CQ34" i="1" s="1"/>
  <c r="DU34" i="1"/>
  <c r="DA34" i="1"/>
  <c r="BW34" i="1"/>
  <c r="CL34" i="1" s="1"/>
  <c r="DP34" i="1"/>
  <c r="CZ33" i="1"/>
  <c r="BV33" i="1"/>
  <c r="CK33" i="1" s="1"/>
  <c r="DO33" i="1"/>
  <c r="AJ33" i="1"/>
  <c r="DJ33" i="1"/>
  <c r="CU33" i="1"/>
  <c r="BQ33" i="1"/>
  <c r="DE33" i="1"/>
  <c r="CA33" i="1"/>
  <c r="CP33" i="1" s="1"/>
  <c r="DT33" i="1"/>
  <c r="DS32" i="1"/>
  <c r="DD32" i="1"/>
  <c r="BZ32" i="1"/>
  <c r="BU32" i="1"/>
  <c r="DN32" i="1"/>
  <c r="CY32" i="1"/>
  <c r="BT32" i="1"/>
  <c r="DM32" i="1"/>
  <c r="CX32" i="1"/>
  <c r="DR20" i="1"/>
  <c r="DC20" i="1"/>
  <c r="BY20" i="1"/>
  <c r="CN20" i="1" s="1"/>
  <c r="DQ20" i="1"/>
  <c r="DB20" i="1"/>
  <c r="BX20" i="1"/>
  <c r="CM20" i="1" s="1"/>
  <c r="DL20" i="1"/>
  <c r="CW20" i="1"/>
  <c r="BS20" i="1"/>
  <c r="CH20" i="1" s="1"/>
  <c r="DR19" i="1"/>
  <c r="DC19" i="1"/>
  <c r="BY19" i="1"/>
  <c r="CN19" i="1" s="1"/>
  <c r="BX19" i="1"/>
  <c r="CM19" i="1" s="1"/>
  <c r="DQ19" i="1"/>
  <c r="DB19" i="1"/>
  <c r="BS19" i="1"/>
  <c r="CH19" i="1" s="1"/>
  <c r="DL19" i="1"/>
  <c r="CW19" i="1"/>
  <c r="DC18" i="1"/>
  <c r="DR18" i="1"/>
  <c r="BY18" i="1"/>
  <c r="CN18" i="1" s="1"/>
  <c r="BX18" i="1"/>
  <c r="CM18" i="1" s="1"/>
  <c r="DB18" i="1"/>
  <c r="DQ18" i="1"/>
  <c r="CW18" i="1"/>
  <c r="DL18" i="1"/>
  <c r="BS18" i="1"/>
  <c r="CH18" i="1" s="1"/>
  <c r="BY17" i="1"/>
  <c r="CN17" i="1" s="1"/>
  <c r="DR17" i="1"/>
  <c r="DC17" i="1"/>
  <c r="BX17" i="1"/>
  <c r="CM17" i="1" s="1"/>
  <c r="DB17" i="1"/>
  <c r="DQ17" i="1"/>
  <c r="BS17" i="1"/>
  <c r="CH17" i="1" s="1"/>
  <c r="DL17" i="1"/>
  <c r="CW17" i="1"/>
  <c r="DC16" i="1"/>
  <c r="BY16" i="1"/>
  <c r="CN16" i="1" s="1"/>
  <c r="DR16" i="1"/>
  <c r="BX16" i="1"/>
  <c r="CM16" i="1" s="1"/>
  <c r="DQ16" i="1"/>
  <c r="DB16" i="1"/>
  <c r="DL16" i="1"/>
  <c r="CW16" i="1"/>
  <c r="BS16" i="1"/>
  <c r="CH16" i="1" s="1"/>
  <c r="DC15" i="1"/>
  <c r="BY15" i="1"/>
  <c r="CN15" i="1" s="1"/>
  <c r="DR15" i="1"/>
  <c r="BX15" i="1"/>
  <c r="CM15" i="1" s="1"/>
  <c r="DQ15" i="1"/>
  <c r="DB15" i="1"/>
  <c r="BS15" i="1"/>
  <c r="CH15" i="1" s="1"/>
  <c r="DL15" i="1"/>
  <c r="CW15" i="1"/>
  <c r="DR14" i="1"/>
  <c r="DC14" i="1"/>
  <c r="BY14" i="1"/>
  <c r="CN14" i="1" s="1"/>
  <c r="BX14" i="1"/>
  <c r="CM14" i="1" s="1"/>
  <c r="DB14" i="1"/>
  <c r="DQ14" i="1"/>
  <c r="DL14" i="1"/>
  <c r="CW14" i="1"/>
  <c r="BS14" i="1"/>
  <c r="CH14" i="1" s="1"/>
  <c r="DR13" i="1"/>
  <c r="DC13" i="1"/>
  <c r="BY13" i="1"/>
  <c r="CN13" i="1" s="1"/>
  <c r="BX13" i="1"/>
  <c r="CM13" i="1" s="1"/>
  <c r="DQ13" i="1"/>
  <c r="DB13" i="1"/>
  <c r="DL13" i="1"/>
  <c r="CW13" i="1"/>
  <c r="BS13" i="1"/>
  <c r="CH13" i="1" s="1"/>
  <c r="BY12" i="1"/>
  <c r="CN12" i="1" s="1"/>
  <c r="DR12" i="1"/>
  <c r="DC12" i="1"/>
  <c r="BX12" i="1"/>
  <c r="CM12" i="1" s="1"/>
  <c r="DQ12" i="1"/>
  <c r="DB12" i="1"/>
  <c r="BS12" i="1"/>
  <c r="CH12" i="1" s="1"/>
  <c r="DL12" i="1"/>
  <c r="CW12" i="1"/>
  <c r="DC11" i="1"/>
  <c r="DR11" i="1"/>
  <c r="BY11" i="1"/>
  <c r="CN11" i="1" s="1"/>
  <c r="DB11" i="1"/>
  <c r="BX11" i="1"/>
  <c r="CM11" i="1" s="1"/>
  <c r="DQ11" i="1"/>
  <c r="CW11" i="1"/>
  <c r="BS11" i="1"/>
  <c r="CH11" i="1" s="1"/>
  <c r="DL11" i="1"/>
  <c r="BY10" i="1"/>
  <c r="CN10" i="1" s="1"/>
  <c r="DR10" i="1"/>
  <c r="DC10" i="1"/>
  <c r="DQ10" i="1"/>
  <c r="DB10" i="1"/>
  <c r="BX10" i="1"/>
  <c r="CM10" i="1" s="1"/>
  <c r="CW10" i="1"/>
  <c r="BS10" i="1"/>
  <c r="CH10" i="1" s="1"/>
  <c r="DL10" i="1"/>
  <c r="DC9" i="1"/>
  <c r="BY9" i="1"/>
  <c r="CN9" i="1" s="1"/>
  <c r="DR9" i="1"/>
  <c r="DQ9" i="1"/>
  <c r="BX9" i="1"/>
  <c r="CM9" i="1" s="1"/>
  <c r="DB9" i="1"/>
  <c r="DL9" i="1"/>
  <c r="CW9" i="1"/>
  <c r="BS9" i="1"/>
  <c r="CH9" i="1" s="1"/>
  <c r="DR8" i="1"/>
  <c r="DC8" i="1"/>
  <c r="BY8" i="1"/>
  <c r="BX8" i="1"/>
  <c r="DQ8" i="1"/>
  <c r="DB8" i="1"/>
  <c r="DL8" i="1"/>
  <c r="BS8" i="1"/>
  <c r="CW8" i="1"/>
  <c r="DR6" i="1"/>
  <c r="DC6" i="1"/>
  <c r="BY6" i="1"/>
  <c r="CN6" i="1" s="1"/>
  <c r="BX6" i="1"/>
  <c r="CM6" i="1" s="1"/>
  <c r="DQ6" i="1"/>
  <c r="DQ7" i="1" s="1"/>
  <c r="DB6" i="1"/>
  <c r="DL6" i="1"/>
  <c r="CW6" i="1"/>
  <c r="BS6" i="1"/>
  <c r="CH6" i="1" s="1"/>
  <c r="BY68" i="1"/>
  <c r="BY69" i="1" s="1"/>
  <c r="DR68" i="1"/>
  <c r="DR69" i="1" s="1"/>
  <c r="BX68" i="1"/>
  <c r="BX69" i="1" s="1"/>
  <c r="DQ68" i="1"/>
  <c r="DQ69" i="1" s="1"/>
  <c r="DL68" i="1"/>
  <c r="DL69" i="1" s="1"/>
  <c r="BS68" i="1"/>
  <c r="BS69" i="1" s="1"/>
  <c r="DR66" i="1"/>
  <c r="DR67" i="1" s="1"/>
  <c r="BY66" i="1"/>
  <c r="BY67" i="1" s="1"/>
  <c r="BX66" i="1"/>
  <c r="BX67" i="1" s="1"/>
  <c r="DQ66" i="1"/>
  <c r="DQ67" i="1" s="1"/>
  <c r="BS66" i="1"/>
  <c r="BS67" i="1" s="1"/>
  <c r="DL66" i="1"/>
  <c r="DL67" i="1" s="1"/>
  <c r="CB352" i="1"/>
  <c r="CQ352" i="1" s="1"/>
  <c r="DU352" i="1"/>
  <c r="DF352" i="1"/>
  <c r="BT352" i="1"/>
  <c r="CI352" i="1" s="1"/>
  <c r="DM352" i="1"/>
  <c r="CX352" i="1"/>
  <c r="BU352" i="1"/>
  <c r="CJ352" i="1" s="1"/>
  <c r="DN352" i="1"/>
  <c r="CY352" i="1"/>
  <c r="DF343" i="1"/>
  <c r="DU343" i="1"/>
  <c r="CB343" i="1"/>
  <c r="CQ343" i="1" s="1"/>
  <c r="BT343" i="1"/>
  <c r="CI343" i="1" s="1"/>
  <c r="CX343" i="1"/>
  <c r="DM343" i="1"/>
  <c r="BU343" i="1"/>
  <c r="CJ343" i="1" s="1"/>
  <c r="DN343" i="1"/>
  <c r="CY343" i="1"/>
  <c r="CB339" i="1"/>
  <c r="CQ339" i="1" s="1"/>
  <c r="DU339" i="1"/>
  <c r="DF339" i="1"/>
  <c r="CX339" i="1"/>
  <c r="DM339" i="1"/>
  <c r="BT339" i="1"/>
  <c r="CI339" i="1" s="1"/>
  <c r="CY339" i="1"/>
  <c r="BU339" i="1"/>
  <c r="CJ339" i="1" s="1"/>
  <c r="DN339" i="1"/>
  <c r="DU335" i="1"/>
  <c r="DF335" i="1"/>
  <c r="CB335" i="1"/>
  <c r="CQ335" i="1" s="1"/>
  <c r="DM335" i="1"/>
  <c r="CX335" i="1"/>
  <c r="BT335" i="1"/>
  <c r="CI335" i="1" s="1"/>
  <c r="DN335" i="1"/>
  <c r="CY335" i="1"/>
  <c r="BU335" i="1"/>
  <c r="CJ335" i="1" s="1"/>
  <c r="DF331" i="1"/>
  <c r="DU331" i="1"/>
  <c r="CB331" i="1"/>
  <c r="CQ331" i="1" s="1"/>
  <c r="CX331" i="1"/>
  <c r="DM331" i="1"/>
  <c r="BT331" i="1"/>
  <c r="CI331" i="1" s="1"/>
  <c r="DN331" i="1"/>
  <c r="CY331" i="1"/>
  <c r="BU331" i="1"/>
  <c r="CJ331" i="1" s="1"/>
  <c r="CX327" i="1"/>
  <c r="DM327" i="1"/>
  <c r="BT327" i="1"/>
  <c r="CI327" i="1" s="1"/>
  <c r="CB323" i="1"/>
  <c r="CQ323" i="1" s="1"/>
  <c r="DF323" i="1"/>
  <c r="DU323" i="1"/>
  <c r="CA323" i="1"/>
  <c r="CP323" i="1" s="1"/>
  <c r="DT323" i="1"/>
  <c r="DE323" i="1"/>
  <c r="BT319" i="1"/>
  <c r="CI319" i="1" s="1"/>
  <c r="DM319" i="1"/>
  <c r="CX319" i="1"/>
  <c r="CB315" i="1"/>
  <c r="CQ315" i="1" s="1"/>
  <c r="DU315" i="1"/>
  <c r="DF315" i="1"/>
  <c r="CA315" i="1"/>
  <c r="CP315" i="1" s="1"/>
  <c r="DT315" i="1"/>
  <c r="DE315" i="1"/>
  <c r="CX311" i="1"/>
  <c r="BT311" i="1"/>
  <c r="CI311" i="1" s="1"/>
  <c r="DM311" i="1"/>
  <c r="CB307" i="1"/>
  <c r="CQ307" i="1" s="1"/>
  <c r="DU307" i="1"/>
  <c r="DF307" i="1"/>
  <c r="DE307" i="1"/>
  <c r="DT307" i="1"/>
  <c r="CA307" i="1"/>
  <c r="CP307" i="1" s="1"/>
  <c r="BT303" i="1"/>
  <c r="CI303" i="1" s="1"/>
  <c r="CX303" i="1"/>
  <c r="DM303" i="1"/>
  <c r="DU299" i="1"/>
  <c r="DF299" i="1"/>
  <c r="CB299" i="1"/>
  <c r="CQ299" i="1" s="1"/>
  <c r="DT299" i="1"/>
  <c r="CA299" i="1"/>
  <c r="CP299" i="1" s="1"/>
  <c r="DE299" i="1"/>
  <c r="DM295" i="1"/>
  <c r="CX295" i="1"/>
  <c r="BT295" i="1"/>
  <c r="CI295" i="1" s="1"/>
  <c r="CX291" i="1"/>
  <c r="DM291" i="1"/>
  <c r="BT291" i="1"/>
  <c r="CI291" i="1" s="1"/>
  <c r="DT291" i="1"/>
  <c r="CA291" i="1"/>
  <c r="CP291" i="1" s="1"/>
  <c r="DE291" i="1"/>
  <c r="BT287" i="1"/>
  <c r="CI287" i="1" s="1"/>
  <c r="DM287" i="1"/>
  <c r="CX287" i="1"/>
  <c r="BT283" i="1"/>
  <c r="CI283" i="1" s="1"/>
  <c r="DM283" i="1"/>
  <c r="CX283" i="1"/>
  <c r="DT283" i="1"/>
  <c r="DE283" i="1"/>
  <c r="CA283" i="1"/>
  <c r="CP283" i="1" s="1"/>
  <c r="BT279" i="1"/>
  <c r="CI279" i="1" s="1"/>
  <c r="DM279" i="1"/>
  <c r="CX279" i="1"/>
  <c r="DF275" i="1"/>
  <c r="CB275" i="1"/>
  <c r="CQ275" i="1" s="1"/>
  <c r="DU275" i="1"/>
  <c r="DE275" i="1"/>
  <c r="DT275" i="1"/>
  <c r="CA275" i="1"/>
  <c r="CP275" i="1" s="1"/>
  <c r="BW271" i="1"/>
  <c r="CL271" i="1" s="1"/>
  <c r="DP271" i="1"/>
  <c r="DA271" i="1"/>
  <c r="BX267" i="1"/>
  <c r="CM267" i="1" s="1"/>
  <c r="DQ267" i="1"/>
  <c r="DB267" i="1"/>
  <c r="DE267" i="1"/>
  <c r="CA267" i="1"/>
  <c r="CP267" i="1" s="1"/>
  <c r="DT267" i="1"/>
  <c r="BT263" i="1"/>
  <c r="CI263" i="1" s="1"/>
  <c r="CX263" i="1"/>
  <c r="DM263" i="1"/>
  <c r="DA259" i="1"/>
  <c r="DP259" i="1"/>
  <c r="BW259" i="1"/>
  <c r="CL259" i="1" s="1"/>
  <c r="DT259" i="1"/>
  <c r="DE259" i="1"/>
  <c r="CA259" i="1"/>
  <c r="CP259" i="1" s="1"/>
  <c r="CB255" i="1"/>
  <c r="CQ255" i="1" s="1"/>
  <c r="DU255" i="1"/>
  <c r="DF255" i="1"/>
  <c r="DF251" i="1"/>
  <c r="CB251" i="1"/>
  <c r="CQ251" i="1" s="1"/>
  <c r="DU251" i="1"/>
  <c r="DT251" i="1"/>
  <c r="DE251" i="1"/>
  <c r="CA251" i="1"/>
  <c r="CP251" i="1" s="1"/>
  <c r="DU247" i="1"/>
  <c r="DF247" i="1"/>
  <c r="CB247" i="1"/>
  <c r="CQ247" i="1" s="1"/>
  <c r="DU243" i="1"/>
  <c r="DF243" i="1"/>
  <c r="CB243" i="1"/>
  <c r="CQ243" i="1" s="1"/>
  <c r="DT243" i="1"/>
  <c r="DE243" i="1"/>
  <c r="CA243" i="1"/>
  <c r="CP243" i="1" s="1"/>
  <c r="CB239" i="1"/>
  <c r="CQ239" i="1" s="1"/>
  <c r="DF239" i="1"/>
  <c r="DU239" i="1"/>
  <c r="DF235" i="1"/>
  <c r="DU235" i="1"/>
  <c r="CB235" i="1"/>
  <c r="CQ235" i="1" s="1"/>
  <c r="DE235" i="1"/>
  <c r="CA235" i="1"/>
  <c r="CP235" i="1" s="1"/>
  <c r="DT235" i="1"/>
  <c r="DF231" i="1"/>
  <c r="DU231" i="1"/>
  <c r="CB231" i="1"/>
  <c r="CQ231" i="1" s="1"/>
  <c r="DT227" i="1"/>
  <c r="DE227" i="1"/>
  <c r="CA227" i="1"/>
  <c r="CP227" i="1" s="1"/>
  <c r="DB227" i="1"/>
  <c r="DQ227" i="1"/>
  <c r="BX227" i="1"/>
  <c r="CM227" i="1" s="1"/>
  <c r="BT223" i="1"/>
  <c r="CI223" i="1" s="1"/>
  <c r="CX223" i="1"/>
  <c r="DM223" i="1"/>
  <c r="BT219" i="1"/>
  <c r="CI219" i="1" s="1"/>
  <c r="DM219" i="1"/>
  <c r="CX219" i="1"/>
  <c r="DB219" i="1"/>
  <c r="DQ219" i="1"/>
  <c r="BX219" i="1"/>
  <c r="CM219" i="1" s="1"/>
  <c r="CX215" i="1"/>
  <c r="BT215" i="1"/>
  <c r="CI215" i="1" s="1"/>
  <c r="DM215" i="1"/>
  <c r="CB211" i="1"/>
  <c r="CQ211" i="1" s="1"/>
  <c r="DU211" i="1"/>
  <c r="DF211" i="1"/>
  <c r="BX211" i="1"/>
  <c r="CM211" i="1" s="1"/>
  <c r="DQ211" i="1"/>
  <c r="DB211" i="1"/>
  <c r="DT207" i="1"/>
  <c r="DE207" i="1"/>
  <c r="CA207" i="1"/>
  <c r="CP207" i="1" s="1"/>
  <c r="DF203" i="1"/>
  <c r="DU203" i="1"/>
  <c r="CB203" i="1"/>
  <c r="CQ203" i="1" s="1"/>
  <c r="BX203" i="1"/>
  <c r="CM203" i="1" s="1"/>
  <c r="DQ203" i="1"/>
  <c r="DB203" i="1"/>
  <c r="DQ199" i="1"/>
  <c r="DB199" i="1"/>
  <c r="BX199" i="1"/>
  <c r="CM199" i="1" s="1"/>
  <c r="DE195" i="1"/>
  <c r="DT195" i="1"/>
  <c r="CA195" i="1"/>
  <c r="CP195" i="1" s="1"/>
  <c r="DB195" i="1"/>
  <c r="BX195" i="1"/>
  <c r="CM195" i="1" s="1"/>
  <c r="DQ195" i="1"/>
  <c r="BT191" i="1"/>
  <c r="CI191" i="1" s="1"/>
  <c r="CX191" i="1"/>
  <c r="DM191" i="1"/>
  <c r="BT187" i="1"/>
  <c r="CI187" i="1" s="1"/>
  <c r="CX187" i="1"/>
  <c r="DM187" i="1"/>
  <c r="CA187" i="1"/>
  <c r="CP187" i="1" s="1"/>
  <c r="DE187" i="1"/>
  <c r="DT187" i="1"/>
  <c r="DL183" i="1"/>
  <c r="CW183" i="1"/>
  <c r="BS183" i="1"/>
  <c r="CH183" i="1" s="1"/>
  <c r="DL179" i="1"/>
  <c r="CW179" i="1"/>
  <c r="BS179" i="1"/>
  <c r="CH179" i="1" s="1"/>
  <c r="DK179" i="1"/>
  <c r="CV179" i="1"/>
  <c r="BR179" i="1"/>
  <c r="CG179" i="1" s="1"/>
  <c r="DF175" i="1"/>
  <c r="DU175" i="1"/>
  <c r="CB175" i="1"/>
  <c r="CQ175" i="1" s="1"/>
  <c r="BS171" i="1"/>
  <c r="CH171" i="1" s="1"/>
  <c r="DL171" i="1"/>
  <c r="CW171" i="1"/>
  <c r="DL167" i="1"/>
  <c r="CW167" i="1"/>
  <c r="BS167" i="1"/>
  <c r="CH167" i="1" s="1"/>
  <c r="DP163" i="1"/>
  <c r="DA163" i="1"/>
  <c r="BW163" i="1"/>
  <c r="CL163" i="1" s="1"/>
  <c r="DK163" i="1"/>
  <c r="CV163" i="1"/>
  <c r="BR163" i="1"/>
  <c r="CG163" i="1" s="1"/>
  <c r="DL159" i="1"/>
  <c r="CW159" i="1"/>
  <c r="BS159" i="1"/>
  <c r="CH159" i="1" s="1"/>
  <c r="DB155" i="1"/>
  <c r="BX155" i="1"/>
  <c r="CM155" i="1" s="1"/>
  <c r="DQ155" i="1"/>
  <c r="DU151" i="1"/>
  <c r="DF151" i="1"/>
  <c r="CB151" i="1"/>
  <c r="CQ151" i="1" s="1"/>
  <c r="BW147" i="1"/>
  <c r="CL147" i="1" s="1"/>
  <c r="DP147" i="1"/>
  <c r="DA147" i="1"/>
  <c r="BX147" i="1"/>
  <c r="CM147" i="1" s="1"/>
  <c r="DQ147" i="1"/>
  <c r="DB147" i="1"/>
  <c r="DQ143" i="1"/>
  <c r="BX143" i="1"/>
  <c r="CM143" i="1" s="1"/>
  <c r="DB143" i="1"/>
  <c r="BS139" i="1"/>
  <c r="CH139" i="1" s="1"/>
  <c r="DL139" i="1"/>
  <c r="CW139" i="1"/>
  <c r="DU135" i="1"/>
  <c r="DF135" i="1"/>
  <c r="CB135" i="1"/>
  <c r="CQ135" i="1" s="1"/>
  <c r="DP131" i="1"/>
  <c r="DA131" i="1"/>
  <c r="BW131" i="1"/>
  <c r="CL131" i="1" s="1"/>
  <c r="BX131" i="1"/>
  <c r="CM131" i="1" s="1"/>
  <c r="DQ131" i="1"/>
  <c r="DB131" i="1"/>
  <c r="BR127" i="1"/>
  <c r="CG127" i="1" s="1"/>
  <c r="DK127" i="1"/>
  <c r="CV127" i="1"/>
  <c r="DK123" i="1"/>
  <c r="CV123" i="1"/>
  <c r="BR123" i="1"/>
  <c r="CG123" i="1" s="1"/>
  <c r="DP119" i="1"/>
  <c r="DA119" i="1"/>
  <c r="BW119" i="1"/>
  <c r="CL119" i="1" s="1"/>
  <c r="CB115" i="1"/>
  <c r="CQ115" i="1" s="1"/>
  <c r="DU115" i="1"/>
  <c r="DF115" i="1"/>
  <c r="BX115" i="1"/>
  <c r="CM115" i="1" s="1"/>
  <c r="DB115" i="1"/>
  <c r="DQ115" i="1"/>
  <c r="BX111" i="1"/>
  <c r="CM111" i="1" s="1"/>
  <c r="DB111" i="1"/>
  <c r="DQ111" i="1"/>
  <c r="DM109" i="1"/>
  <c r="CX109" i="1"/>
  <c r="BT109" i="1"/>
  <c r="CI109" i="1" s="1"/>
  <c r="DS105" i="1"/>
  <c r="DD105" i="1"/>
  <c r="BZ105" i="1"/>
  <c r="CO105" i="1" s="1"/>
  <c r="BT101" i="1"/>
  <c r="CI101" i="1" s="1"/>
  <c r="DM101" i="1"/>
  <c r="CX101" i="1"/>
  <c r="CZ97" i="1"/>
  <c r="BV97" i="1"/>
  <c r="CK97" i="1" s="1"/>
  <c r="DO97" i="1"/>
  <c r="DT93" i="1"/>
  <c r="DE93" i="1"/>
  <c r="CA93" i="1"/>
  <c r="CP93" i="1" s="1"/>
  <c r="BT89" i="1"/>
  <c r="CI89" i="1" s="1"/>
  <c r="DM89" i="1"/>
  <c r="CX89" i="1"/>
  <c r="DS85" i="1"/>
  <c r="DD85" i="1"/>
  <c r="BZ85" i="1"/>
  <c r="CO85" i="1" s="1"/>
  <c r="BZ81" i="1"/>
  <c r="CO81" i="1" s="1"/>
  <c r="DS81" i="1"/>
  <c r="DD81" i="1"/>
  <c r="DM77" i="1"/>
  <c r="CX77" i="1"/>
  <c r="BT77" i="1"/>
  <c r="CI77" i="1" s="1"/>
  <c r="AJ2" i="1"/>
  <c r="BR346" i="1"/>
  <c r="CG346" i="1" s="1"/>
  <c r="DK346" i="1"/>
  <c r="CV346" i="1"/>
  <c r="CZ346" i="1"/>
  <c r="BV346" i="1"/>
  <c r="CK346" i="1" s="1"/>
  <c r="DO346" i="1"/>
  <c r="DN346" i="1"/>
  <c r="CY346" i="1"/>
  <c r="BU346" i="1"/>
  <c r="CJ346" i="1" s="1"/>
  <c r="DP342" i="1"/>
  <c r="BW342" i="1"/>
  <c r="CL342" i="1" s="1"/>
  <c r="DA342" i="1"/>
  <c r="DO342" i="1"/>
  <c r="CZ342" i="1"/>
  <c r="BV342" i="1"/>
  <c r="CK342" i="1" s="1"/>
  <c r="DN342" i="1"/>
  <c r="CY342" i="1"/>
  <c r="BU342" i="1"/>
  <c r="CJ342" i="1" s="1"/>
  <c r="CB338" i="1"/>
  <c r="CQ338" i="1" s="1"/>
  <c r="DF338" i="1"/>
  <c r="DU338" i="1"/>
  <c r="CZ338" i="1"/>
  <c r="BV338" i="1"/>
  <c r="CK338" i="1" s="1"/>
  <c r="DO338" i="1"/>
  <c r="DN338" i="1"/>
  <c r="CY338" i="1"/>
  <c r="BU338" i="1"/>
  <c r="CJ338" i="1" s="1"/>
  <c r="DK334" i="1"/>
  <c r="CV334" i="1"/>
  <c r="BR334" i="1"/>
  <c r="CG334" i="1" s="1"/>
  <c r="DO334" i="1"/>
  <c r="CZ334" i="1"/>
  <c r="BV334" i="1"/>
  <c r="CK334" i="1" s="1"/>
  <c r="BU334" i="1"/>
  <c r="CJ334" i="1" s="1"/>
  <c r="CY334" i="1"/>
  <c r="DN334" i="1"/>
  <c r="DK330" i="1"/>
  <c r="CV330" i="1"/>
  <c r="BR330" i="1"/>
  <c r="CG330" i="1" s="1"/>
  <c r="BV330" i="1"/>
  <c r="CK330" i="1" s="1"/>
  <c r="DO330" i="1"/>
  <c r="CZ330" i="1"/>
  <c r="BU330" i="1"/>
  <c r="CJ330" i="1" s="1"/>
  <c r="DN330" i="1"/>
  <c r="CY330" i="1"/>
  <c r="DM326" i="1"/>
  <c r="CX326" i="1"/>
  <c r="BT326" i="1"/>
  <c r="CI326" i="1" s="1"/>
  <c r="CB322" i="1"/>
  <c r="CQ322" i="1" s="1"/>
  <c r="DF322" i="1"/>
  <c r="DU322" i="1"/>
  <c r="BX322" i="1"/>
  <c r="CM322" i="1" s="1"/>
  <c r="DQ322" i="1"/>
  <c r="DB322" i="1"/>
  <c r="DM318" i="1"/>
  <c r="CX318" i="1"/>
  <c r="BT318" i="1"/>
  <c r="CI318" i="1" s="1"/>
  <c r="DU314" i="1"/>
  <c r="DF314" i="1"/>
  <c r="CB314" i="1"/>
  <c r="CQ314" i="1" s="1"/>
  <c r="DQ314" i="1"/>
  <c r="DB314" i="1"/>
  <c r="BX314" i="1"/>
  <c r="CM314" i="1" s="1"/>
  <c r="DM310" i="1"/>
  <c r="BT310" i="1"/>
  <c r="CI310" i="1" s="1"/>
  <c r="CX310" i="1"/>
  <c r="BS306" i="1"/>
  <c r="CH306" i="1" s="1"/>
  <c r="DL306" i="1"/>
  <c r="CW306" i="1"/>
  <c r="BX306" i="1"/>
  <c r="CM306" i="1" s="1"/>
  <c r="DQ306" i="1"/>
  <c r="DB306" i="1"/>
  <c r="BT302" i="1"/>
  <c r="CI302" i="1" s="1"/>
  <c r="DM302" i="1"/>
  <c r="CX302" i="1"/>
  <c r="CX298" i="1"/>
  <c r="DM298" i="1"/>
  <c r="BT298" i="1"/>
  <c r="CI298" i="1" s="1"/>
  <c r="DQ298" i="1"/>
  <c r="DB298" i="1"/>
  <c r="BX298" i="1"/>
  <c r="CM298" i="1" s="1"/>
  <c r="DM294" i="1"/>
  <c r="CX294" i="1"/>
  <c r="BT294" i="1"/>
  <c r="CI294" i="1" s="1"/>
  <c r="BT290" i="1"/>
  <c r="CI290" i="1" s="1"/>
  <c r="DM290" i="1"/>
  <c r="CX290" i="1"/>
  <c r="DQ290" i="1"/>
  <c r="DB290" i="1"/>
  <c r="BX290" i="1"/>
  <c r="CM290" i="1" s="1"/>
  <c r="BT286" i="1"/>
  <c r="CI286" i="1" s="1"/>
  <c r="CX286" i="1"/>
  <c r="DM286" i="1"/>
  <c r="CX282" i="1"/>
  <c r="BT282" i="1"/>
  <c r="CI282" i="1" s="1"/>
  <c r="DM282" i="1"/>
  <c r="DB282" i="1"/>
  <c r="DQ282" i="1"/>
  <c r="BX282" i="1"/>
  <c r="CM282" i="1" s="1"/>
  <c r="DM278" i="1"/>
  <c r="CX278" i="1"/>
  <c r="BT278" i="1"/>
  <c r="CI278" i="1" s="1"/>
  <c r="CA274" i="1"/>
  <c r="CP274" i="1" s="1"/>
  <c r="DT274" i="1"/>
  <c r="DE274" i="1"/>
  <c r="BT274" i="1"/>
  <c r="CI274" i="1" s="1"/>
  <c r="CX274" i="1"/>
  <c r="DM274" i="1"/>
  <c r="BX270" i="1"/>
  <c r="CM270" i="1" s="1"/>
  <c r="DB270" i="1"/>
  <c r="DQ270" i="1"/>
  <c r="DB266" i="1"/>
  <c r="DQ266" i="1"/>
  <c r="BX266" i="1"/>
  <c r="CM266" i="1" s="1"/>
  <c r="CX266" i="1"/>
  <c r="BT266" i="1"/>
  <c r="CI266" i="1" s="1"/>
  <c r="DM266" i="1"/>
  <c r="BT262" i="1"/>
  <c r="CI262" i="1" s="1"/>
  <c r="DM262" i="1"/>
  <c r="CX262" i="1"/>
  <c r="DL258" i="1"/>
  <c r="CW258" i="1"/>
  <c r="BS258" i="1"/>
  <c r="CH258" i="1" s="1"/>
  <c r="BT258" i="1"/>
  <c r="CI258" i="1" s="1"/>
  <c r="DM258" i="1"/>
  <c r="CX258" i="1"/>
  <c r="CB254" i="1"/>
  <c r="CQ254" i="1" s="1"/>
  <c r="DU254" i="1"/>
  <c r="DF254" i="1"/>
  <c r="DL250" i="1"/>
  <c r="CW250" i="1"/>
  <c r="BS250" i="1"/>
  <c r="CH250" i="1" s="1"/>
  <c r="BT250" i="1"/>
  <c r="CI250" i="1" s="1"/>
  <c r="DM250" i="1"/>
  <c r="CX250" i="1"/>
  <c r="DU246" i="1"/>
  <c r="CB246" i="1"/>
  <c r="CQ246" i="1" s="1"/>
  <c r="DF246" i="1"/>
  <c r="CB242" i="1"/>
  <c r="CQ242" i="1" s="1"/>
  <c r="DF242" i="1"/>
  <c r="DU242" i="1"/>
  <c r="BT242" i="1"/>
  <c r="CI242" i="1" s="1"/>
  <c r="CX242" i="1"/>
  <c r="DM242" i="1"/>
  <c r="CB238" i="1"/>
  <c r="CQ238" i="1" s="1"/>
  <c r="DF238" i="1"/>
  <c r="DU238" i="1"/>
  <c r="DL234" i="1"/>
  <c r="CW234" i="1"/>
  <c r="BS234" i="1"/>
  <c r="CH234" i="1" s="1"/>
  <c r="CX234" i="1"/>
  <c r="BT234" i="1"/>
  <c r="CI234" i="1" s="1"/>
  <c r="DM234" i="1"/>
  <c r="DU230" i="1"/>
  <c r="DF230" i="1"/>
  <c r="CB230" i="1"/>
  <c r="CQ230" i="1" s="1"/>
  <c r="BW226" i="1"/>
  <c r="CL226" i="1" s="1"/>
  <c r="DP226" i="1"/>
  <c r="DA226" i="1"/>
  <c r="DT226" i="1"/>
  <c r="DE226" i="1"/>
  <c r="CA226" i="1"/>
  <c r="CP226" i="1" s="1"/>
  <c r="BW222" i="1"/>
  <c r="CL222" i="1" s="1"/>
  <c r="DA222" i="1"/>
  <c r="DP222" i="1"/>
  <c r="DM218" i="1"/>
  <c r="CX218" i="1"/>
  <c r="BT218" i="1"/>
  <c r="CI218" i="1" s="1"/>
  <c r="CA218" i="1"/>
  <c r="CP218" i="1" s="1"/>
  <c r="DT218" i="1"/>
  <c r="DE218" i="1"/>
  <c r="DU214" i="1"/>
  <c r="DF214" i="1"/>
  <c r="CB214" i="1"/>
  <c r="CQ214" i="1" s="1"/>
  <c r="CB210" i="1"/>
  <c r="CQ210" i="1" s="1"/>
  <c r="DU210" i="1"/>
  <c r="DF210" i="1"/>
  <c r="CA210" i="1"/>
  <c r="CP210" i="1" s="1"/>
  <c r="DT210" i="1"/>
  <c r="DE210" i="1"/>
  <c r="BX206" i="1"/>
  <c r="CM206" i="1" s="1"/>
  <c r="DB206" i="1"/>
  <c r="DQ206" i="1"/>
  <c r="CB202" i="1"/>
  <c r="CQ202" i="1" s="1"/>
  <c r="DU202" i="1"/>
  <c r="DF202" i="1"/>
  <c r="DE202" i="1"/>
  <c r="DT202" i="1"/>
  <c r="CA202" i="1"/>
  <c r="CP202" i="1" s="1"/>
  <c r="DA198" i="1"/>
  <c r="BW198" i="1"/>
  <c r="CL198" i="1" s="1"/>
  <c r="DP198" i="1"/>
  <c r="BW194" i="1"/>
  <c r="CL194" i="1" s="1"/>
  <c r="DA194" i="1"/>
  <c r="DP194" i="1"/>
  <c r="DT194" i="1"/>
  <c r="DE194" i="1"/>
  <c r="CA194" i="1"/>
  <c r="CP194" i="1" s="1"/>
  <c r="BW190" i="1"/>
  <c r="CL190" i="1" s="1"/>
  <c r="DP190" i="1"/>
  <c r="DA190" i="1"/>
  <c r="BW186" i="1"/>
  <c r="CL186" i="1" s="1"/>
  <c r="DA186" i="1"/>
  <c r="DP186" i="1"/>
  <c r="DE186" i="1"/>
  <c r="CA186" i="1"/>
  <c r="CP186" i="1" s="1"/>
  <c r="DT186" i="1"/>
  <c r="DB182" i="1"/>
  <c r="BX182" i="1"/>
  <c r="CM182" i="1" s="1"/>
  <c r="DQ182" i="1"/>
  <c r="DS178" i="1"/>
  <c r="DD178" i="1"/>
  <c r="BZ178" i="1"/>
  <c r="CO178" i="1" s="1"/>
  <c r="CW174" i="1"/>
  <c r="BS174" i="1"/>
  <c r="CH174" i="1" s="1"/>
  <c r="DL174" i="1"/>
  <c r="DB170" i="1"/>
  <c r="BX170" i="1"/>
  <c r="CM170" i="1" s="1"/>
  <c r="DQ170" i="1"/>
  <c r="DL166" i="1"/>
  <c r="CW166" i="1"/>
  <c r="BS166" i="1"/>
  <c r="CH166" i="1" s="1"/>
  <c r="BT162" i="1"/>
  <c r="CI162" i="1" s="1"/>
  <c r="DM162" i="1"/>
  <c r="CX162" i="1"/>
  <c r="BZ158" i="1"/>
  <c r="CO158" i="1" s="1"/>
  <c r="DS158" i="1"/>
  <c r="DD158" i="1"/>
  <c r="CX154" i="1"/>
  <c r="BT154" i="1"/>
  <c r="CI154" i="1" s="1"/>
  <c r="DM154" i="1"/>
  <c r="CX150" i="1"/>
  <c r="DM150" i="1"/>
  <c r="BT150" i="1"/>
  <c r="CI150" i="1" s="1"/>
  <c r="BT146" i="1"/>
  <c r="CI146" i="1" s="1"/>
  <c r="CX146" i="1"/>
  <c r="DM146" i="1"/>
  <c r="DD142" i="1"/>
  <c r="BZ142" i="1"/>
  <c r="CO142" i="1" s="1"/>
  <c r="DS142" i="1"/>
  <c r="CW138" i="1"/>
  <c r="BS138" i="1"/>
  <c r="CH138" i="1" s="1"/>
  <c r="DL138" i="1"/>
  <c r="DS134" i="1"/>
  <c r="DD134" i="1"/>
  <c r="BZ134" i="1"/>
  <c r="CO134" i="1" s="1"/>
  <c r="DL130" i="1"/>
  <c r="CW130" i="1"/>
  <c r="BS130" i="1"/>
  <c r="CH130" i="1" s="1"/>
  <c r="BZ126" i="1"/>
  <c r="CO126" i="1" s="1"/>
  <c r="DS126" i="1"/>
  <c r="DD126" i="1"/>
  <c r="DL122" i="1"/>
  <c r="CW122" i="1"/>
  <c r="BS122" i="1"/>
  <c r="CH122" i="1" s="1"/>
  <c r="DQ118" i="1"/>
  <c r="DB118" i="1"/>
  <c r="BX118" i="1"/>
  <c r="CM118" i="1" s="1"/>
  <c r="BT114" i="1"/>
  <c r="CI114" i="1" s="1"/>
  <c r="CX114" i="1"/>
  <c r="DM114" i="1"/>
  <c r="DS110" i="1"/>
  <c r="DD110" i="1"/>
  <c r="BZ110" i="1"/>
  <c r="CO110" i="1" s="1"/>
  <c r="DO108" i="1"/>
  <c r="CZ108" i="1"/>
  <c r="BV108" i="1"/>
  <c r="CK108" i="1" s="1"/>
  <c r="DA108" i="1"/>
  <c r="BW108" i="1"/>
  <c r="CL108" i="1" s="1"/>
  <c r="DP108" i="1"/>
  <c r="DF104" i="1"/>
  <c r="CB104" i="1"/>
  <c r="CQ104" i="1" s="1"/>
  <c r="DU104" i="1"/>
  <c r="DT100" i="1"/>
  <c r="DE100" i="1"/>
  <c r="CA100" i="1"/>
  <c r="CP100" i="1" s="1"/>
  <c r="BW96" i="1"/>
  <c r="CL96" i="1" s="1"/>
  <c r="DA96" i="1"/>
  <c r="DP96" i="1"/>
  <c r="BR92" i="1"/>
  <c r="CG92" i="1" s="1"/>
  <c r="DK92" i="1"/>
  <c r="CV92" i="1"/>
  <c r="DP92" i="1"/>
  <c r="DA92" i="1"/>
  <c r="BW92" i="1"/>
  <c r="CL92" i="1" s="1"/>
  <c r="DU88" i="1"/>
  <c r="DF88" i="1"/>
  <c r="CB88" i="1"/>
  <c r="CQ88" i="1" s="1"/>
  <c r="DF84" i="1"/>
  <c r="CB84" i="1"/>
  <c r="CQ84" i="1" s="1"/>
  <c r="DU84" i="1"/>
  <c r="DO80" i="1"/>
  <c r="CZ80" i="1"/>
  <c r="BV80" i="1"/>
  <c r="CK80" i="1" s="1"/>
  <c r="BV76" i="1"/>
  <c r="CK76" i="1" s="1"/>
  <c r="DO76" i="1"/>
  <c r="CZ76" i="1"/>
  <c r="DA76" i="1"/>
  <c r="DP76" i="1"/>
  <c r="BW76" i="1"/>
  <c r="CL76" i="1" s="1"/>
  <c r="CX345" i="1"/>
  <c r="DM345" i="1"/>
  <c r="BT345" i="1"/>
  <c r="CI345" i="1" s="1"/>
  <c r="DT345" i="1"/>
  <c r="CA345" i="1"/>
  <c r="CP345" i="1" s="1"/>
  <c r="DE345" i="1"/>
  <c r="CU345" i="1"/>
  <c r="DJ345" i="1"/>
  <c r="BQ345" i="1"/>
  <c r="AJ345" i="1"/>
  <c r="DM341" i="1"/>
  <c r="BT341" i="1"/>
  <c r="CI341" i="1" s="1"/>
  <c r="CX341" i="1"/>
  <c r="DE341" i="1"/>
  <c r="DT341" i="1"/>
  <c r="CA341" i="1"/>
  <c r="CP341" i="1" s="1"/>
  <c r="BQ341" i="1"/>
  <c r="DJ341" i="1"/>
  <c r="CU341" i="1"/>
  <c r="AJ341" i="1"/>
  <c r="BT337" i="1"/>
  <c r="CI337" i="1" s="1"/>
  <c r="CX337" i="1"/>
  <c r="DM337" i="1"/>
  <c r="DE337" i="1"/>
  <c r="DT337" i="1"/>
  <c r="CA337" i="1"/>
  <c r="CP337" i="1" s="1"/>
  <c r="AJ337" i="1"/>
  <c r="DJ337" i="1"/>
  <c r="CU337" i="1"/>
  <c r="BQ337" i="1"/>
  <c r="DM333" i="1"/>
  <c r="CX333" i="1"/>
  <c r="BT333" i="1"/>
  <c r="CI333" i="1" s="1"/>
  <c r="DE333" i="1"/>
  <c r="CA333" i="1"/>
  <c r="CP333" i="1" s="1"/>
  <c r="DT333" i="1"/>
  <c r="BQ333" i="1"/>
  <c r="AJ333" i="1"/>
  <c r="DJ333" i="1"/>
  <c r="CU333" i="1"/>
  <c r="DM329" i="1"/>
  <c r="CX329" i="1"/>
  <c r="BT329" i="1"/>
  <c r="CI329" i="1" s="1"/>
  <c r="DE329" i="1"/>
  <c r="DT329" i="1"/>
  <c r="CA329" i="1"/>
  <c r="CP329" i="1" s="1"/>
  <c r="BQ329" i="1"/>
  <c r="CU329" i="1"/>
  <c r="DJ329" i="1"/>
  <c r="AJ329" i="1"/>
  <c r="CX325" i="1"/>
  <c r="DM325" i="1"/>
  <c r="BT325" i="1"/>
  <c r="CI325" i="1" s="1"/>
  <c r="DP321" i="1"/>
  <c r="DA321" i="1"/>
  <c r="BW321" i="1"/>
  <c r="CL321" i="1" s="1"/>
  <c r="BS321" i="1"/>
  <c r="CH321" i="1" s="1"/>
  <c r="DL321" i="1"/>
  <c r="CW321" i="1"/>
  <c r="BT317" i="1"/>
  <c r="CI317" i="1" s="1"/>
  <c r="CX317" i="1"/>
  <c r="DM317" i="1"/>
  <c r="DA313" i="1"/>
  <c r="BW313" i="1"/>
  <c r="CL313" i="1" s="1"/>
  <c r="DP313" i="1"/>
  <c r="CW313" i="1"/>
  <c r="BS313" i="1"/>
  <c r="CH313" i="1" s="1"/>
  <c r="DL313" i="1"/>
  <c r="CX309" i="1"/>
  <c r="BT309" i="1"/>
  <c r="CI309" i="1" s="1"/>
  <c r="DM309" i="1"/>
  <c r="BW305" i="1"/>
  <c r="CL305" i="1" s="1"/>
  <c r="DA305" i="1"/>
  <c r="DP305" i="1"/>
  <c r="DL305" i="1"/>
  <c r="CW305" i="1"/>
  <c r="BS305" i="1"/>
  <c r="CH305" i="1" s="1"/>
  <c r="DM301" i="1"/>
  <c r="CX301" i="1"/>
  <c r="BT301" i="1"/>
  <c r="CI301" i="1" s="1"/>
  <c r="DM297" i="1"/>
  <c r="CX297" i="1"/>
  <c r="BT297" i="1"/>
  <c r="CI297" i="1" s="1"/>
  <c r="DL297" i="1"/>
  <c r="BS297" i="1"/>
  <c r="CH297" i="1" s="1"/>
  <c r="CW297" i="1"/>
  <c r="CX293" i="1"/>
  <c r="DM293" i="1"/>
  <c r="BT293" i="1"/>
  <c r="CI293" i="1" s="1"/>
  <c r="DM289" i="1"/>
  <c r="BT289" i="1"/>
  <c r="CI289" i="1" s="1"/>
  <c r="CX289" i="1"/>
  <c r="BS289" i="1"/>
  <c r="CH289" i="1" s="1"/>
  <c r="DL289" i="1"/>
  <c r="CW289" i="1"/>
  <c r="BT285" i="1"/>
  <c r="CI285" i="1" s="1"/>
  <c r="CX285" i="1"/>
  <c r="DM285" i="1"/>
  <c r="CX281" i="1"/>
  <c r="DM281" i="1"/>
  <c r="BT281" i="1"/>
  <c r="CI281" i="1" s="1"/>
  <c r="BS281" i="1"/>
  <c r="CH281" i="1" s="1"/>
  <c r="DL281" i="1"/>
  <c r="CW281" i="1"/>
  <c r="DM277" i="1"/>
  <c r="CX277" i="1"/>
  <c r="BT277" i="1"/>
  <c r="CI277" i="1" s="1"/>
  <c r="CX273" i="1"/>
  <c r="DM273" i="1"/>
  <c r="BT273" i="1"/>
  <c r="CI273" i="1" s="1"/>
  <c r="DL273" i="1"/>
  <c r="CW273" i="1"/>
  <c r="BS273" i="1"/>
  <c r="CH273" i="1" s="1"/>
  <c r="DU269" i="1"/>
  <c r="DF269" i="1"/>
  <c r="CB269" i="1"/>
  <c r="CQ269" i="1" s="1"/>
  <c r="CB265" i="1"/>
  <c r="CQ265" i="1" s="1"/>
  <c r="DU265" i="1"/>
  <c r="DF265" i="1"/>
  <c r="CW265" i="1"/>
  <c r="BS265" i="1"/>
  <c r="CH265" i="1" s="1"/>
  <c r="DL265" i="1"/>
  <c r="DF261" i="1"/>
  <c r="DU261" i="1"/>
  <c r="CB261" i="1"/>
  <c r="CQ261" i="1" s="1"/>
  <c r="BX257" i="1"/>
  <c r="CM257" i="1" s="1"/>
  <c r="DQ257" i="1"/>
  <c r="DB257" i="1"/>
  <c r="BS257" i="1"/>
  <c r="CH257" i="1" s="1"/>
  <c r="DL257" i="1"/>
  <c r="CW257" i="1"/>
  <c r="CB253" i="1"/>
  <c r="CQ253" i="1" s="1"/>
  <c r="DU253" i="1"/>
  <c r="DF253" i="1"/>
  <c r="BT249" i="1"/>
  <c r="CI249" i="1" s="1"/>
  <c r="CX249" i="1"/>
  <c r="DM249" i="1"/>
  <c r="DL249" i="1"/>
  <c r="CW249" i="1"/>
  <c r="BS249" i="1"/>
  <c r="CH249" i="1" s="1"/>
  <c r="DU245" i="1"/>
  <c r="DF245" i="1"/>
  <c r="CB245" i="1"/>
  <c r="CQ245" i="1" s="1"/>
  <c r="CB241" i="1"/>
  <c r="CQ241" i="1" s="1"/>
  <c r="DU241" i="1"/>
  <c r="DF241" i="1"/>
  <c r="DL241" i="1"/>
  <c r="CW241" i="1"/>
  <c r="BS241" i="1"/>
  <c r="CH241" i="1" s="1"/>
  <c r="DF237" i="1"/>
  <c r="DU237" i="1"/>
  <c r="CB237" i="1"/>
  <c r="CQ237" i="1" s="1"/>
  <c r="CX233" i="1"/>
  <c r="DM233" i="1"/>
  <c r="BT233" i="1"/>
  <c r="CI233" i="1" s="1"/>
  <c r="BS233" i="1"/>
  <c r="CH233" i="1" s="1"/>
  <c r="DL233" i="1"/>
  <c r="CW233" i="1"/>
  <c r="DF229" i="1"/>
  <c r="DU229" i="1"/>
  <c r="CB229" i="1"/>
  <c r="CQ229" i="1" s="1"/>
  <c r="BS225" i="1"/>
  <c r="CH225" i="1" s="1"/>
  <c r="CW225" i="1"/>
  <c r="DL225" i="1"/>
  <c r="DP225" i="1"/>
  <c r="DA225" i="1"/>
  <c r="BW225" i="1"/>
  <c r="CL225" i="1" s="1"/>
  <c r="CB221" i="1"/>
  <c r="CQ221" i="1" s="1"/>
  <c r="DU221" i="1"/>
  <c r="DF221" i="1"/>
  <c r="DU217" i="1"/>
  <c r="DF217" i="1"/>
  <c r="CB217" i="1"/>
  <c r="CQ217" i="1" s="1"/>
  <c r="DA217" i="1"/>
  <c r="BW217" i="1"/>
  <c r="CL217" i="1" s="1"/>
  <c r="DP217" i="1"/>
  <c r="DT213" i="1"/>
  <c r="DE213" i="1"/>
  <c r="CA213" i="1"/>
  <c r="CP213" i="1" s="1"/>
  <c r="BX209" i="1"/>
  <c r="CM209" i="1" s="1"/>
  <c r="DQ209" i="1"/>
  <c r="DB209" i="1"/>
  <c r="BW209" i="1"/>
  <c r="CL209" i="1" s="1"/>
  <c r="DP209" i="1"/>
  <c r="DA209" i="1"/>
  <c r="BX205" i="1"/>
  <c r="CM205" i="1" s="1"/>
  <c r="DQ205" i="1"/>
  <c r="DB205" i="1"/>
  <c r="CX201" i="1"/>
  <c r="DM201" i="1"/>
  <c r="BT201" i="1"/>
  <c r="CI201" i="1" s="1"/>
  <c r="DP201" i="1"/>
  <c r="DA201" i="1"/>
  <c r="BW201" i="1"/>
  <c r="CL201" i="1" s="1"/>
  <c r="DL197" i="1"/>
  <c r="CW197" i="1"/>
  <c r="BS197" i="1"/>
  <c r="CH197" i="1" s="1"/>
  <c r="BS193" i="1"/>
  <c r="CH193" i="1" s="1"/>
  <c r="DL193" i="1"/>
  <c r="CW193" i="1"/>
  <c r="DA193" i="1"/>
  <c r="DP193" i="1"/>
  <c r="BW193" i="1"/>
  <c r="CL193" i="1" s="1"/>
  <c r="DT189" i="1"/>
  <c r="DE189" i="1"/>
  <c r="CA189" i="1"/>
  <c r="CP189" i="1" s="1"/>
  <c r="DT185" i="1"/>
  <c r="DE185" i="1"/>
  <c r="CA185" i="1"/>
  <c r="CP185" i="1" s="1"/>
  <c r="DP185" i="1"/>
  <c r="BW185" i="1"/>
  <c r="CL185" i="1" s="1"/>
  <c r="DA185" i="1"/>
  <c r="DT181" i="1"/>
  <c r="DE181" i="1"/>
  <c r="CA181" i="1"/>
  <c r="CP181" i="1" s="1"/>
  <c r="DT177" i="1"/>
  <c r="DE177" i="1"/>
  <c r="CA177" i="1"/>
  <c r="CP177" i="1" s="1"/>
  <c r="CA173" i="1"/>
  <c r="CP173" i="1" s="1"/>
  <c r="DT173" i="1"/>
  <c r="DE173" i="1"/>
  <c r="DD169" i="1"/>
  <c r="BZ169" i="1"/>
  <c r="CO169" i="1" s="1"/>
  <c r="DS169" i="1"/>
  <c r="BV165" i="1"/>
  <c r="CK165" i="1" s="1"/>
  <c r="DO165" i="1"/>
  <c r="CZ165" i="1"/>
  <c r="CA161" i="1"/>
  <c r="CP161" i="1" s="1"/>
  <c r="DT161" i="1"/>
  <c r="DE161" i="1"/>
  <c r="DE157" i="1"/>
  <c r="CA157" i="1"/>
  <c r="CP157" i="1" s="1"/>
  <c r="DT157" i="1"/>
  <c r="DS153" i="1"/>
  <c r="DD153" i="1"/>
  <c r="BZ153" i="1"/>
  <c r="CO153" i="1" s="1"/>
  <c r="DT149" i="1"/>
  <c r="DE149" i="1"/>
  <c r="CA149" i="1"/>
  <c r="CP149" i="1" s="1"/>
  <c r="CZ145" i="1"/>
  <c r="BV145" i="1"/>
  <c r="CK145" i="1" s="1"/>
  <c r="DO145" i="1"/>
  <c r="CA141" i="1"/>
  <c r="CP141" i="1" s="1"/>
  <c r="DT141" i="1"/>
  <c r="DE141" i="1"/>
  <c r="DM137" i="1"/>
  <c r="CX137" i="1"/>
  <c r="BT137" i="1"/>
  <c r="CI137" i="1" s="1"/>
  <c r="DD133" i="1"/>
  <c r="BZ133" i="1"/>
  <c r="CO133" i="1" s="1"/>
  <c r="DS133" i="1"/>
  <c r="BT129" i="1"/>
  <c r="CI129" i="1" s="1"/>
  <c r="DM129" i="1"/>
  <c r="CX129" i="1"/>
  <c r="DS125" i="1"/>
  <c r="DD125" i="1"/>
  <c r="BZ125" i="1"/>
  <c r="CO125" i="1" s="1"/>
  <c r="BV121" i="1"/>
  <c r="CK121" i="1" s="1"/>
  <c r="DO121" i="1"/>
  <c r="CZ121" i="1"/>
  <c r="DT117" i="1"/>
  <c r="DE117" i="1"/>
  <c r="CA117" i="1"/>
  <c r="CP117" i="1" s="1"/>
  <c r="DS113" i="1"/>
  <c r="DD113" i="1"/>
  <c r="BZ113" i="1"/>
  <c r="CO113" i="1" s="1"/>
  <c r="DP379" i="1"/>
  <c r="DA379" i="1"/>
  <c r="BW379" i="1"/>
  <c r="CL379" i="1" s="1"/>
  <c r="CX379" i="1"/>
  <c r="DM379" i="1"/>
  <c r="BT379" i="1"/>
  <c r="CI379" i="1" s="1"/>
  <c r="BY379" i="1"/>
  <c r="CN379" i="1" s="1"/>
  <c r="DR379" i="1"/>
  <c r="DC379" i="1"/>
  <c r="DP107" i="1"/>
  <c r="DA107" i="1"/>
  <c r="BW107" i="1"/>
  <c r="CL107" i="1" s="1"/>
  <c r="DK103" i="1"/>
  <c r="CV103" i="1"/>
  <c r="BR103" i="1"/>
  <c r="CG103" i="1" s="1"/>
  <c r="CW103" i="1"/>
  <c r="DL103" i="1"/>
  <c r="BS103" i="1"/>
  <c r="CH103" i="1" s="1"/>
  <c r="CB99" i="1"/>
  <c r="CQ99" i="1" s="1"/>
  <c r="DU99" i="1"/>
  <c r="DF99" i="1"/>
  <c r="CB95" i="1"/>
  <c r="CQ95" i="1" s="1"/>
  <c r="DU95" i="1"/>
  <c r="DF95" i="1"/>
  <c r="CB91" i="1"/>
  <c r="CQ91" i="1" s="1"/>
  <c r="DU91" i="1"/>
  <c r="DF91" i="1"/>
  <c r="DA87" i="1"/>
  <c r="BW87" i="1"/>
  <c r="CL87" i="1" s="1"/>
  <c r="DP87" i="1"/>
  <c r="DL87" i="1"/>
  <c r="CW87" i="1"/>
  <c r="BS87" i="1"/>
  <c r="CH87" i="1" s="1"/>
  <c r="CW83" i="1"/>
  <c r="DL83" i="1"/>
  <c r="BS83" i="1"/>
  <c r="CH83" i="1" s="1"/>
  <c r="BR79" i="1"/>
  <c r="CG79" i="1" s="1"/>
  <c r="DK79" i="1"/>
  <c r="CV79" i="1"/>
  <c r="CB75" i="1"/>
  <c r="CQ75" i="1" s="1"/>
  <c r="DU75" i="1"/>
  <c r="DF75" i="1"/>
  <c r="DM344" i="1"/>
  <c r="CX344" i="1"/>
  <c r="BT344" i="1"/>
  <c r="CI344" i="1" s="1"/>
  <c r="BS344" i="1"/>
  <c r="CH344" i="1" s="1"/>
  <c r="DL344" i="1"/>
  <c r="CW344" i="1"/>
  <c r="BY344" i="1"/>
  <c r="CN344" i="1" s="1"/>
  <c r="DR344" i="1"/>
  <c r="DC344" i="1"/>
  <c r="DS340" i="1"/>
  <c r="DD340" i="1"/>
  <c r="BZ340" i="1"/>
  <c r="CO340" i="1" s="1"/>
  <c r="DL340" i="1"/>
  <c r="CW340" i="1"/>
  <c r="BS340" i="1"/>
  <c r="CH340" i="1" s="1"/>
  <c r="BY340" i="1"/>
  <c r="CN340" i="1" s="1"/>
  <c r="DR340" i="1"/>
  <c r="DC340" i="1"/>
  <c r="BT336" i="1"/>
  <c r="CI336" i="1" s="1"/>
  <c r="CX336" i="1"/>
  <c r="DM336" i="1"/>
  <c r="BS336" i="1"/>
  <c r="CH336" i="1" s="1"/>
  <c r="DL336" i="1"/>
  <c r="CW336" i="1"/>
  <c r="BY336" i="1"/>
  <c r="CN336" i="1" s="1"/>
  <c r="DR336" i="1"/>
  <c r="DC336" i="1"/>
  <c r="BT332" i="1"/>
  <c r="CI332" i="1" s="1"/>
  <c r="DM332" i="1"/>
  <c r="CX332" i="1"/>
  <c r="CW332" i="1"/>
  <c r="BS332" i="1"/>
  <c r="CH332" i="1" s="1"/>
  <c r="DL332" i="1"/>
  <c r="DR332" i="1"/>
  <c r="DC332" i="1"/>
  <c r="BY332" i="1"/>
  <c r="CN332" i="1" s="1"/>
  <c r="CX328" i="1"/>
  <c r="BT328" i="1"/>
  <c r="CI328" i="1" s="1"/>
  <c r="DM328" i="1"/>
  <c r="CW328" i="1"/>
  <c r="BS328" i="1"/>
  <c r="CH328" i="1" s="1"/>
  <c r="DL328" i="1"/>
  <c r="BU328" i="1"/>
  <c r="CJ328" i="1" s="1"/>
  <c r="DN328" i="1"/>
  <c r="CY328" i="1"/>
  <c r="BX324" i="1"/>
  <c r="CM324" i="1" s="1"/>
  <c r="DQ324" i="1"/>
  <c r="DB324" i="1"/>
  <c r="DB320" i="1"/>
  <c r="DQ320" i="1"/>
  <c r="BX320" i="1"/>
  <c r="CM320" i="1" s="1"/>
  <c r="DP320" i="1"/>
  <c r="BW320" i="1"/>
  <c r="CL320" i="1" s="1"/>
  <c r="DA320" i="1"/>
  <c r="BX316" i="1"/>
  <c r="CM316" i="1" s="1"/>
  <c r="DQ316" i="1"/>
  <c r="DB316" i="1"/>
  <c r="DQ312" i="1"/>
  <c r="DB312" i="1"/>
  <c r="BX312" i="1"/>
  <c r="CM312" i="1" s="1"/>
  <c r="DP312" i="1"/>
  <c r="DA312" i="1"/>
  <c r="BW312" i="1"/>
  <c r="CL312" i="1" s="1"/>
  <c r="DQ308" i="1"/>
  <c r="DB308" i="1"/>
  <c r="BX308" i="1"/>
  <c r="CM308" i="1" s="1"/>
  <c r="BX304" i="1"/>
  <c r="CM304" i="1" s="1"/>
  <c r="DB304" i="1"/>
  <c r="DQ304" i="1"/>
  <c r="DP304" i="1"/>
  <c r="DA304" i="1"/>
  <c r="BW304" i="1"/>
  <c r="CL304" i="1" s="1"/>
  <c r="DB300" i="1"/>
  <c r="DQ300" i="1"/>
  <c r="BX300" i="1"/>
  <c r="CM300" i="1" s="1"/>
  <c r="BT296" i="1"/>
  <c r="CI296" i="1" s="1"/>
  <c r="DM296" i="1"/>
  <c r="CX296" i="1"/>
  <c r="DA296" i="1"/>
  <c r="DP296" i="1"/>
  <c r="BW296" i="1"/>
  <c r="CL296" i="1" s="1"/>
  <c r="BX292" i="1"/>
  <c r="CM292" i="1" s="1"/>
  <c r="DB292" i="1"/>
  <c r="DQ292" i="1"/>
  <c r="BT288" i="1"/>
  <c r="CI288" i="1" s="1"/>
  <c r="CX288" i="1"/>
  <c r="DM288" i="1"/>
  <c r="BW288" i="1"/>
  <c r="CL288" i="1" s="1"/>
  <c r="DA288" i="1"/>
  <c r="DP288" i="1"/>
  <c r="BX284" i="1"/>
  <c r="CM284" i="1" s="1"/>
  <c r="DB284" i="1"/>
  <c r="DQ284" i="1"/>
  <c r="DM280" i="1"/>
  <c r="CX280" i="1"/>
  <c r="BT280" i="1"/>
  <c r="CI280" i="1" s="1"/>
  <c r="DP280" i="1"/>
  <c r="DA280" i="1"/>
  <c r="BW280" i="1"/>
  <c r="CL280" i="1" s="1"/>
  <c r="CX276" i="1"/>
  <c r="DM276" i="1"/>
  <c r="BT276" i="1"/>
  <c r="CI276" i="1" s="1"/>
  <c r="BS272" i="1"/>
  <c r="CH272" i="1" s="1"/>
  <c r="DL272" i="1"/>
  <c r="CW272" i="1"/>
  <c r="DP272" i="1"/>
  <c r="DA272" i="1"/>
  <c r="BW272" i="1"/>
  <c r="CL272" i="1" s="1"/>
  <c r="CB268" i="1"/>
  <c r="CQ268" i="1" s="1"/>
  <c r="DF268" i="1"/>
  <c r="DU268" i="1"/>
  <c r="DF264" i="1"/>
  <c r="CB264" i="1"/>
  <c r="CQ264" i="1" s="1"/>
  <c r="DU264" i="1"/>
  <c r="DP264" i="1"/>
  <c r="DA264" i="1"/>
  <c r="BW264" i="1"/>
  <c r="CL264" i="1" s="1"/>
  <c r="CB260" i="1"/>
  <c r="CQ260" i="1" s="1"/>
  <c r="DU260" i="1"/>
  <c r="DF260" i="1"/>
  <c r="DT256" i="1"/>
  <c r="DE256" i="1"/>
  <c r="CA256" i="1"/>
  <c r="CP256" i="1" s="1"/>
  <c r="BW256" i="1"/>
  <c r="CL256" i="1" s="1"/>
  <c r="DP256" i="1"/>
  <c r="DA256" i="1"/>
  <c r="DU252" i="1"/>
  <c r="DF252" i="1"/>
  <c r="CB252" i="1"/>
  <c r="CQ252" i="1" s="1"/>
  <c r="BS248" i="1"/>
  <c r="CH248" i="1" s="1"/>
  <c r="DL248" i="1"/>
  <c r="CW248" i="1"/>
  <c r="DA248" i="1"/>
  <c r="BW248" i="1"/>
  <c r="CL248" i="1" s="1"/>
  <c r="DP248" i="1"/>
  <c r="DU244" i="1"/>
  <c r="DF244" i="1"/>
  <c r="CB244" i="1"/>
  <c r="CQ244" i="1" s="1"/>
  <c r="BT240" i="1"/>
  <c r="CI240" i="1" s="1"/>
  <c r="CX240" i="1"/>
  <c r="DM240" i="1"/>
  <c r="DP240" i="1"/>
  <c r="DA240" i="1"/>
  <c r="BW240" i="1"/>
  <c r="CL240" i="1" s="1"/>
  <c r="CB236" i="1"/>
  <c r="CQ236" i="1" s="1"/>
  <c r="DF236" i="1"/>
  <c r="DU236" i="1"/>
  <c r="BS232" i="1"/>
  <c r="CH232" i="1" s="1"/>
  <c r="DL232" i="1"/>
  <c r="CW232" i="1"/>
  <c r="DA232" i="1"/>
  <c r="BW232" i="1"/>
  <c r="CL232" i="1" s="1"/>
  <c r="DP232" i="1"/>
  <c r="CB228" i="1"/>
  <c r="CQ228" i="1" s="1"/>
  <c r="DU228" i="1"/>
  <c r="DF228" i="1"/>
  <c r="BX224" i="1"/>
  <c r="CM224" i="1" s="1"/>
  <c r="DQ224" i="1"/>
  <c r="DB224" i="1"/>
  <c r="DL224" i="1"/>
  <c r="CW224" i="1"/>
  <c r="BS224" i="1"/>
  <c r="CH224" i="1" s="1"/>
  <c r="DP220" i="1"/>
  <c r="BW220" i="1"/>
  <c r="CL220" i="1" s="1"/>
  <c r="DA220" i="1"/>
  <c r="DP216" i="1"/>
  <c r="DA216" i="1"/>
  <c r="BW216" i="1"/>
  <c r="CL216" i="1" s="1"/>
  <c r="BS216" i="1"/>
  <c r="CH216" i="1" s="1"/>
  <c r="CW216" i="1"/>
  <c r="DL216" i="1"/>
  <c r="DP212" i="1"/>
  <c r="DA212" i="1"/>
  <c r="BW212" i="1"/>
  <c r="CL212" i="1" s="1"/>
  <c r="DP208" i="1"/>
  <c r="DA208" i="1"/>
  <c r="BW208" i="1"/>
  <c r="CL208" i="1" s="1"/>
  <c r="BS208" i="1"/>
  <c r="CH208" i="1" s="1"/>
  <c r="DL208" i="1"/>
  <c r="CW208" i="1"/>
  <c r="DA204" i="1"/>
  <c r="BW204" i="1"/>
  <c r="CL204" i="1" s="1"/>
  <c r="DP204" i="1"/>
  <c r="BT200" i="1"/>
  <c r="CI200" i="1" s="1"/>
  <c r="DM200" i="1"/>
  <c r="CX200" i="1"/>
  <c r="DL200" i="1"/>
  <c r="BS200" i="1"/>
  <c r="CH200" i="1" s="1"/>
  <c r="CW200" i="1"/>
  <c r="DP196" i="1"/>
  <c r="DA196" i="1"/>
  <c r="BW196" i="1"/>
  <c r="CL196" i="1" s="1"/>
  <c r="BX192" i="1"/>
  <c r="CM192" i="1" s="1"/>
  <c r="DB192" i="1"/>
  <c r="DQ192" i="1"/>
  <c r="DL192" i="1"/>
  <c r="CW192" i="1"/>
  <c r="BS192" i="1"/>
  <c r="CH192" i="1" s="1"/>
  <c r="BX188" i="1"/>
  <c r="CM188" i="1" s="1"/>
  <c r="DQ188" i="1"/>
  <c r="DB188" i="1"/>
  <c r="CB184" i="1"/>
  <c r="CQ184" i="1" s="1"/>
  <c r="DU184" i="1"/>
  <c r="DF184" i="1"/>
  <c r="CW184" i="1"/>
  <c r="BS184" i="1"/>
  <c r="CH184" i="1" s="1"/>
  <c r="DL184" i="1"/>
  <c r="DP180" i="1"/>
  <c r="DA180" i="1"/>
  <c r="BW180" i="1"/>
  <c r="CL180" i="1" s="1"/>
  <c r="DK176" i="1"/>
  <c r="CV176" i="1"/>
  <c r="BR176" i="1"/>
  <c r="CG176" i="1" s="1"/>
  <c r="BR172" i="1"/>
  <c r="CG172" i="1" s="1"/>
  <c r="DK172" i="1"/>
  <c r="CV172" i="1"/>
  <c r="DK168" i="1"/>
  <c r="CV168" i="1"/>
  <c r="BR168" i="1"/>
  <c r="CG168" i="1" s="1"/>
  <c r="DO168" i="1"/>
  <c r="CZ168" i="1"/>
  <c r="BV168" i="1"/>
  <c r="CK168" i="1" s="1"/>
  <c r="DK164" i="1"/>
  <c r="CV164" i="1"/>
  <c r="BR164" i="1"/>
  <c r="CG164" i="1" s="1"/>
  <c r="DE160" i="1"/>
  <c r="DT160" i="1"/>
  <c r="CA160" i="1"/>
  <c r="CP160" i="1" s="1"/>
  <c r="DA156" i="1"/>
  <c r="BW156" i="1"/>
  <c r="CL156" i="1" s="1"/>
  <c r="DP156" i="1"/>
  <c r="CA152" i="1"/>
  <c r="CP152" i="1" s="1"/>
  <c r="DE152" i="1"/>
  <c r="DT152" i="1"/>
  <c r="CZ152" i="1"/>
  <c r="BV152" i="1"/>
  <c r="CK152" i="1" s="1"/>
  <c r="DO152" i="1"/>
  <c r="BV148" i="1"/>
  <c r="CK148" i="1" s="1"/>
  <c r="DO148" i="1"/>
  <c r="CZ148" i="1"/>
  <c r="CA144" i="1"/>
  <c r="CP144" i="1" s="1"/>
  <c r="DT144" i="1"/>
  <c r="DE144" i="1"/>
  <c r="DE140" i="1"/>
  <c r="CA140" i="1"/>
  <c r="CP140" i="1" s="1"/>
  <c r="DT140" i="1"/>
  <c r="CZ136" i="1"/>
  <c r="BV136" i="1"/>
  <c r="CK136" i="1" s="1"/>
  <c r="DO136" i="1"/>
  <c r="DK136" i="1"/>
  <c r="CV136" i="1"/>
  <c r="BR136" i="1"/>
  <c r="CG136" i="1" s="1"/>
  <c r="DF132" i="1"/>
  <c r="CB132" i="1"/>
  <c r="CQ132" i="1" s="1"/>
  <c r="DU132" i="1"/>
  <c r="DO128" i="1"/>
  <c r="CZ128" i="1"/>
  <c r="BV128" i="1"/>
  <c r="CK128" i="1" s="1"/>
  <c r="DU124" i="1"/>
  <c r="DF124" i="1"/>
  <c r="CB124" i="1"/>
  <c r="CQ124" i="1" s="1"/>
  <c r="DP120" i="1"/>
  <c r="DA120" i="1"/>
  <c r="BW120" i="1"/>
  <c r="CL120" i="1" s="1"/>
  <c r="DK120" i="1"/>
  <c r="CV120" i="1"/>
  <c r="BR120" i="1"/>
  <c r="CG120" i="1" s="1"/>
  <c r="DO116" i="1"/>
  <c r="CZ116" i="1"/>
  <c r="BV116" i="1"/>
  <c r="CK116" i="1" s="1"/>
  <c r="CA112" i="1"/>
  <c r="CP112" i="1" s="1"/>
  <c r="DT112" i="1"/>
  <c r="DE112" i="1"/>
  <c r="DP378" i="1"/>
  <c r="DA378" i="1"/>
  <c r="BW378" i="1"/>
  <c r="DM378" i="1"/>
  <c r="BT378" i="1"/>
  <c r="CX378" i="1"/>
  <c r="DR378" i="1"/>
  <c r="DC378" i="1"/>
  <c r="BY378" i="1"/>
  <c r="DQ106" i="1"/>
  <c r="DB106" i="1"/>
  <c r="BX106" i="1"/>
  <c r="CM106" i="1" s="1"/>
  <c r="DB102" i="1"/>
  <c r="BX102" i="1"/>
  <c r="CM102" i="1" s="1"/>
  <c r="DQ102" i="1"/>
  <c r="DL98" i="1"/>
  <c r="CW98" i="1"/>
  <c r="BS98" i="1"/>
  <c r="CH98" i="1" s="1"/>
  <c r="DD94" i="1"/>
  <c r="BZ94" i="1"/>
  <c r="CO94" i="1" s="1"/>
  <c r="DS94" i="1"/>
  <c r="DL90" i="1"/>
  <c r="CW90" i="1"/>
  <c r="BS90" i="1"/>
  <c r="CH90" i="1" s="1"/>
  <c r="DQ86" i="1"/>
  <c r="DB86" i="1"/>
  <c r="BX86" i="1"/>
  <c r="CM86" i="1" s="1"/>
  <c r="BT82" i="1"/>
  <c r="CI82" i="1" s="1"/>
  <c r="DM82" i="1"/>
  <c r="CX82" i="1"/>
  <c r="DS78" i="1"/>
  <c r="DD78" i="1"/>
  <c r="BZ78" i="1"/>
  <c r="CO78" i="1" s="1"/>
  <c r="DM74" i="1"/>
  <c r="CX74" i="1"/>
  <c r="BT74" i="1"/>
  <c r="BW5" i="1"/>
  <c r="CB5" i="1"/>
  <c r="BQ5" i="1"/>
  <c r="DK53" i="1"/>
  <c r="CV53" i="1"/>
  <c r="BR53" i="1"/>
  <c r="CG53" i="1" s="1"/>
  <c r="DU53" i="1"/>
  <c r="DF53" i="1"/>
  <c r="CB53" i="1"/>
  <c r="CQ53" i="1" s="1"/>
  <c r="DP53" i="1"/>
  <c r="BW53" i="1"/>
  <c r="CL53" i="1" s="1"/>
  <c r="DA53" i="1"/>
  <c r="BY327" i="1"/>
  <c r="CN327" i="1" s="1"/>
  <c r="DR327" i="1"/>
  <c r="DC327" i="1"/>
  <c r="CZ327" i="1"/>
  <c r="DO327" i="1"/>
  <c r="BV327" i="1"/>
  <c r="CK327" i="1" s="1"/>
  <c r="DJ326" i="1"/>
  <c r="AJ326" i="1"/>
  <c r="CU326" i="1"/>
  <c r="BQ326" i="1"/>
  <c r="DR325" i="1"/>
  <c r="DC325" i="1"/>
  <c r="BY325" i="1"/>
  <c r="CN325" i="1" s="1"/>
  <c r="CZ325" i="1"/>
  <c r="BV325" i="1"/>
  <c r="CK325" i="1" s="1"/>
  <c r="DO325" i="1"/>
  <c r="DJ324" i="1"/>
  <c r="CU324" i="1"/>
  <c r="BQ324" i="1"/>
  <c r="AJ324" i="1"/>
  <c r="DC323" i="1"/>
  <c r="BY323" i="1"/>
  <c r="CN323" i="1" s="1"/>
  <c r="DR323" i="1"/>
  <c r="DO323" i="1"/>
  <c r="BV323" i="1"/>
  <c r="CK323" i="1" s="1"/>
  <c r="CZ323" i="1"/>
  <c r="CU322" i="1"/>
  <c r="BQ322" i="1"/>
  <c r="DJ322" i="1"/>
  <c r="AJ322" i="1"/>
  <c r="BY321" i="1"/>
  <c r="CN321" i="1" s="1"/>
  <c r="DR321" i="1"/>
  <c r="DC321" i="1"/>
  <c r="DO321" i="1"/>
  <c r="CZ321" i="1"/>
  <c r="BV321" i="1"/>
  <c r="CK321" i="1" s="1"/>
  <c r="DJ320" i="1"/>
  <c r="CU320" i="1"/>
  <c r="BQ320" i="1"/>
  <c r="AJ320" i="1"/>
  <c r="BY319" i="1"/>
  <c r="CN319" i="1" s="1"/>
  <c r="DC319" i="1"/>
  <c r="DR319" i="1"/>
  <c r="BV319" i="1"/>
  <c r="CK319" i="1" s="1"/>
  <c r="DO319" i="1"/>
  <c r="CZ319" i="1"/>
  <c r="BQ318" i="1"/>
  <c r="DJ318" i="1"/>
  <c r="CU318" i="1"/>
  <c r="AJ318" i="1"/>
  <c r="BY317" i="1"/>
  <c r="CN317" i="1" s="1"/>
  <c r="DR317" i="1"/>
  <c r="DC317" i="1"/>
  <c r="CZ317" i="1"/>
  <c r="BV317" i="1"/>
  <c r="CK317" i="1" s="1"/>
  <c r="DO317" i="1"/>
  <c r="BQ316" i="1"/>
  <c r="AJ316" i="1"/>
  <c r="CU316" i="1"/>
  <c r="DJ316" i="1"/>
  <c r="BY315" i="1"/>
  <c r="CN315" i="1" s="1"/>
  <c r="DC315" i="1"/>
  <c r="DR315" i="1"/>
  <c r="DO315" i="1"/>
  <c r="BV315" i="1"/>
  <c r="CK315" i="1" s="1"/>
  <c r="CZ315" i="1"/>
  <c r="BQ314" i="1"/>
  <c r="DJ314" i="1"/>
  <c r="CU314" i="1"/>
  <c r="AJ314" i="1"/>
  <c r="DR313" i="1"/>
  <c r="DC313" i="1"/>
  <c r="BY313" i="1"/>
  <c r="CN313" i="1" s="1"/>
  <c r="BV313" i="1"/>
  <c r="CK313" i="1" s="1"/>
  <c r="DO313" i="1"/>
  <c r="CZ313" i="1"/>
  <c r="BQ312" i="1"/>
  <c r="AJ312" i="1"/>
  <c r="DJ312" i="1"/>
  <c r="CU312" i="1"/>
  <c r="DR311" i="1"/>
  <c r="DC311" i="1"/>
  <c r="BY311" i="1"/>
  <c r="CN311" i="1" s="1"/>
  <c r="CZ311" i="1"/>
  <c r="BV311" i="1"/>
  <c r="CK311" i="1" s="1"/>
  <c r="DO311" i="1"/>
  <c r="BQ310" i="1"/>
  <c r="AJ310" i="1"/>
  <c r="DJ310" i="1"/>
  <c r="CU310" i="1"/>
  <c r="DR309" i="1"/>
  <c r="DC309" i="1"/>
  <c r="BY309" i="1"/>
  <c r="CN309" i="1" s="1"/>
  <c r="DO309" i="1"/>
  <c r="CZ309" i="1"/>
  <c r="BV309" i="1"/>
  <c r="CK309" i="1" s="1"/>
  <c r="BQ308" i="1"/>
  <c r="CU308" i="1"/>
  <c r="DJ308" i="1"/>
  <c r="AJ308" i="1"/>
  <c r="DC307" i="1"/>
  <c r="DR307" i="1"/>
  <c r="BY307" i="1"/>
  <c r="CN307" i="1" s="1"/>
  <c r="DO307" i="1"/>
  <c r="CZ307" i="1"/>
  <c r="BV307" i="1"/>
  <c r="CK307" i="1" s="1"/>
  <c r="AJ306" i="1"/>
  <c r="DJ306" i="1"/>
  <c r="CU306" i="1"/>
  <c r="BQ306" i="1"/>
  <c r="DC305" i="1"/>
  <c r="BY305" i="1"/>
  <c r="CN305" i="1" s="1"/>
  <c r="DR305" i="1"/>
  <c r="BV305" i="1"/>
  <c r="CK305" i="1" s="1"/>
  <c r="DO305" i="1"/>
  <c r="CZ305" i="1"/>
  <c r="DJ304" i="1"/>
  <c r="CU304" i="1"/>
  <c r="BQ304" i="1"/>
  <c r="AJ304" i="1"/>
  <c r="DC303" i="1"/>
  <c r="DR303" i="1"/>
  <c r="BY303" i="1"/>
  <c r="CN303" i="1" s="1"/>
  <c r="CZ303" i="1"/>
  <c r="BV303" i="1"/>
  <c r="CK303" i="1" s="1"/>
  <c r="DO303" i="1"/>
  <c r="BQ302" i="1"/>
  <c r="DJ302" i="1"/>
  <c r="CU302" i="1"/>
  <c r="AJ302" i="1"/>
  <c r="BY301" i="1"/>
  <c r="CN301" i="1" s="1"/>
  <c r="DR301" i="1"/>
  <c r="DC301" i="1"/>
  <c r="DO301" i="1"/>
  <c r="CZ301" i="1"/>
  <c r="BV301" i="1"/>
  <c r="CK301" i="1" s="1"/>
  <c r="BQ300" i="1"/>
  <c r="AJ300" i="1"/>
  <c r="DJ300" i="1"/>
  <c r="CU300" i="1"/>
  <c r="BY299" i="1"/>
  <c r="CN299" i="1" s="1"/>
  <c r="DR299" i="1"/>
  <c r="DC299" i="1"/>
  <c r="DO299" i="1"/>
  <c r="CZ299" i="1"/>
  <c r="BV299" i="1"/>
  <c r="CK299" i="1" s="1"/>
  <c r="CU298" i="1"/>
  <c r="DJ298" i="1"/>
  <c r="BQ298" i="1"/>
  <c r="AJ298" i="1"/>
  <c r="BY297" i="1"/>
  <c r="CN297" i="1" s="1"/>
  <c r="DR297" i="1"/>
  <c r="DC297" i="1"/>
  <c r="BV297" i="1"/>
  <c r="CK297" i="1" s="1"/>
  <c r="DO297" i="1"/>
  <c r="CZ297" i="1"/>
  <c r="AJ296" i="1"/>
  <c r="DJ296" i="1"/>
  <c r="CU296" i="1"/>
  <c r="BQ296" i="1"/>
  <c r="DC295" i="1"/>
  <c r="BY295" i="1"/>
  <c r="CN295" i="1" s="1"/>
  <c r="DR295" i="1"/>
  <c r="CZ295" i="1"/>
  <c r="BV295" i="1"/>
  <c r="CK295" i="1" s="1"/>
  <c r="DO295" i="1"/>
  <c r="AJ294" i="1"/>
  <c r="DJ294" i="1"/>
  <c r="CU294" i="1"/>
  <c r="BQ294" i="1"/>
  <c r="BY293" i="1"/>
  <c r="CN293" i="1" s="1"/>
  <c r="DR293" i="1"/>
  <c r="DC293" i="1"/>
  <c r="DO293" i="1"/>
  <c r="CZ293" i="1"/>
  <c r="BV293" i="1"/>
  <c r="CK293" i="1" s="1"/>
  <c r="DJ292" i="1"/>
  <c r="CU292" i="1"/>
  <c r="BQ292" i="1"/>
  <c r="AJ292" i="1"/>
  <c r="DR291" i="1"/>
  <c r="BY291" i="1"/>
  <c r="CN291" i="1" s="1"/>
  <c r="DC291" i="1"/>
  <c r="BV291" i="1"/>
  <c r="CK291" i="1" s="1"/>
  <c r="DO291" i="1"/>
  <c r="CZ291" i="1"/>
  <c r="AJ290" i="1"/>
  <c r="DJ290" i="1"/>
  <c r="BQ290" i="1"/>
  <c r="CU290" i="1"/>
  <c r="DR289" i="1"/>
  <c r="DC289" i="1"/>
  <c r="BY289" i="1"/>
  <c r="CN289" i="1" s="1"/>
  <c r="CZ289" i="1"/>
  <c r="BV289" i="1"/>
  <c r="CK289" i="1" s="1"/>
  <c r="DO289" i="1"/>
  <c r="CU288" i="1"/>
  <c r="DJ288" i="1"/>
  <c r="BQ288" i="1"/>
  <c r="AJ288" i="1"/>
  <c r="DC287" i="1"/>
  <c r="DR287" i="1"/>
  <c r="BY287" i="1"/>
  <c r="CN287" i="1" s="1"/>
  <c r="DO287" i="1"/>
  <c r="CZ287" i="1"/>
  <c r="BV287" i="1"/>
  <c r="CK287" i="1" s="1"/>
  <c r="BQ286" i="1"/>
  <c r="DJ286" i="1"/>
  <c r="CU286" i="1"/>
  <c r="AJ286" i="1"/>
  <c r="BY285" i="1"/>
  <c r="CN285" i="1" s="1"/>
  <c r="DR285" i="1"/>
  <c r="DC285" i="1"/>
  <c r="DO285" i="1"/>
  <c r="BV285" i="1"/>
  <c r="CK285" i="1" s="1"/>
  <c r="CZ285" i="1"/>
  <c r="BQ284" i="1"/>
  <c r="AJ284" i="1"/>
  <c r="DJ284" i="1"/>
  <c r="CU284" i="1"/>
  <c r="DC283" i="1"/>
  <c r="DR283" i="1"/>
  <c r="BY283" i="1"/>
  <c r="CN283" i="1" s="1"/>
  <c r="DO283" i="1"/>
  <c r="CZ283" i="1"/>
  <c r="BV283" i="1"/>
  <c r="CK283" i="1" s="1"/>
  <c r="BQ282" i="1"/>
  <c r="CU282" i="1"/>
  <c r="DJ282" i="1"/>
  <c r="AJ282" i="1"/>
  <c r="DR281" i="1"/>
  <c r="DC281" i="1"/>
  <c r="BY281" i="1"/>
  <c r="CN281" i="1" s="1"/>
  <c r="DO281" i="1"/>
  <c r="CZ281" i="1"/>
  <c r="BV281" i="1"/>
  <c r="CK281" i="1" s="1"/>
  <c r="BQ280" i="1"/>
  <c r="CU280" i="1"/>
  <c r="AJ280" i="1"/>
  <c r="DJ280" i="1"/>
  <c r="DC279" i="1"/>
  <c r="DR279" i="1"/>
  <c r="BY279" i="1"/>
  <c r="CN279" i="1" s="1"/>
  <c r="BV279" i="1"/>
  <c r="CK279" i="1" s="1"/>
  <c r="DO279" i="1"/>
  <c r="CZ279" i="1"/>
  <c r="BQ278" i="1"/>
  <c r="AJ278" i="1"/>
  <c r="DJ278" i="1"/>
  <c r="CU278" i="1"/>
  <c r="DC277" i="1"/>
  <c r="BY277" i="1"/>
  <c r="CN277" i="1" s="1"/>
  <c r="DR277" i="1"/>
  <c r="CZ277" i="1"/>
  <c r="BV277" i="1"/>
  <c r="CK277" i="1" s="1"/>
  <c r="DO277" i="1"/>
  <c r="BQ276" i="1"/>
  <c r="DJ276" i="1"/>
  <c r="CU276" i="1"/>
  <c r="AJ276" i="1"/>
  <c r="DC275" i="1"/>
  <c r="DR275" i="1"/>
  <c r="BY275" i="1"/>
  <c r="CN275" i="1" s="1"/>
  <c r="DO275" i="1"/>
  <c r="CZ275" i="1"/>
  <c r="BV275" i="1"/>
  <c r="CK275" i="1" s="1"/>
  <c r="AJ274" i="1"/>
  <c r="DJ274" i="1"/>
  <c r="CU274" i="1"/>
  <c r="BQ274" i="1"/>
  <c r="DC273" i="1"/>
  <c r="BY273" i="1"/>
  <c r="CN273" i="1" s="1"/>
  <c r="DR273" i="1"/>
  <c r="BV273" i="1"/>
  <c r="CK273" i="1" s="1"/>
  <c r="DO273" i="1"/>
  <c r="CZ273" i="1"/>
  <c r="CU272" i="1"/>
  <c r="BQ272" i="1"/>
  <c r="DJ272" i="1"/>
  <c r="AJ272" i="1"/>
  <c r="BY271" i="1"/>
  <c r="CN271" i="1" s="1"/>
  <c r="DR271" i="1"/>
  <c r="DC271" i="1"/>
  <c r="CZ271" i="1"/>
  <c r="BV271" i="1"/>
  <c r="CK271" i="1" s="1"/>
  <c r="DO271" i="1"/>
  <c r="DJ270" i="1"/>
  <c r="CU270" i="1"/>
  <c r="BQ270" i="1"/>
  <c r="AJ270" i="1"/>
  <c r="DR269" i="1"/>
  <c r="DC269" i="1"/>
  <c r="BY269" i="1"/>
  <c r="CN269" i="1" s="1"/>
  <c r="DO269" i="1"/>
  <c r="CZ269" i="1"/>
  <c r="BV269" i="1"/>
  <c r="CK269" i="1" s="1"/>
  <c r="BQ268" i="1"/>
  <c r="AJ268" i="1"/>
  <c r="DJ268" i="1"/>
  <c r="CU268" i="1"/>
  <c r="DC267" i="1"/>
  <c r="BY267" i="1"/>
  <c r="CN267" i="1" s="1"/>
  <c r="DR267" i="1"/>
  <c r="DO267" i="1"/>
  <c r="CZ267" i="1"/>
  <c r="BV267" i="1"/>
  <c r="CK267" i="1" s="1"/>
  <c r="DJ266" i="1"/>
  <c r="CU266" i="1"/>
  <c r="AJ266" i="1"/>
  <c r="BQ266" i="1"/>
  <c r="DR265" i="1"/>
  <c r="BY265" i="1"/>
  <c r="CN265" i="1" s="1"/>
  <c r="DC265" i="1"/>
  <c r="BV265" i="1"/>
  <c r="CK265" i="1" s="1"/>
  <c r="DO265" i="1"/>
  <c r="CZ265" i="1"/>
  <c r="AJ264" i="1"/>
  <c r="DJ264" i="1"/>
  <c r="CU264" i="1"/>
  <c r="BQ264" i="1"/>
  <c r="BY263" i="1"/>
  <c r="CN263" i="1" s="1"/>
  <c r="DR263" i="1"/>
  <c r="DC263" i="1"/>
  <c r="CZ263" i="1"/>
  <c r="BV263" i="1"/>
  <c r="CK263" i="1" s="1"/>
  <c r="DO263" i="1"/>
  <c r="CU262" i="1"/>
  <c r="DJ262" i="1"/>
  <c r="BQ262" i="1"/>
  <c r="AJ262" i="1"/>
  <c r="DR261" i="1"/>
  <c r="DC261" i="1"/>
  <c r="BY261" i="1"/>
  <c r="CN261" i="1" s="1"/>
  <c r="DO261" i="1"/>
  <c r="CZ261" i="1"/>
  <c r="BV261" i="1"/>
  <c r="CK261" i="1" s="1"/>
  <c r="DJ260" i="1"/>
  <c r="CU260" i="1"/>
  <c r="BQ260" i="1"/>
  <c r="AJ260" i="1"/>
  <c r="DR259" i="1"/>
  <c r="BY259" i="1"/>
  <c r="CN259" i="1" s="1"/>
  <c r="DC259" i="1"/>
  <c r="DO259" i="1"/>
  <c r="CZ259" i="1"/>
  <c r="BV259" i="1"/>
  <c r="CK259" i="1" s="1"/>
  <c r="BQ258" i="1"/>
  <c r="AJ258" i="1"/>
  <c r="DJ258" i="1"/>
  <c r="CU258" i="1"/>
  <c r="DR257" i="1"/>
  <c r="DC257" i="1"/>
  <c r="BY257" i="1"/>
  <c r="CN257" i="1" s="1"/>
  <c r="BV257" i="1"/>
  <c r="CK257" i="1" s="1"/>
  <c r="DO257" i="1"/>
  <c r="CZ257" i="1"/>
  <c r="CU256" i="1"/>
  <c r="DJ256" i="1"/>
  <c r="BQ256" i="1"/>
  <c r="AJ256" i="1"/>
  <c r="DR255" i="1"/>
  <c r="DC255" i="1"/>
  <c r="BY255" i="1"/>
  <c r="CN255" i="1" s="1"/>
  <c r="DO255" i="1"/>
  <c r="CZ255" i="1"/>
  <c r="BV255" i="1"/>
  <c r="CK255" i="1" s="1"/>
  <c r="CU254" i="1"/>
  <c r="BQ254" i="1"/>
  <c r="DJ254" i="1"/>
  <c r="AJ254" i="1"/>
  <c r="BY253" i="1"/>
  <c r="CN253" i="1" s="1"/>
  <c r="DR253" i="1"/>
  <c r="DC253" i="1"/>
  <c r="BV253" i="1"/>
  <c r="CK253" i="1" s="1"/>
  <c r="DO253" i="1"/>
  <c r="CZ253" i="1"/>
  <c r="BQ252" i="1"/>
  <c r="DJ252" i="1"/>
  <c r="CU252" i="1"/>
  <c r="AJ252" i="1"/>
  <c r="DC251" i="1"/>
  <c r="DR251" i="1"/>
  <c r="BY251" i="1"/>
  <c r="CN251" i="1" s="1"/>
  <c r="DO251" i="1"/>
  <c r="CZ251" i="1"/>
  <c r="BV251" i="1"/>
  <c r="CK251" i="1" s="1"/>
  <c r="DJ250" i="1"/>
  <c r="BQ250" i="1"/>
  <c r="AJ250" i="1"/>
  <c r="CU250" i="1"/>
  <c r="DR249" i="1"/>
  <c r="DC249" i="1"/>
  <c r="BY249" i="1"/>
  <c r="CN249" i="1" s="1"/>
  <c r="CZ249" i="1"/>
  <c r="BV249" i="1"/>
  <c r="CK249" i="1" s="1"/>
  <c r="DO249" i="1"/>
  <c r="BQ248" i="1"/>
  <c r="DJ248" i="1"/>
  <c r="CU248" i="1"/>
  <c r="AJ248" i="1"/>
  <c r="DR247" i="1"/>
  <c r="DC247" i="1"/>
  <c r="BY247" i="1"/>
  <c r="CN247" i="1" s="1"/>
  <c r="DO247" i="1"/>
  <c r="CZ247" i="1"/>
  <c r="BV247" i="1"/>
  <c r="CK247" i="1" s="1"/>
  <c r="BQ246" i="1"/>
  <c r="AJ246" i="1"/>
  <c r="DJ246" i="1"/>
  <c r="CU246" i="1"/>
  <c r="DC245" i="1"/>
  <c r="BY245" i="1"/>
  <c r="CN245" i="1" s="1"/>
  <c r="DR245" i="1"/>
  <c r="DO245" i="1"/>
  <c r="CZ245" i="1"/>
  <c r="BV245" i="1"/>
  <c r="CK245" i="1" s="1"/>
  <c r="BQ244" i="1"/>
  <c r="DJ244" i="1"/>
  <c r="CU244" i="1"/>
  <c r="AJ244" i="1"/>
  <c r="DC243" i="1"/>
  <c r="DR243" i="1"/>
  <c r="BY243" i="1"/>
  <c r="CN243" i="1" s="1"/>
  <c r="BV243" i="1"/>
  <c r="CK243" i="1" s="1"/>
  <c r="DO243" i="1"/>
  <c r="CZ243" i="1"/>
  <c r="CU242" i="1"/>
  <c r="BQ242" i="1"/>
  <c r="DJ242" i="1"/>
  <c r="AJ242" i="1"/>
  <c r="DC241" i="1"/>
  <c r="DR241" i="1"/>
  <c r="BY241" i="1"/>
  <c r="CN241" i="1" s="1"/>
  <c r="CZ241" i="1"/>
  <c r="BV241" i="1"/>
  <c r="CK241" i="1" s="1"/>
  <c r="DO241" i="1"/>
  <c r="CU240" i="1"/>
  <c r="BQ240" i="1"/>
  <c r="DJ240" i="1"/>
  <c r="AJ240" i="1"/>
  <c r="DC239" i="1"/>
  <c r="DR239" i="1"/>
  <c r="BY239" i="1"/>
  <c r="CN239" i="1" s="1"/>
  <c r="DO239" i="1"/>
  <c r="CZ239" i="1"/>
  <c r="BV239" i="1"/>
  <c r="CK239" i="1" s="1"/>
  <c r="AJ238" i="1"/>
  <c r="DJ238" i="1"/>
  <c r="CU238" i="1"/>
  <c r="BQ238" i="1"/>
  <c r="BY237" i="1"/>
  <c r="CN237" i="1" s="1"/>
  <c r="DC237" i="1"/>
  <c r="DR237" i="1"/>
  <c r="CZ237" i="1"/>
  <c r="BV237" i="1"/>
  <c r="CK237" i="1" s="1"/>
  <c r="DO237" i="1"/>
  <c r="BQ236" i="1"/>
  <c r="CU236" i="1"/>
  <c r="DJ236" i="1"/>
  <c r="AJ236" i="1"/>
  <c r="DC235" i="1"/>
  <c r="BY235" i="1"/>
  <c r="CN235" i="1" s="1"/>
  <c r="DR235" i="1"/>
  <c r="DO235" i="1"/>
  <c r="CZ235" i="1"/>
  <c r="BV235" i="1"/>
  <c r="CK235" i="1" s="1"/>
  <c r="CU234" i="1"/>
  <c r="DJ234" i="1"/>
  <c r="BQ234" i="1"/>
  <c r="AJ234" i="1"/>
  <c r="BY233" i="1"/>
  <c r="CN233" i="1" s="1"/>
  <c r="DR233" i="1"/>
  <c r="DC233" i="1"/>
  <c r="DO233" i="1"/>
  <c r="CZ233" i="1"/>
  <c r="BV233" i="1"/>
  <c r="CK233" i="1" s="1"/>
  <c r="CU232" i="1"/>
  <c r="DJ232" i="1"/>
  <c r="BQ232" i="1"/>
  <c r="AJ232" i="1"/>
  <c r="BY231" i="1"/>
  <c r="CN231" i="1" s="1"/>
  <c r="DC231" i="1"/>
  <c r="DR231" i="1"/>
  <c r="DO231" i="1"/>
  <c r="CZ231" i="1"/>
  <c r="BV231" i="1"/>
  <c r="CK231" i="1" s="1"/>
  <c r="DJ230" i="1"/>
  <c r="CU230" i="1"/>
  <c r="BQ230" i="1"/>
  <c r="AJ230" i="1"/>
  <c r="BY229" i="1"/>
  <c r="CN229" i="1" s="1"/>
  <c r="DR229" i="1"/>
  <c r="DC229" i="1"/>
  <c r="DO229" i="1"/>
  <c r="CZ229" i="1"/>
  <c r="BV229" i="1"/>
  <c r="CK229" i="1" s="1"/>
  <c r="DJ228" i="1"/>
  <c r="CU228" i="1"/>
  <c r="BQ228" i="1"/>
  <c r="AJ228" i="1"/>
  <c r="DR227" i="1"/>
  <c r="BY227" i="1"/>
  <c r="CN227" i="1" s="1"/>
  <c r="DC227" i="1"/>
  <c r="BV227" i="1"/>
  <c r="CK227" i="1" s="1"/>
  <c r="DO227" i="1"/>
  <c r="CZ227" i="1"/>
  <c r="AJ226" i="1"/>
  <c r="BQ226" i="1"/>
  <c r="DJ226" i="1"/>
  <c r="CU226" i="1"/>
  <c r="DC225" i="1"/>
  <c r="DR225" i="1"/>
  <c r="BY225" i="1"/>
  <c r="CN225" i="1" s="1"/>
  <c r="CZ225" i="1"/>
  <c r="BV225" i="1"/>
  <c r="CK225" i="1" s="1"/>
  <c r="DO225" i="1"/>
  <c r="CU224" i="1"/>
  <c r="BQ224" i="1"/>
  <c r="DJ224" i="1"/>
  <c r="AJ224" i="1"/>
  <c r="BY223" i="1"/>
  <c r="CN223" i="1" s="1"/>
  <c r="DC223" i="1"/>
  <c r="DR223" i="1"/>
  <c r="BV223" i="1"/>
  <c r="CK223" i="1" s="1"/>
  <c r="DO223" i="1"/>
  <c r="CZ223" i="1"/>
  <c r="DJ222" i="1"/>
  <c r="CU222" i="1"/>
  <c r="BQ222" i="1"/>
  <c r="AJ222" i="1"/>
  <c r="BY221" i="1"/>
  <c r="CN221" i="1" s="1"/>
  <c r="DC221" i="1"/>
  <c r="DR221" i="1"/>
  <c r="BV221" i="1"/>
  <c r="CK221" i="1" s="1"/>
  <c r="CZ221" i="1"/>
  <c r="DO221" i="1"/>
  <c r="BQ220" i="1"/>
  <c r="DJ220" i="1"/>
  <c r="CU220" i="1"/>
  <c r="AJ220" i="1"/>
  <c r="DC219" i="1"/>
  <c r="DR219" i="1"/>
  <c r="BY219" i="1"/>
  <c r="CN219" i="1" s="1"/>
  <c r="DO219" i="1"/>
  <c r="CZ219" i="1"/>
  <c r="BV219" i="1"/>
  <c r="CK219" i="1" s="1"/>
  <c r="BQ218" i="1"/>
  <c r="AJ218" i="1"/>
  <c r="DJ218" i="1"/>
  <c r="CU218" i="1"/>
  <c r="DR217" i="1"/>
  <c r="DC217" i="1"/>
  <c r="BY217" i="1"/>
  <c r="CN217" i="1" s="1"/>
  <c r="DO217" i="1"/>
  <c r="CZ217" i="1"/>
  <c r="BV217" i="1"/>
  <c r="CK217" i="1" s="1"/>
  <c r="BQ216" i="1"/>
  <c r="DJ216" i="1"/>
  <c r="CU216" i="1"/>
  <c r="AJ216" i="1"/>
  <c r="DR215" i="1"/>
  <c r="DC215" i="1"/>
  <c r="BY215" i="1"/>
  <c r="CN215" i="1" s="1"/>
  <c r="DO215" i="1"/>
  <c r="CZ215" i="1"/>
  <c r="BV215" i="1"/>
  <c r="CK215" i="1" s="1"/>
  <c r="BQ214" i="1"/>
  <c r="AJ214" i="1"/>
  <c r="DJ214" i="1"/>
  <c r="CU214" i="1"/>
  <c r="DR213" i="1"/>
  <c r="DC213" i="1"/>
  <c r="BY213" i="1"/>
  <c r="CN213" i="1" s="1"/>
  <c r="BV213" i="1"/>
  <c r="CK213" i="1" s="1"/>
  <c r="DO213" i="1"/>
  <c r="CZ213" i="1"/>
  <c r="BQ212" i="1"/>
  <c r="DJ212" i="1"/>
  <c r="CU212" i="1"/>
  <c r="AJ212" i="1"/>
  <c r="DR211" i="1"/>
  <c r="BY211" i="1"/>
  <c r="CN211" i="1" s="1"/>
  <c r="DC211" i="1"/>
  <c r="DO211" i="1"/>
  <c r="CZ211" i="1"/>
  <c r="BV211" i="1"/>
  <c r="CK211" i="1" s="1"/>
  <c r="CU210" i="1"/>
  <c r="BQ210" i="1"/>
  <c r="DJ210" i="1"/>
  <c r="AJ210" i="1"/>
  <c r="DR209" i="1"/>
  <c r="DC209" i="1"/>
  <c r="BY209" i="1"/>
  <c r="CN209" i="1" s="1"/>
  <c r="DO209" i="1"/>
  <c r="CZ209" i="1"/>
  <c r="BV209" i="1"/>
  <c r="CK209" i="1" s="1"/>
  <c r="CU208" i="1"/>
  <c r="BQ208" i="1"/>
  <c r="DJ208" i="1"/>
  <c r="AJ208" i="1"/>
  <c r="BY207" i="1"/>
  <c r="CN207" i="1" s="1"/>
  <c r="DR207" i="1"/>
  <c r="DC207" i="1"/>
  <c r="BV207" i="1"/>
  <c r="CK207" i="1" s="1"/>
  <c r="DO207" i="1"/>
  <c r="CZ207" i="1"/>
  <c r="AJ206" i="1"/>
  <c r="DJ206" i="1"/>
  <c r="CU206" i="1"/>
  <c r="BQ206" i="1"/>
  <c r="BY205" i="1"/>
  <c r="CN205" i="1" s="1"/>
  <c r="DC205" i="1"/>
  <c r="DR205" i="1"/>
  <c r="CZ205" i="1"/>
  <c r="BV205" i="1"/>
  <c r="CK205" i="1" s="1"/>
  <c r="DO205" i="1"/>
  <c r="BQ204" i="1"/>
  <c r="CU204" i="1"/>
  <c r="DJ204" i="1"/>
  <c r="AJ204" i="1"/>
  <c r="DC203" i="1"/>
  <c r="BY203" i="1"/>
  <c r="CN203" i="1" s="1"/>
  <c r="DR203" i="1"/>
  <c r="CZ203" i="1"/>
  <c r="BV203" i="1"/>
  <c r="CK203" i="1" s="1"/>
  <c r="DO203" i="1"/>
  <c r="CU202" i="1"/>
  <c r="DJ202" i="1"/>
  <c r="AJ202" i="1"/>
  <c r="BQ202" i="1"/>
  <c r="BY201" i="1"/>
  <c r="CN201" i="1" s="1"/>
  <c r="DR201" i="1"/>
  <c r="DC201" i="1"/>
  <c r="DO201" i="1"/>
  <c r="CZ201" i="1"/>
  <c r="BV201" i="1"/>
  <c r="CK201" i="1" s="1"/>
  <c r="DJ200" i="1"/>
  <c r="CU200" i="1"/>
  <c r="BQ200" i="1"/>
  <c r="AJ200" i="1"/>
  <c r="BY199" i="1"/>
  <c r="CN199" i="1" s="1"/>
  <c r="DC199" i="1"/>
  <c r="DR199" i="1"/>
  <c r="BV199" i="1"/>
  <c r="CK199" i="1" s="1"/>
  <c r="DO199" i="1"/>
  <c r="CZ199" i="1"/>
  <c r="CU198" i="1"/>
  <c r="DJ198" i="1"/>
  <c r="AJ198" i="1"/>
  <c r="BQ198" i="1"/>
  <c r="DR197" i="1"/>
  <c r="BY197" i="1"/>
  <c r="CN197" i="1" s="1"/>
  <c r="DC197" i="1"/>
  <c r="CZ197" i="1"/>
  <c r="BV197" i="1"/>
  <c r="CK197" i="1" s="1"/>
  <c r="DO197" i="1"/>
  <c r="BQ196" i="1"/>
  <c r="CU196" i="1"/>
  <c r="DJ196" i="1"/>
  <c r="AJ196" i="1"/>
  <c r="DC195" i="1"/>
  <c r="DR195" i="1"/>
  <c r="BY195" i="1"/>
  <c r="CN195" i="1" s="1"/>
  <c r="DO195" i="1"/>
  <c r="CZ195" i="1"/>
  <c r="BV195" i="1"/>
  <c r="CK195" i="1" s="1"/>
  <c r="AJ194" i="1"/>
  <c r="DJ194" i="1"/>
  <c r="CU194" i="1"/>
  <c r="BQ194" i="1"/>
  <c r="DR193" i="1"/>
  <c r="BY193" i="1"/>
  <c r="CN193" i="1" s="1"/>
  <c r="DC193" i="1"/>
  <c r="DO193" i="1"/>
  <c r="CZ193" i="1"/>
  <c r="BV193" i="1"/>
  <c r="CK193" i="1" s="1"/>
  <c r="DJ192" i="1"/>
  <c r="CU192" i="1"/>
  <c r="BQ192" i="1"/>
  <c r="AJ192" i="1"/>
  <c r="DC191" i="1"/>
  <c r="DR191" i="1"/>
  <c r="BY191" i="1"/>
  <c r="CN191" i="1" s="1"/>
  <c r="BV191" i="1"/>
  <c r="CK191" i="1" s="1"/>
  <c r="DO191" i="1"/>
  <c r="CZ191" i="1"/>
  <c r="CU190" i="1"/>
  <c r="BQ190" i="1"/>
  <c r="DJ190" i="1"/>
  <c r="AJ190" i="1"/>
  <c r="BY189" i="1"/>
  <c r="CN189" i="1" s="1"/>
  <c r="DC189" i="1"/>
  <c r="DR189" i="1"/>
  <c r="CZ189" i="1"/>
  <c r="BV189" i="1"/>
  <c r="CK189" i="1" s="1"/>
  <c r="DO189" i="1"/>
  <c r="BQ188" i="1"/>
  <c r="DJ188" i="1"/>
  <c r="CU188" i="1"/>
  <c r="AJ188" i="1"/>
  <c r="BY187" i="1"/>
  <c r="CN187" i="1" s="1"/>
  <c r="DR187" i="1"/>
  <c r="DC187" i="1"/>
  <c r="DO187" i="1"/>
  <c r="CZ187" i="1"/>
  <c r="BV187" i="1"/>
  <c r="CK187" i="1" s="1"/>
  <c r="BQ186" i="1"/>
  <c r="AJ186" i="1"/>
  <c r="DJ186" i="1"/>
  <c r="CU186" i="1"/>
  <c r="DR185" i="1"/>
  <c r="DC185" i="1"/>
  <c r="BY185" i="1"/>
  <c r="CN185" i="1" s="1"/>
  <c r="BV185" i="1"/>
  <c r="CK185" i="1" s="1"/>
  <c r="DO185" i="1"/>
  <c r="CZ185" i="1"/>
  <c r="BQ184" i="1"/>
  <c r="DJ184" i="1"/>
  <c r="CU184" i="1"/>
  <c r="AJ184" i="1"/>
  <c r="DR183" i="1"/>
  <c r="DC183" i="1"/>
  <c r="BY183" i="1"/>
  <c r="CN183" i="1" s="1"/>
  <c r="DO183" i="1"/>
  <c r="BV183" i="1"/>
  <c r="CK183" i="1" s="1"/>
  <c r="CZ183" i="1"/>
  <c r="BQ182" i="1"/>
  <c r="CU182" i="1"/>
  <c r="DJ182" i="1"/>
  <c r="AJ182" i="1"/>
  <c r="DR181" i="1"/>
  <c r="DC181" i="1"/>
  <c r="BY181" i="1"/>
  <c r="CN181" i="1" s="1"/>
  <c r="DO181" i="1"/>
  <c r="CZ181" i="1"/>
  <c r="BV181" i="1"/>
  <c r="CK181" i="1" s="1"/>
  <c r="DD180" i="1"/>
  <c r="BZ180" i="1"/>
  <c r="CO180" i="1" s="1"/>
  <c r="DS180" i="1"/>
  <c r="DN180" i="1"/>
  <c r="BU180" i="1"/>
  <c r="CJ180" i="1" s="1"/>
  <c r="CY180" i="1"/>
  <c r="DO179" i="1"/>
  <c r="CZ179" i="1"/>
  <c r="BV179" i="1"/>
  <c r="CK179" i="1" s="1"/>
  <c r="AJ179" i="1"/>
  <c r="DJ179" i="1"/>
  <c r="BQ179" i="1"/>
  <c r="CU179" i="1"/>
  <c r="CA178" i="1"/>
  <c r="CP178" i="1" s="1"/>
  <c r="DT178" i="1"/>
  <c r="DE178" i="1"/>
  <c r="DK178" i="1"/>
  <c r="BR178" i="1"/>
  <c r="CG178" i="1" s="1"/>
  <c r="CV178" i="1"/>
  <c r="CB177" i="1"/>
  <c r="CQ177" i="1" s="1"/>
  <c r="DF177" i="1"/>
  <c r="DU177" i="1"/>
  <c r="DL177" i="1"/>
  <c r="CW177" i="1"/>
  <c r="BS177" i="1"/>
  <c r="CH177" i="1" s="1"/>
  <c r="DJ177" i="1"/>
  <c r="CU177" i="1"/>
  <c r="BQ177" i="1"/>
  <c r="AJ177" i="1"/>
  <c r="BX176" i="1"/>
  <c r="CM176" i="1" s="1"/>
  <c r="DB176" i="1"/>
  <c r="DQ176" i="1"/>
  <c r="CX175" i="1"/>
  <c r="DM175" i="1"/>
  <c r="BT175" i="1"/>
  <c r="CI175" i="1" s="1"/>
  <c r="BY175" i="1"/>
  <c r="CN175" i="1" s="1"/>
  <c r="DR175" i="1"/>
  <c r="DC175" i="1"/>
  <c r="CB174" i="1"/>
  <c r="CQ174" i="1" s="1"/>
  <c r="DU174" i="1"/>
  <c r="DF174" i="1"/>
  <c r="BU174" i="1"/>
  <c r="CJ174" i="1" s="1"/>
  <c r="DN174" i="1"/>
  <c r="CY174" i="1"/>
  <c r="CV173" i="1"/>
  <c r="BR173" i="1"/>
  <c r="CG173" i="1" s="1"/>
  <c r="DK173" i="1"/>
  <c r="BY173" i="1"/>
  <c r="CN173" i="1" s="1"/>
  <c r="DC173" i="1"/>
  <c r="DR173" i="1"/>
  <c r="BZ172" i="1"/>
  <c r="CO172" i="1" s="1"/>
  <c r="DS172" i="1"/>
  <c r="DD172" i="1"/>
  <c r="CU172" i="1"/>
  <c r="DJ172" i="1"/>
  <c r="BQ172" i="1"/>
  <c r="AJ172" i="1"/>
  <c r="CZ171" i="1"/>
  <c r="DO171" i="1"/>
  <c r="BV171" i="1"/>
  <c r="CK171" i="1" s="1"/>
  <c r="BQ171" i="1"/>
  <c r="AJ171" i="1"/>
  <c r="CU171" i="1"/>
  <c r="DJ171" i="1"/>
  <c r="DT170" i="1"/>
  <c r="DE170" i="1"/>
  <c r="CA170" i="1"/>
  <c r="CP170" i="1" s="1"/>
  <c r="DK170" i="1"/>
  <c r="BR170" i="1"/>
  <c r="CG170" i="1" s="1"/>
  <c r="CV170" i="1"/>
  <c r="DF169" i="1"/>
  <c r="DU169" i="1"/>
  <c r="CB169" i="1"/>
  <c r="CQ169" i="1" s="1"/>
  <c r="DL169" i="1"/>
  <c r="BS169" i="1"/>
  <c r="CH169" i="1" s="1"/>
  <c r="CW169" i="1"/>
  <c r="BQ169" i="1"/>
  <c r="DJ169" i="1"/>
  <c r="CU169" i="1"/>
  <c r="AJ169" i="1"/>
  <c r="DQ168" i="1"/>
  <c r="DB168" i="1"/>
  <c r="BX168" i="1"/>
  <c r="CM168" i="1" s="1"/>
  <c r="CX167" i="1"/>
  <c r="DM167" i="1"/>
  <c r="BT167" i="1"/>
  <c r="CI167" i="1" s="1"/>
  <c r="CY167" i="1"/>
  <c r="DN167" i="1"/>
  <c r="BU167" i="1"/>
  <c r="CJ167" i="1" s="1"/>
  <c r="CB166" i="1"/>
  <c r="CQ166" i="1" s="1"/>
  <c r="DU166" i="1"/>
  <c r="DF166" i="1"/>
  <c r="DR166" i="1"/>
  <c r="DC166" i="1"/>
  <c r="BY166" i="1"/>
  <c r="CN166" i="1" s="1"/>
  <c r="CV165" i="1"/>
  <c r="DK165" i="1"/>
  <c r="BR165" i="1"/>
  <c r="CG165" i="1" s="1"/>
  <c r="CY165" i="1"/>
  <c r="BU165" i="1"/>
  <c r="CJ165" i="1" s="1"/>
  <c r="DN165" i="1"/>
  <c r="DD164" i="1"/>
  <c r="DS164" i="1"/>
  <c r="BZ164" i="1"/>
  <c r="CO164" i="1" s="1"/>
  <c r="CY164" i="1"/>
  <c r="BU164" i="1"/>
  <c r="CJ164" i="1" s="1"/>
  <c r="DN164" i="1"/>
  <c r="CZ163" i="1"/>
  <c r="BV163" i="1"/>
  <c r="CK163" i="1" s="1"/>
  <c r="DO163" i="1"/>
  <c r="DT162" i="1"/>
  <c r="DE162" i="1"/>
  <c r="CA162" i="1"/>
  <c r="CP162" i="1" s="1"/>
  <c r="CV162" i="1"/>
  <c r="DK162" i="1"/>
  <c r="BR162" i="1"/>
  <c r="CG162" i="1" s="1"/>
  <c r="CU162" i="1"/>
  <c r="AJ162" i="1"/>
  <c r="DJ162" i="1"/>
  <c r="BQ162" i="1"/>
  <c r="CB161" i="1"/>
  <c r="CQ161" i="1" s="1"/>
  <c r="DU161" i="1"/>
  <c r="DF161" i="1"/>
  <c r="BS161" i="1"/>
  <c r="CH161" i="1" s="1"/>
  <c r="CW161" i="1"/>
  <c r="DL161" i="1"/>
  <c r="DJ161" i="1"/>
  <c r="CU161" i="1"/>
  <c r="BQ161" i="1"/>
  <c r="AJ161" i="1"/>
  <c r="BX160" i="1"/>
  <c r="CM160" i="1" s="1"/>
  <c r="DQ160" i="1"/>
  <c r="DB160" i="1"/>
  <c r="DC160" i="1"/>
  <c r="BY160" i="1"/>
  <c r="CN160" i="1" s="1"/>
  <c r="DR160" i="1"/>
  <c r="BT159" i="1"/>
  <c r="CI159" i="1" s="1"/>
  <c r="DM159" i="1"/>
  <c r="CX159" i="1"/>
  <c r="DR159" i="1"/>
  <c r="DC159" i="1"/>
  <c r="BY159" i="1"/>
  <c r="CN159" i="1" s="1"/>
  <c r="DU158" i="1"/>
  <c r="DF158" i="1"/>
  <c r="CB158" i="1"/>
  <c r="CQ158" i="1" s="1"/>
  <c r="DN158" i="1"/>
  <c r="CY158" i="1"/>
  <c r="BU158" i="1"/>
  <c r="CJ158" i="1" s="1"/>
  <c r="CV157" i="1"/>
  <c r="DK157" i="1"/>
  <c r="BR157" i="1"/>
  <c r="CG157" i="1" s="1"/>
  <c r="DR157" i="1"/>
  <c r="DC157" i="1"/>
  <c r="BY157" i="1"/>
  <c r="CN157" i="1" s="1"/>
  <c r="DS156" i="1"/>
  <c r="BZ156" i="1"/>
  <c r="CO156" i="1" s="1"/>
  <c r="DD156" i="1"/>
  <c r="BQ156" i="1"/>
  <c r="DJ156" i="1"/>
  <c r="CU156" i="1"/>
  <c r="AJ156" i="1"/>
  <c r="DO155" i="1"/>
  <c r="CZ155" i="1"/>
  <c r="BV155" i="1"/>
  <c r="CK155" i="1" s="1"/>
  <c r="AJ155" i="1"/>
  <c r="CU155" i="1"/>
  <c r="DJ155" i="1"/>
  <c r="BQ155" i="1"/>
  <c r="CA154" i="1"/>
  <c r="CP154" i="1" s="1"/>
  <c r="DT154" i="1"/>
  <c r="DE154" i="1"/>
  <c r="CV154" i="1"/>
  <c r="BR154" i="1"/>
  <c r="CG154" i="1" s="1"/>
  <c r="DK154" i="1"/>
  <c r="CB153" i="1"/>
  <c r="CQ153" i="1" s="1"/>
  <c r="DU153" i="1"/>
  <c r="DF153" i="1"/>
  <c r="CW153" i="1"/>
  <c r="DL153" i="1"/>
  <c r="BS153" i="1"/>
  <c r="CH153" i="1" s="1"/>
  <c r="DJ153" i="1"/>
  <c r="CU153" i="1"/>
  <c r="BQ153" i="1"/>
  <c r="AJ153" i="1"/>
  <c r="BX152" i="1"/>
  <c r="CM152" i="1" s="1"/>
  <c r="DQ152" i="1"/>
  <c r="DB152" i="1"/>
  <c r="DM151" i="1"/>
  <c r="CX151" i="1"/>
  <c r="BT151" i="1"/>
  <c r="CI151" i="1" s="1"/>
  <c r="DN151" i="1"/>
  <c r="CY151" i="1"/>
  <c r="BU151" i="1"/>
  <c r="CJ151" i="1" s="1"/>
  <c r="DU150" i="1"/>
  <c r="DF150" i="1"/>
  <c r="CB150" i="1"/>
  <c r="CQ150" i="1" s="1"/>
  <c r="BY150" i="1"/>
  <c r="CN150" i="1" s="1"/>
  <c r="DR150" i="1"/>
  <c r="DC150" i="1"/>
  <c r="DK149" i="1"/>
  <c r="BR149" i="1"/>
  <c r="CG149" i="1" s="1"/>
  <c r="CV149" i="1"/>
  <c r="BU149" i="1"/>
  <c r="CJ149" i="1" s="1"/>
  <c r="DN149" i="1"/>
  <c r="CY149" i="1"/>
  <c r="DD148" i="1"/>
  <c r="DS148" i="1"/>
  <c r="BZ148" i="1"/>
  <c r="CO148" i="1" s="1"/>
  <c r="CY148" i="1"/>
  <c r="BU148" i="1"/>
  <c r="CJ148" i="1" s="1"/>
  <c r="DN148" i="1"/>
  <c r="BV147" i="1"/>
  <c r="CK147" i="1" s="1"/>
  <c r="DO147" i="1"/>
  <c r="CZ147" i="1"/>
  <c r="CA146" i="1"/>
  <c r="CP146" i="1" s="1"/>
  <c r="DT146" i="1"/>
  <c r="DE146" i="1"/>
  <c r="DK146" i="1"/>
  <c r="BR146" i="1"/>
  <c r="CG146" i="1" s="1"/>
  <c r="CV146" i="1"/>
  <c r="AJ146" i="1"/>
  <c r="CU146" i="1"/>
  <c r="BQ146" i="1"/>
  <c r="DJ146" i="1"/>
  <c r="CB145" i="1"/>
  <c r="CQ145" i="1" s="1"/>
  <c r="DU145" i="1"/>
  <c r="DF145" i="1"/>
  <c r="CW145" i="1"/>
  <c r="DL145" i="1"/>
  <c r="BS145" i="1"/>
  <c r="CH145" i="1" s="1"/>
  <c r="DJ145" i="1"/>
  <c r="BQ145" i="1"/>
  <c r="CU145" i="1"/>
  <c r="AJ145" i="1"/>
  <c r="BX144" i="1"/>
  <c r="CM144" i="1" s="1"/>
  <c r="DQ144" i="1"/>
  <c r="DB144" i="1"/>
  <c r="DR144" i="1"/>
  <c r="BY144" i="1"/>
  <c r="CN144" i="1" s="1"/>
  <c r="DC144" i="1"/>
  <c r="DM143" i="1"/>
  <c r="CX143" i="1"/>
  <c r="BT143" i="1"/>
  <c r="CI143" i="1" s="1"/>
  <c r="DR143" i="1"/>
  <c r="BY143" i="1"/>
  <c r="CN143" i="1" s="1"/>
  <c r="DC143" i="1"/>
  <c r="CB142" i="1"/>
  <c r="CQ142" i="1" s="1"/>
  <c r="DU142" i="1"/>
  <c r="DF142" i="1"/>
  <c r="BU142" i="1"/>
  <c r="CJ142" i="1" s="1"/>
  <c r="DN142" i="1"/>
  <c r="CY142" i="1"/>
  <c r="BR141" i="1"/>
  <c r="CG141" i="1" s="1"/>
  <c r="DK141" i="1"/>
  <c r="CV141" i="1"/>
  <c r="BY141" i="1"/>
  <c r="CN141" i="1" s="1"/>
  <c r="DR141" i="1"/>
  <c r="DC141" i="1"/>
  <c r="DD140" i="1"/>
  <c r="DS140" i="1"/>
  <c r="BZ140" i="1"/>
  <c r="CO140" i="1" s="1"/>
  <c r="DJ140" i="1"/>
  <c r="CU140" i="1"/>
  <c r="BQ140" i="1"/>
  <c r="AJ140" i="1"/>
  <c r="CZ139" i="1"/>
  <c r="BV139" i="1"/>
  <c r="CK139" i="1" s="1"/>
  <c r="DO139" i="1"/>
  <c r="BQ139" i="1"/>
  <c r="AJ139" i="1"/>
  <c r="DJ139" i="1"/>
  <c r="CU139" i="1"/>
  <c r="DT138" i="1"/>
  <c r="DE138" i="1"/>
  <c r="CA138" i="1"/>
  <c r="CP138" i="1" s="1"/>
  <c r="CV138" i="1"/>
  <c r="BR138" i="1"/>
  <c r="CG138" i="1" s="1"/>
  <c r="DK138" i="1"/>
  <c r="CB137" i="1"/>
  <c r="CQ137" i="1" s="1"/>
  <c r="DU137" i="1"/>
  <c r="DF137" i="1"/>
  <c r="BS137" i="1"/>
  <c r="CH137" i="1" s="1"/>
  <c r="CW137" i="1"/>
  <c r="DL137" i="1"/>
  <c r="BQ137" i="1"/>
  <c r="DJ137" i="1"/>
  <c r="CU137" i="1"/>
  <c r="AJ137" i="1"/>
  <c r="BX136" i="1"/>
  <c r="CM136" i="1" s="1"/>
  <c r="DQ136" i="1"/>
  <c r="DB136" i="1"/>
  <c r="BT135" i="1"/>
  <c r="CI135" i="1" s="1"/>
  <c r="DM135" i="1"/>
  <c r="CX135" i="1"/>
  <c r="CY135" i="1"/>
  <c r="BU135" i="1"/>
  <c r="CJ135" i="1" s="1"/>
  <c r="DN135" i="1"/>
  <c r="DU134" i="1"/>
  <c r="DF134" i="1"/>
  <c r="CB134" i="1"/>
  <c r="CQ134" i="1" s="1"/>
  <c r="DR134" i="1"/>
  <c r="DC134" i="1"/>
  <c r="BY134" i="1"/>
  <c r="CN134" i="1" s="1"/>
  <c r="BR133" i="1"/>
  <c r="CG133" i="1" s="1"/>
  <c r="DK133" i="1"/>
  <c r="CV133" i="1"/>
  <c r="DN133" i="1"/>
  <c r="CY133" i="1"/>
  <c r="BU133" i="1"/>
  <c r="CJ133" i="1" s="1"/>
  <c r="BZ132" i="1"/>
  <c r="CO132" i="1" s="1"/>
  <c r="DS132" i="1"/>
  <c r="DD132" i="1"/>
  <c r="BU132" i="1"/>
  <c r="CJ132" i="1" s="1"/>
  <c r="CY132" i="1"/>
  <c r="DN132" i="1"/>
  <c r="CZ131" i="1"/>
  <c r="DO131" i="1"/>
  <c r="BV131" i="1"/>
  <c r="CK131" i="1" s="1"/>
  <c r="DT130" i="1"/>
  <c r="DE130" i="1"/>
  <c r="CA130" i="1"/>
  <c r="CP130" i="1" s="1"/>
  <c r="DK130" i="1"/>
  <c r="CV130" i="1"/>
  <c r="BR130" i="1"/>
  <c r="CG130" i="1" s="1"/>
  <c r="AJ130" i="1"/>
  <c r="CU130" i="1"/>
  <c r="BQ130" i="1"/>
  <c r="DJ130" i="1"/>
  <c r="CB129" i="1"/>
  <c r="CQ129" i="1" s="1"/>
  <c r="DU129" i="1"/>
  <c r="DF129" i="1"/>
  <c r="BS129" i="1"/>
  <c r="CH129" i="1" s="1"/>
  <c r="DL129" i="1"/>
  <c r="CW129" i="1"/>
  <c r="DJ129" i="1"/>
  <c r="CU129" i="1"/>
  <c r="BQ129" i="1"/>
  <c r="AJ129" i="1"/>
  <c r="BX128" i="1"/>
  <c r="CM128" i="1" s="1"/>
  <c r="DQ128" i="1"/>
  <c r="DB128" i="1"/>
  <c r="DR128" i="1"/>
  <c r="BY128" i="1"/>
  <c r="CN128" i="1" s="1"/>
  <c r="DC128" i="1"/>
  <c r="BT127" i="1"/>
  <c r="CI127" i="1" s="1"/>
  <c r="DM127" i="1"/>
  <c r="CX127" i="1"/>
  <c r="DR127" i="1"/>
  <c r="DC127" i="1"/>
  <c r="BY127" i="1"/>
  <c r="CN127" i="1" s="1"/>
  <c r="DU126" i="1"/>
  <c r="DF126" i="1"/>
  <c r="CB126" i="1"/>
  <c r="CQ126" i="1" s="1"/>
  <c r="DN126" i="1"/>
  <c r="BU126" i="1"/>
  <c r="CJ126" i="1" s="1"/>
  <c r="CY126" i="1"/>
  <c r="DK125" i="1"/>
  <c r="CV125" i="1"/>
  <c r="BR125" i="1"/>
  <c r="CG125" i="1" s="1"/>
  <c r="DC125" i="1"/>
  <c r="DR125" i="1"/>
  <c r="BY125" i="1"/>
  <c r="CN125" i="1" s="1"/>
  <c r="DS124" i="1"/>
  <c r="BZ124" i="1"/>
  <c r="CO124" i="1" s="1"/>
  <c r="DD124" i="1"/>
  <c r="BQ124" i="1"/>
  <c r="DJ124" i="1"/>
  <c r="CU124" i="1"/>
  <c r="AJ124" i="1"/>
  <c r="CZ123" i="1"/>
  <c r="DO123" i="1"/>
  <c r="BV123" i="1"/>
  <c r="CK123" i="1" s="1"/>
  <c r="AJ123" i="1"/>
  <c r="DJ123" i="1"/>
  <c r="CU123" i="1"/>
  <c r="BQ123" i="1"/>
  <c r="DE122" i="1"/>
  <c r="CA122" i="1"/>
  <c r="CP122" i="1" s="1"/>
  <c r="DT122" i="1"/>
  <c r="DK122" i="1"/>
  <c r="BR122" i="1"/>
  <c r="CG122" i="1" s="1"/>
  <c r="CV122" i="1"/>
  <c r="DF121" i="1"/>
  <c r="CB121" i="1"/>
  <c r="CQ121" i="1" s="1"/>
  <c r="DU121" i="1"/>
  <c r="BS121" i="1"/>
  <c r="CH121" i="1" s="1"/>
  <c r="DL121" i="1"/>
  <c r="CW121" i="1"/>
  <c r="DJ121" i="1"/>
  <c r="CU121" i="1"/>
  <c r="AJ121" i="1"/>
  <c r="BQ121" i="1"/>
  <c r="DB120" i="1"/>
  <c r="BX120" i="1"/>
  <c r="CM120" i="1" s="1"/>
  <c r="DQ120" i="1"/>
  <c r="CX119" i="1"/>
  <c r="BT119" i="1"/>
  <c r="CI119" i="1" s="1"/>
  <c r="DM119" i="1"/>
  <c r="DN119" i="1"/>
  <c r="CY119" i="1"/>
  <c r="BU119" i="1"/>
  <c r="CJ119" i="1" s="1"/>
  <c r="CB118" i="1"/>
  <c r="CQ118" i="1" s="1"/>
  <c r="DU118" i="1"/>
  <c r="DF118" i="1"/>
  <c r="DC118" i="1"/>
  <c r="BY118" i="1"/>
  <c r="CN118" i="1" s="1"/>
  <c r="DR118" i="1"/>
  <c r="DK117" i="1"/>
  <c r="CV117" i="1"/>
  <c r="BR117" i="1"/>
  <c r="CG117" i="1" s="1"/>
  <c r="BU117" i="1"/>
  <c r="CJ117" i="1" s="1"/>
  <c r="DN117" i="1"/>
  <c r="CY117" i="1"/>
  <c r="DD116" i="1"/>
  <c r="DS116" i="1"/>
  <c r="BZ116" i="1"/>
  <c r="CO116" i="1" s="1"/>
  <c r="DN116" i="1"/>
  <c r="BU116" i="1"/>
  <c r="CJ116" i="1" s="1"/>
  <c r="CY116" i="1"/>
  <c r="CZ115" i="1"/>
  <c r="BV115" i="1"/>
  <c r="CK115" i="1" s="1"/>
  <c r="DO115" i="1"/>
  <c r="DT114" i="1"/>
  <c r="CA114" i="1"/>
  <c r="CP114" i="1" s="1"/>
  <c r="DE114" i="1"/>
  <c r="CV114" i="1"/>
  <c r="DK114" i="1"/>
  <c r="BR114" i="1"/>
  <c r="CG114" i="1" s="1"/>
  <c r="AJ114" i="1"/>
  <c r="DJ114" i="1"/>
  <c r="CU114" i="1"/>
  <c r="BQ114" i="1"/>
  <c r="CB113" i="1"/>
  <c r="CQ113" i="1" s="1"/>
  <c r="DU113" i="1"/>
  <c r="DF113" i="1"/>
  <c r="DL113" i="1"/>
  <c r="CW113" i="1"/>
  <c r="BS113" i="1"/>
  <c r="CH113" i="1" s="1"/>
  <c r="CU113" i="1"/>
  <c r="DJ113" i="1"/>
  <c r="BQ113" i="1"/>
  <c r="AJ113" i="1"/>
  <c r="BX112" i="1"/>
  <c r="CM112" i="1" s="1"/>
  <c r="DQ112" i="1"/>
  <c r="DB112" i="1"/>
  <c r="DR112" i="1"/>
  <c r="DC112" i="1"/>
  <c r="BY112" i="1"/>
  <c r="CN112" i="1" s="1"/>
  <c r="DM111" i="1"/>
  <c r="CX111" i="1"/>
  <c r="BT111" i="1"/>
  <c r="CI111" i="1" s="1"/>
  <c r="BY111" i="1"/>
  <c r="CN111" i="1" s="1"/>
  <c r="DC111" i="1"/>
  <c r="DR111" i="1"/>
  <c r="CB110" i="1"/>
  <c r="CQ110" i="1" s="1"/>
  <c r="DF110" i="1"/>
  <c r="DU110" i="1"/>
  <c r="BU110" i="1"/>
  <c r="CJ110" i="1" s="1"/>
  <c r="DN110" i="1"/>
  <c r="CY110" i="1"/>
  <c r="BR109" i="1"/>
  <c r="CG109" i="1" s="1"/>
  <c r="DK109" i="1"/>
  <c r="CV109" i="1"/>
  <c r="BY109" i="1"/>
  <c r="CN109" i="1" s="1"/>
  <c r="DR109" i="1"/>
  <c r="DC109" i="1"/>
  <c r="DS108" i="1"/>
  <c r="BZ108" i="1"/>
  <c r="CO108" i="1" s="1"/>
  <c r="DD108" i="1"/>
  <c r="DJ108" i="1"/>
  <c r="CU108" i="1"/>
  <c r="BQ108" i="1"/>
  <c r="AJ108" i="1"/>
  <c r="CZ107" i="1"/>
  <c r="DO107" i="1"/>
  <c r="BV107" i="1"/>
  <c r="CK107" i="1" s="1"/>
  <c r="BQ107" i="1"/>
  <c r="AJ107" i="1"/>
  <c r="DJ107" i="1"/>
  <c r="CU107" i="1"/>
  <c r="DT106" i="1"/>
  <c r="CA106" i="1"/>
  <c r="CP106" i="1" s="1"/>
  <c r="DE106" i="1"/>
  <c r="CV106" i="1"/>
  <c r="DK106" i="1"/>
  <c r="BR106" i="1"/>
  <c r="CG106" i="1" s="1"/>
  <c r="CB105" i="1"/>
  <c r="CQ105" i="1" s="1"/>
  <c r="DU105" i="1"/>
  <c r="DF105" i="1"/>
  <c r="DL105" i="1"/>
  <c r="CW105" i="1"/>
  <c r="BS105" i="1"/>
  <c r="CH105" i="1" s="1"/>
  <c r="BQ105" i="1"/>
  <c r="CU105" i="1"/>
  <c r="DJ105" i="1"/>
  <c r="AJ105" i="1"/>
  <c r="BX104" i="1"/>
  <c r="CM104" i="1" s="1"/>
  <c r="DQ104" i="1"/>
  <c r="DB104" i="1"/>
  <c r="DM103" i="1"/>
  <c r="CX103" i="1"/>
  <c r="BT103" i="1"/>
  <c r="CI103" i="1" s="1"/>
  <c r="BU103" i="1"/>
  <c r="CJ103" i="1" s="1"/>
  <c r="DN103" i="1"/>
  <c r="CY103" i="1"/>
  <c r="DU102" i="1"/>
  <c r="DF102" i="1"/>
  <c r="CB102" i="1"/>
  <c r="CQ102" i="1" s="1"/>
  <c r="DR102" i="1"/>
  <c r="DC102" i="1"/>
  <c r="BY102" i="1"/>
  <c r="CN102" i="1" s="1"/>
  <c r="BR101" i="1"/>
  <c r="CG101" i="1" s="1"/>
  <c r="DK101" i="1"/>
  <c r="CV101" i="1"/>
  <c r="CY101" i="1"/>
  <c r="BU101" i="1"/>
  <c r="CJ101" i="1" s="1"/>
  <c r="DN101" i="1"/>
  <c r="BZ100" i="1"/>
  <c r="CO100" i="1" s="1"/>
  <c r="DS100" i="1"/>
  <c r="DD100" i="1"/>
  <c r="CY100" i="1"/>
  <c r="BU100" i="1"/>
  <c r="CJ100" i="1" s="1"/>
  <c r="DN100" i="1"/>
  <c r="DO99" i="1"/>
  <c r="CZ99" i="1"/>
  <c r="BV99" i="1"/>
  <c r="CK99" i="1" s="1"/>
  <c r="DT98" i="1"/>
  <c r="DE98" i="1"/>
  <c r="CA98" i="1"/>
  <c r="CP98" i="1" s="1"/>
  <c r="DK98" i="1"/>
  <c r="BR98" i="1"/>
  <c r="CG98" i="1" s="1"/>
  <c r="CV98" i="1"/>
  <c r="AJ98" i="1"/>
  <c r="CU98" i="1"/>
  <c r="BQ98" i="1"/>
  <c r="DJ98" i="1"/>
  <c r="CB97" i="1"/>
  <c r="CQ97" i="1" s="1"/>
  <c r="DU97" i="1"/>
  <c r="DF97" i="1"/>
  <c r="BS97" i="1"/>
  <c r="CH97" i="1" s="1"/>
  <c r="CW97" i="1"/>
  <c r="DL97" i="1"/>
  <c r="DJ97" i="1"/>
  <c r="CU97" i="1"/>
  <c r="BQ97" i="1"/>
  <c r="AJ97" i="1"/>
  <c r="BX96" i="1"/>
  <c r="CM96" i="1" s="1"/>
  <c r="DQ96" i="1"/>
  <c r="DB96" i="1"/>
  <c r="DC96" i="1"/>
  <c r="BY96" i="1"/>
  <c r="CN96" i="1" s="1"/>
  <c r="DR96" i="1"/>
  <c r="BT95" i="1"/>
  <c r="CI95" i="1" s="1"/>
  <c r="DM95" i="1"/>
  <c r="CX95" i="1"/>
  <c r="DC95" i="1"/>
  <c r="BY95" i="1"/>
  <c r="CN95" i="1" s="1"/>
  <c r="DR95" i="1"/>
  <c r="DU94" i="1"/>
  <c r="DF94" i="1"/>
  <c r="CB94" i="1"/>
  <c r="CQ94" i="1" s="1"/>
  <c r="CY94" i="1"/>
  <c r="BU94" i="1"/>
  <c r="CJ94" i="1" s="1"/>
  <c r="DN94" i="1"/>
  <c r="DK93" i="1"/>
  <c r="CV93" i="1"/>
  <c r="BR93" i="1"/>
  <c r="CG93" i="1" s="1"/>
  <c r="DR93" i="1"/>
  <c r="DC93" i="1"/>
  <c r="BY93" i="1"/>
  <c r="CN93" i="1" s="1"/>
  <c r="DD92" i="1"/>
  <c r="BZ92" i="1"/>
  <c r="CO92" i="1" s="1"/>
  <c r="DS92" i="1"/>
  <c r="BQ92" i="1"/>
  <c r="CU92" i="1"/>
  <c r="DJ92" i="1"/>
  <c r="AJ92" i="1"/>
  <c r="CZ91" i="1"/>
  <c r="BV91" i="1"/>
  <c r="CK91" i="1" s="1"/>
  <c r="DO91" i="1"/>
  <c r="AJ91" i="1"/>
  <c r="DJ91" i="1"/>
  <c r="CU91" i="1"/>
  <c r="BQ91" i="1"/>
  <c r="DE90" i="1"/>
  <c r="CA90" i="1"/>
  <c r="CP90" i="1" s="1"/>
  <c r="DT90" i="1"/>
  <c r="DK90" i="1"/>
  <c r="CV90" i="1"/>
  <c r="BR90" i="1"/>
  <c r="CG90" i="1" s="1"/>
  <c r="DU89" i="1"/>
  <c r="DF89" i="1"/>
  <c r="CB89" i="1"/>
  <c r="CQ89" i="1" s="1"/>
  <c r="BS89" i="1"/>
  <c r="CH89" i="1" s="1"/>
  <c r="DL89" i="1"/>
  <c r="CW89" i="1"/>
  <c r="DJ89" i="1"/>
  <c r="CU89" i="1"/>
  <c r="AJ89" i="1"/>
  <c r="BQ89" i="1"/>
  <c r="DQ88" i="1"/>
  <c r="DB88" i="1"/>
  <c r="BX88" i="1"/>
  <c r="CM88" i="1" s="1"/>
  <c r="BT87" i="1"/>
  <c r="CI87" i="1" s="1"/>
  <c r="CX87" i="1"/>
  <c r="DM87" i="1"/>
  <c r="BU87" i="1"/>
  <c r="CJ87" i="1" s="1"/>
  <c r="DN87" i="1"/>
  <c r="CY87" i="1"/>
  <c r="CB86" i="1"/>
  <c r="CQ86" i="1" s="1"/>
  <c r="DU86" i="1"/>
  <c r="DF86" i="1"/>
  <c r="DR86" i="1"/>
  <c r="DC86" i="1"/>
  <c r="BY86" i="1"/>
  <c r="CN86" i="1" s="1"/>
  <c r="CV85" i="1"/>
  <c r="BR85" i="1"/>
  <c r="CG85" i="1" s="1"/>
  <c r="DK85" i="1"/>
  <c r="DN85" i="1"/>
  <c r="CY85" i="1"/>
  <c r="BU85" i="1"/>
  <c r="CJ85" i="1" s="1"/>
  <c r="DS84" i="1"/>
  <c r="DD84" i="1"/>
  <c r="BZ84" i="1"/>
  <c r="CO84" i="1" s="1"/>
  <c r="DN84" i="1"/>
  <c r="CY84" i="1"/>
  <c r="BU84" i="1"/>
  <c r="CJ84" i="1" s="1"/>
  <c r="DO83" i="1"/>
  <c r="CZ83" i="1"/>
  <c r="BV83" i="1"/>
  <c r="CK83" i="1" s="1"/>
  <c r="CA82" i="1"/>
  <c r="CP82" i="1" s="1"/>
  <c r="DT82" i="1"/>
  <c r="DE82" i="1"/>
  <c r="DK82" i="1"/>
  <c r="CV82" i="1"/>
  <c r="BR82" i="1"/>
  <c r="CG82" i="1" s="1"/>
  <c r="AJ82" i="1"/>
  <c r="DJ82" i="1"/>
  <c r="BQ82" i="1"/>
  <c r="CU82" i="1"/>
  <c r="CB81" i="1"/>
  <c r="CQ81" i="1" s="1"/>
  <c r="DU81" i="1"/>
  <c r="DF81" i="1"/>
  <c r="CW81" i="1"/>
  <c r="DL81" i="1"/>
  <c r="BS81" i="1"/>
  <c r="CH81" i="1" s="1"/>
  <c r="BQ81" i="1"/>
  <c r="DJ81" i="1"/>
  <c r="CU81" i="1"/>
  <c r="AJ81" i="1"/>
  <c r="DQ80" i="1"/>
  <c r="BX80" i="1"/>
  <c r="CM80" i="1" s="1"/>
  <c r="DB80" i="1"/>
  <c r="DR80" i="1"/>
  <c r="BY80" i="1"/>
  <c r="CN80" i="1" s="1"/>
  <c r="DC80" i="1"/>
  <c r="DM79" i="1"/>
  <c r="CX79" i="1"/>
  <c r="BT79" i="1"/>
  <c r="CI79" i="1" s="1"/>
  <c r="BY79" i="1"/>
  <c r="CN79" i="1" s="1"/>
  <c r="DR79" i="1"/>
  <c r="DC79" i="1"/>
  <c r="CB78" i="1"/>
  <c r="CQ78" i="1" s="1"/>
  <c r="DU78" i="1"/>
  <c r="DF78" i="1"/>
  <c r="BU78" i="1"/>
  <c r="CJ78" i="1" s="1"/>
  <c r="DN78" i="1"/>
  <c r="CY78" i="1"/>
  <c r="CV77" i="1"/>
  <c r="BR77" i="1"/>
  <c r="CG77" i="1" s="1"/>
  <c r="DK77" i="1"/>
  <c r="BY77" i="1"/>
  <c r="CN77" i="1" s="1"/>
  <c r="DC77" i="1"/>
  <c r="DR77" i="1"/>
  <c r="DD76" i="1"/>
  <c r="BZ76" i="1"/>
  <c r="CO76" i="1" s="1"/>
  <c r="DS76" i="1"/>
  <c r="DJ76" i="1"/>
  <c r="BQ76" i="1"/>
  <c r="CU76" i="1"/>
  <c r="AJ76" i="1"/>
  <c r="DO75" i="1"/>
  <c r="CZ75" i="1"/>
  <c r="BV75" i="1"/>
  <c r="CK75" i="1" s="1"/>
  <c r="BQ75" i="1"/>
  <c r="AJ75" i="1"/>
  <c r="DJ75" i="1"/>
  <c r="CU75" i="1"/>
  <c r="DT74" i="1"/>
  <c r="DE74" i="1"/>
  <c r="CA74" i="1"/>
  <c r="DK74" i="1"/>
  <c r="CV74" i="1"/>
  <c r="BR74" i="1"/>
  <c r="BZ60" i="1"/>
  <c r="BZ61" i="1" s="1"/>
  <c r="DS60" i="1"/>
  <c r="DS61" i="1" s="1"/>
  <c r="DD60" i="1"/>
  <c r="DD61" i="1" s="1"/>
  <c r="CY60" i="1"/>
  <c r="CY61" i="1" s="1"/>
  <c r="DN60" i="1"/>
  <c r="DN61" i="1" s="1"/>
  <c r="BU60" i="1"/>
  <c r="BU61" i="1" s="1"/>
  <c r="DM60" i="1"/>
  <c r="DM61" i="1" s="1"/>
  <c r="CX60" i="1"/>
  <c r="CX61" i="1" s="1"/>
  <c r="BT60" i="1"/>
  <c r="BT61" i="1" s="1"/>
  <c r="DD57" i="1"/>
  <c r="BZ57" i="1"/>
  <c r="CO57" i="1" s="1"/>
  <c r="DS57" i="1"/>
  <c r="CY57" i="1"/>
  <c r="DN57" i="1"/>
  <c r="BU57" i="1"/>
  <c r="CJ57" i="1" s="1"/>
  <c r="DM57" i="1"/>
  <c r="CX57" i="1"/>
  <c r="BT57" i="1"/>
  <c r="CI57" i="1" s="1"/>
  <c r="DS56" i="1"/>
  <c r="DD56" i="1"/>
  <c r="BZ56" i="1"/>
  <c r="CO56" i="1" s="1"/>
  <c r="BU56" i="1"/>
  <c r="CJ56" i="1" s="1"/>
  <c r="CY56" i="1"/>
  <c r="DN56" i="1"/>
  <c r="DM56" i="1"/>
  <c r="CX56" i="1"/>
  <c r="BT56" i="1"/>
  <c r="CI56" i="1" s="1"/>
  <c r="DS55" i="1"/>
  <c r="DD55" i="1"/>
  <c r="BZ55" i="1"/>
  <c r="DN55" i="1"/>
  <c r="CY55" i="1"/>
  <c r="BU55" i="1"/>
  <c r="DM55" i="1"/>
  <c r="CX55" i="1"/>
  <c r="BT55" i="1"/>
  <c r="DD52" i="1"/>
  <c r="BZ52" i="1"/>
  <c r="CO52" i="1" s="1"/>
  <c r="DS52" i="1"/>
  <c r="DN52" i="1"/>
  <c r="CY52" i="1"/>
  <c r="BU52" i="1"/>
  <c r="CJ52" i="1" s="1"/>
  <c r="DM52" i="1"/>
  <c r="CX52" i="1"/>
  <c r="BT52" i="1"/>
  <c r="CI52" i="1" s="1"/>
  <c r="BZ51" i="1"/>
  <c r="DS51" i="1"/>
  <c r="DD51" i="1"/>
  <c r="CY51" i="1"/>
  <c r="DN51" i="1"/>
  <c r="BU51" i="1"/>
  <c r="DM51" i="1"/>
  <c r="CX51" i="1"/>
  <c r="BT51" i="1"/>
  <c r="DS49" i="1"/>
  <c r="DS50" i="1" s="1"/>
  <c r="DD49" i="1"/>
  <c r="DD50" i="1" s="1"/>
  <c r="BZ49" i="1"/>
  <c r="BZ50" i="1" s="1"/>
  <c r="CY49" i="1"/>
  <c r="CY50" i="1" s="1"/>
  <c r="DN49" i="1"/>
  <c r="DN50" i="1" s="1"/>
  <c r="BU49" i="1"/>
  <c r="BU50" i="1" s="1"/>
  <c r="BT49" i="1"/>
  <c r="BT50" i="1" s="1"/>
  <c r="DM49" i="1"/>
  <c r="DM50" i="1" s="1"/>
  <c r="CX49" i="1"/>
  <c r="CX50" i="1" s="1"/>
  <c r="BZ46" i="1"/>
  <c r="CO46" i="1" s="1"/>
  <c r="DS46" i="1"/>
  <c r="DD46" i="1"/>
  <c r="CY46" i="1"/>
  <c r="BU46" i="1"/>
  <c r="CJ46" i="1" s="1"/>
  <c r="DN46" i="1"/>
  <c r="BT46" i="1"/>
  <c r="CI46" i="1" s="1"/>
  <c r="DM46" i="1"/>
  <c r="CX46" i="1"/>
  <c r="DS45" i="1"/>
  <c r="BZ45" i="1"/>
  <c r="CO45" i="1" s="1"/>
  <c r="DD45" i="1"/>
  <c r="DN45" i="1"/>
  <c r="CY45" i="1"/>
  <c r="BU45" i="1"/>
  <c r="CJ45" i="1" s="1"/>
  <c r="BT45" i="1"/>
  <c r="CI45" i="1" s="1"/>
  <c r="CX45" i="1"/>
  <c r="DM45" i="1"/>
  <c r="DS44" i="1"/>
  <c r="DD44" i="1"/>
  <c r="BZ44" i="1"/>
  <c r="CO44" i="1" s="1"/>
  <c r="CY44" i="1"/>
  <c r="DN44" i="1"/>
  <c r="BU44" i="1"/>
  <c r="CJ44" i="1" s="1"/>
  <c r="BT44" i="1"/>
  <c r="CI44" i="1" s="1"/>
  <c r="DM44" i="1"/>
  <c r="CX44" i="1"/>
  <c r="BZ43" i="1"/>
  <c r="CO43" i="1" s="1"/>
  <c r="DS43" i="1"/>
  <c r="DD43" i="1"/>
  <c r="BU43" i="1"/>
  <c r="CJ43" i="1" s="1"/>
  <c r="DN43" i="1"/>
  <c r="CY43" i="1"/>
  <c r="BT43" i="1"/>
  <c r="CI43" i="1" s="1"/>
  <c r="DM43" i="1"/>
  <c r="CX43" i="1"/>
  <c r="DR42" i="1"/>
  <c r="BY42" i="1"/>
  <c r="CN42" i="1" s="1"/>
  <c r="DC42" i="1"/>
  <c r="DQ42" i="1"/>
  <c r="DB42" i="1"/>
  <c r="BX42" i="1"/>
  <c r="CM42" i="1" s="1"/>
  <c r="DL42" i="1"/>
  <c r="CW42" i="1"/>
  <c r="BS42" i="1"/>
  <c r="CH42" i="1" s="1"/>
  <c r="BR41" i="1"/>
  <c r="CG41" i="1" s="1"/>
  <c r="DK41" i="1"/>
  <c r="CV41" i="1"/>
  <c r="DU41" i="1"/>
  <c r="DF41" i="1"/>
  <c r="CB41" i="1"/>
  <c r="CQ41" i="1" s="1"/>
  <c r="DA41" i="1"/>
  <c r="BW41" i="1"/>
  <c r="CL41" i="1" s="1"/>
  <c r="DP41" i="1"/>
  <c r="CZ40" i="1"/>
  <c r="DO40" i="1"/>
  <c r="BV40" i="1"/>
  <c r="CK40" i="1" s="1"/>
  <c r="DJ40" i="1"/>
  <c r="BQ40" i="1"/>
  <c r="CU40" i="1"/>
  <c r="AJ40" i="1"/>
  <c r="DT40" i="1"/>
  <c r="DE40" i="1"/>
  <c r="CA40" i="1"/>
  <c r="CP40" i="1" s="1"/>
  <c r="DS39" i="1"/>
  <c r="DD39" i="1"/>
  <c r="BZ39" i="1"/>
  <c r="CO39" i="1" s="1"/>
  <c r="DN39" i="1"/>
  <c r="CY39" i="1"/>
  <c r="BU39" i="1"/>
  <c r="CJ39" i="1" s="1"/>
  <c r="DM39" i="1"/>
  <c r="CX39" i="1"/>
  <c r="BT39" i="1"/>
  <c r="CI39" i="1" s="1"/>
  <c r="DC38" i="1"/>
  <c r="DR38" i="1"/>
  <c r="BY38" i="1"/>
  <c r="CN38" i="1" s="1"/>
  <c r="DQ38" i="1"/>
  <c r="DB38" i="1"/>
  <c r="BX38" i="1"/>
  <c r="CM38" i="1" s="1"/>
  <c r="DL38" i="1"/>
  <c r="CW38" i="1"/>
  <c r="BS38" i="1"/>
  <c r="CH38" i="1" s="1"/>
  <c r="BR37" i="1"/>
  <c r="CG37" i="1" s="1"/>
  <c r="DK37" i="1"/>
  <c r="CV37" i="1"/>
  <c r="DF37" i="1"/>
  <c r="CB37" i="1"/>
  <c r="CQ37" i="1" s="1"/>
  <c r="DU37" i="1"/>
  <c r="DP37" i="1"/>
  <c r="DA37" i="1"/>
  <c r="BW37" i="1"/>
  <c r="CL37" i="1" s="1"/>
  <c r="DO36" i="1"/>
  <c r="CZ36" i="1"/>
  <c r="BV36" i="1"/>
  <c r="CK36" i="1" s="1"/>
  <c r="DJ36" i="1"/>
  <c r="CU36" i="1"/>
  <c r="BQ36" i="1"/>
  <c r="AJ36" i="1"/>
  <c r="DE36" i="1"/>
  <c r="CA36" i="1"/>
  <c r="CP36" i="1" s="1"/>
  <c r="DT36" i="1"/>
  <c r="DS35" i="1"/>
  <c r="DD35" i="1"/>
  <c r="BZ35" i="1"/>
  <c r="CO35" i="1" s="1"/>
  <c r="DN35" i="1"/>
  <c r="CY35" i="1"/>
  <c r="BU35" i="1"/>
  <c r="CJ35" i="1" s="1"/>
  <c r="CX35" i="1"/>
  <c r="DM35" i="1"/>
  <c r="BT35" i="1"/>
  <c r="CI35" i="1" s="1"/>
  <c r="BY34" i="1"/>
  <c r="CN34" i="1" s="1"/>
  <c r="DR34" i="1"/>
  <c r="DC34" i="1"/>
  <c r="BX34" i="1"/>
  <c r="CM34" i="1" s="1"/>
  <c r="DQ34" i="1"/>
  <c r="DB34" i="1"/>
  <c r="DL34" i="1"/>
  <c r="CW34" i="1"/>
  <c r="BS34" i="1"/>
  <c r="CH34" i="1" s="1"/>
  <c r="DK33" i="1"/>
  <c r="CV33" i="1"/>
  <c r="BR33" i="1"/>
  <c r="CG33" i="1" s="1"/>
  <c r="DU33" i="1"/>
  <c r="DF33" i="1"/>
  <c r="CB33" i="1"/>
  <c r="CQ33" i="1" s="1"/>
  <c r="DP33" i="1"/>
  <c r="DA33" i="1"/>
  <c r="BW33" i="1"/>
  <c r="CL33" i="1" s="1"/>
  <c r="BV32" i="1"/>
  <c r="DO32" i="1"/>
  <c r="CZ32" i="1"/>
  <c r="DJ32" i="1"/>
  <c r="CU32" i="1"/>
  <c r="BQ32" i="1"/>
  <c r="AJ32" i="1"/>
  <c r="DE32" i="1"/>
  <c r="DT32" i="1"/>
  <c r="CA32" i="1"/>
  <c r="DS20" i="1"/>
  <c r="DD20" i="1"/>
  <c r="BZ20" i="1"/>
  <c r="CO20" i="1" s="1"/>
  <c r="CY20" i="1"/>
  <c r="BU20" i="1"/>
  <c r="CJ20" i="1" s="1"/>
  <c r="DN20" i="1"/>
  <c r="DM20" i="1"/>
  <c r="CX20" i="1"/>
  <c r="BT20" i="1"/>
  <c r="CI20" i="1" s="1"/>
  <c r="DD19" i="1"/>
  <c r="BZ19" i="1"/>
  <c r="CO19" i="1" s="1"/>
  <c r="DS19" i="1"/>
  <c r="DN19" i="1"/>
  <c r="CY19" i="1"/>
  <c r="BU19" i="1"/>
  <c r="CJ19" i="1" s="1"/>
  <c r="DM19" i="1"/>
  <c r="CX19" i="1"/>
  <c r="BT19" i="1"/>
  <c r="CI19" i="1" s="1"/>
  <c r="DS18" i="1"/>
  <c r="DD18" i="1"/>
  <c r="BZ18" i="1"/>
  <c r="CO18" i="1" s="1"/>
  <c r="DN18" i="1"/>
  <c r="CY18" i="1"/>
  <c r="BU18" i="1"/>
  <c r="CJ18" i="1" s="1"/>
  <c r="DM18" i="1"/>
  <c r="CX18" i="1"/>
  <c r="BT18" i="1"/>
  <c r="CI18" i="1" s="1"/>
  <c r="DS17" i="1"/>
  <c r="DD17" i="1"/>
  <c r="BZ17" i="1"/>
  <c r="CO17" i="1" s="1"/>
  <c r="DN17" i="1"/>
  <c r="CY17" i="1"/>
  <c r="BU17" i="1"/>
  <c r="CJ17" i="1" s="1"/>
  <c r="BT17" i="1"/>
  <c r="CI17" i="1" s="1"/>
  <c r="DM17" i="1"/>
  <c r="CX17" i="1"/>
  <c r="BZ16" i="1"/>
  <c r="CO16" i="1" s="1"/>
  <c r="DS16" i="1"/>
  <c r="DD16" i="1"/>
  <c r="BU16" i="1"/>
  <c r="CJ16" i="1" s="1"/>
  <c r="CY16" i="1"/>
  <c r="DN16" i="1"/>
  <c r="BT16" i="1"/>
  <c r="CI16" i="1" s="1"/>
  <c r="DM16" i="1"/>
  <c r="CX16" i="1"/>
  <c r="DS15" i="1"/>
  <c r="DD15" i="1"/>
  <c r="BZ15" i="1"/>
  <c r="CO15" i="1" s="1"/>
  <c r="BU15" i="1"/>
  <c r="CJ15" i="1" s="1"/>
  <c r="DN15" i="1"/>
  <c r="CY15" i="1"/>
  <c r="BT15" i="1"/>
  <c r="CI15" i="1" s="1"/>
  <c r="DM15" i="1"/>
  <c r="CX15" i="1"/>
  <c r="DS14" i="1"/>
  <c r="DD14" i="1"/>
  <c r="BZ14" i="1"/>
  <c r="CO14" i="1" s="1"/>
  <c r="CY14" i="1"/>
  <c r="BU14" i="1"/>
  <c r="CJ14" i="1" s="1"/>
  <c r="DN14" i="1"/>
  <c r="BT14" i="1"/>
  <c r="CI14" i="1" s="1"/>
  <c r="DM14" i="1"/>
  <c r="CX14" i="1"/>
  <c r="BZ13" i="1"/>
  <c r="CO13" i="1" s="1"/>
  <c r="DS13" i="1"/>
  <c r="DD13" i="1"/>
  <c r="DN13" i="1"/>
  <c r="BU13" i="1"/>
  <c r="CJ13" i="1" s="1"/>
  <c r="CY13" i="1"/>
  <c r="BT13" i="1"/>
  <c r="CI13" i="1" s="1"/>
  <c r="DM13" i="1"/>
  <c r="CX13" i="1"/>
  <c r="DS12" i="1"/>
  <c r="DD12" i="1"/>
  <c r="BZ12" i="1"/>
  <c r="CO12" i="1" s="1"/>
  <c r="CY12" i="1"/>
  <c r="BU12" i="1"/>
  <c r="CJ12" i="1" s="1"/>
  <c r="DN12" i="1"/>
  <c r="CX12" i="1"/>
  <c r="DM12" i="1"/>
  <c r="BT12" i="1"/>
  <c r="CI12" i="1" s="1"/>
  <c r="BZ11" i="1"/>
  <c r="CO11" i="1" s="1"/>
  <c r="DS11" i="1"/>
  <c r="DD11" i="1"/>
  <c r="BU11" i="1"/>
  <c r="CJ11" i="1" s="1"/>
  <c r="CY11" i="1"/>
  <c r="DN11" i="1"/>
  <c r="BT11" i="1"/>
  <c r="CI11" i="1" s="1"/>
  <c r="DM11" i="1"/>
  <c r="CX11" i="1"/>
  <c r="DS10" i="1"/>
  <c r="DD10" i="1"/>
  <c r="BZ10" i="1"/>
  <c r="CO10" i="1" s="1"/>
  <c r="CY10" i="1"/>
  <c r="DN10" i="1"/>
  <c r="BU10" i="1"/>
  <c r="CJ10" i="1" s="1"/>
  <c r="DM10" i="1"/>
  <c r="BT10" i="1"/>
  <c r="CI10" i="1" s="1"/>
  <c r="CX10" i="1"/>
  <c r="DD9" i="1"/>
  <c r="BZ9" i="1"/>
  <c r="CO9" i="1" s="1"/>
  <c r="DS9" i="1"/>
  <c r="BU9" i="1"/>
  <c r="CJ9" i="1" s="1"/>
  <c r="DN9" i="1"/>
  <c r="CY9" i="1"/>
  <c r="DM9" i="1"/>
  <c r="CX9" i="1"/>
  <c r="BT9" i="1"/>
  <c r="CI9" i="1" s="1"/>
  <c r="DS8" i="1"/>
  <c r="DD8" i="1"/>
  <c r="BZ8" i="1"/>
  <c r="DN8" i="1"/>
  <c r="BU8" i="1"/>
  <c r="CY8" i="1"/>
  <c r="CX8" i="1"/>
  <c r="DM8" i="1"/>
  <c r="BT8" i="1"/>
  <c r="DS6" i="1"/>
  <c r="DS7" i="1" s="1"/>
  <c r="DD6" i="1"/>
  <c r="BZ6" i="1"/>
  <c r="CO6" i="1" s="1"/>
  <c r="DN6" i="1"/>
  <c r="DN7" i="1" s="1"/>
  <c r="CY6" i="1"/>
  <c r="BU6" i="1"/>
  <c r="CJ6" i="1" s="1"/>
  <c r="DM6" i="1"/>
  <c r="CX6" i="1"/>
  <c r="BT6" i="1"/>
  <c r="CI6" i="1" s="1"/>
  <c r="DS68" i="1"/>
  <c r="DS69" i="1" s="1"/>
  <c r="BZ68" i="1"/>
  <c r="BZ69" i="1" s="1"/>
  <c r="BU68" i="1"/>
  <c r="BU69" i="1" s="1"/>
  <c r="DN68" i="1"/>
  <c r="DN69" i="1" s="1"/>
  <c r="BT68" i="1"/>
  <c r="BT69" i="1" s="1"/>
  <c r="DM68" i="1"/>
  <c r="DM69" i="1" s="1"/>
  <c r="DS66" i="1"/>
  <c r="DS67" i="1" s="1"/>
  <c r="BZ66" i="1"/>
  <c r="BZ67" i="1" s="1"/>
  <c r="BU66" i="1"/>
  <c r="BU67" i="1" s="1"/>
  <c r="DN66" i="1"/>
  <c r="DN67" i="1" s="1"/>
  <c r="BT66" i="1"/>
  <c r="BT67" i="1" s="1"/>
  <c r="DM66" i="1"/>
  <c r="DM67" i="1" s="1"/>
  <c r="BQ3" i="1"/>
  <c r="AJ3" i="1"/>
  <c r="DP352" i="1"/>
  <c r="DA352" i="1"/>
  <c r="BW352" i="1"/>
  <c r="CL352" i="1" s="1"/>
  <c r="DB352" i="1"/>
  <c r="DQ352" i="1"/>
  <c r="BX352" i="1"/>
  <c r="CM352" i="1" s="1"/>
  <c r="AJ352" i="1"/>
  <c r="DJ352" i="1"/>
  <c r="BQ352" i="1"/>
  <c r="CU352" i="1"/>
  <c r="DP343" i="1"/>
  <c r="DA343" i="1"/>
  <c r="BW343" i="1"/>
  <c r="CL343" i="1" s="1"/>
  <c r="DQ343" i="1"/>
  <c r="BX343" i="1"/>
  <c r="CM343" i="1" s="1"/>
  <c r="DB343" i="1"/>
  <c r="CU343" i="1"/>
  <c r="DJ343" i="1"/>
  <c r="AJ343" i="1"/>
  <c r="BQ343" i="1"/>
  <c r="BW339" i="1"/>
  <c r="CL339" i="1" s="1"/>
  <c r="DP339" i="1"/>
  <c r="DA339" i="1"/>
  <c r="BX339" i="1"/>
  <c r="CM339" i="1" s="1"/>
  <c r="DB339" i="1"/>
  <c r="DQ339" i="1"/>
  <c r="BQ339" i="1"/>
  <c r="DJ339" i="1"/>
  <c r="CU339" i="1"/>
  <c r="AJ339" i="1"/>
  <c r="BW335" i="1"/>
  <c r="CL335" i="1" s="1"/>
  <c r="DP335" i="1"/>
  <c r="DA335" i="1"/>
  <c r="BX335" i="1"/>
  <c r="CM335" i="1" s="1"/>
  <c r="DB335" i="1"/>
  <c r="DQ335" i="1"/>
  <c r="DJ335" i="1"/>
  <c r="CU335" i="1"/>
  <c r="BQ335" i="1"/>
  <c r="AJ335" i="1"/>
  <c r="DP331" i="1"/>
  <c r="DA331" i="1"/>
  <c r="BW331" i="1"/>
  <c r="CL331" i="1" s="1"/>
  <c r="BX331" i="1"/>
  <c r="CM331" i="1" s="1"/>
  <c r="DQ331" i="1"/>
  <c r="DB331" i="1"/>
  <c r="DJ331" i="1"/>
  <c r="CU331" i="1"/>
  <c r="BQ331" i="1"/>
  <c r="AJ331" i="1"/>
  <c r="CB327" i="1"/>
  <c r="CQ327" i="1" s="1"/>
  <c r="DF327" i="1"/>
  <c r="DU327" i="1"/>
  <c r="CX323" i="1"/>
  <c r="BT323" i="1"/>
  <c r="CI323" i="1" s="1"/>
  <c r="DM323" i="1"/>
  <c r="BS323" i="1"/>
  <c r="CH323" i="1" s="1"/>
  <c r="CW323" i="1"/>
  <c r="DL323" i="1"/>
  <c r="CB319" i="1"/>
  <c r="CQ319" i="1" s="1"/>
  <c r="DF319" i="1"/>
  <c r="DU319" i="1"/>
  <c r="BT315" i="1"/>
  <c r="CI315" i="1" s="1"/>
  <c r="DM315" i="1"/>
  <c r="CX315" i="1"/>
  <c r="DL315" i="1"/>
  <c r="BS315" i="1"/>
  <c r="CH315" i="1" s="1"/>
  <c r="CW315" i="1"/>
  <c r="CB311" i="1"/>
  <c r="CQ311" i="1" s="1"/>
  <c r="DU311" i="1"/>
  <c r="DF311" i="1"/>
  <c r="DM307" i="1"/>
  <c r="BT307" i="1"/>
  <c r="CI307" i="1" s="1"/>
  <c r="CX307" i="1"/>
  <c r="DL307" i="1"/>
  <c r="CW307" i="1"/>
  <c r="BS307" i="1"/>
  <c r="CH307" i="1" s="1"/>
  <c r="CB303" i="1"/>
  <c r="CQ303" i="1" s="1"/>
  <c r="DU303" i="1"/>
  <c r="DF303" i="1"/>
  <c r="CX299" i="1"/>
  <c r="DM299" i="1"/>
  <c r="BT299" i="1"/>
  <c r="CI299" i="1" s="1"/>
  <c r="DL299" i="1"/>
  <c r="CW299" i="1"/>
  <c r="BS299" i="1"/>
  <c r="CH299" i="1" s="1"/>
  <c r="DF295" i="1"/>
  <c r="DU295" i="1"/>
  <c r="CB295" i="1"/>
  <c r="CQ295" i="1" s="1"/>
  <c r="DF291" i="1"/>
  <c r="DU291" i="1"/>
  <c r="CB291" i="1"/>
  <c r="CQ291" i="1" s="1"/>
  <c r="CW291" i="1"/>
  <c r="DL291" i="1"/>
  <c r="BS291" i="1"/>
  <c r="CH291" i="1" s="1"/>
  <c r="CB287" i="1"/>
  <c r="CQ287" i="1" s="1"/>
  <c r="DU287" i="1"/>
  <c r="DF287" i="1"/>
  <c r="DF283" i="1"/>
  <c r="CB283" i="1"/>
  <c r="CQ283" i="1" s="1"/>
  <c r="DU283" i="1"/>
  <c r="BS283" i="1"/>
  <c r="CH283" i="1" s="1"/>
  <c r="DL283" i="1"/>
  <c r="CW283" i="1"/>
  <c r="DU279" i="1"/>
  <c r="DF279" i="1"/>
  <c r="CB279" i="1"/>
  <c r="CQ279" i="1" s="1"/>
  <c r="BX275" i="1"/>
  <c r="CM275" i="1" s="1"/>
  <c r="DB275" i="1"/>
  <c r="DQ275" i="1"/>
  <c r="CW275" i="1"/>
  <c r="DL275" i="1"/>
  <c r="BS275" i="1"/>
  <c r="CH275" i="1" s="1"/>
  <c r="BX271" i="1"/>
  <c r="CM271" i="1" s="1"/>
  <c r="DB271" i="1"/>
  <c r="DQ271" i="1"/>
  <c r="BW267" i="1"/>
  <c r="CL267" i="1" s="1"/>
  <c r="DP267" i="1"/>
  <c r="DA267" i="1"/>
  <c r="DL267" i="1"/>
  <c r="CW267" i="1"/>
  <c r="BS267" i="1"/>
  <c r="CH267" i="1" s="1"/>
  <c r="DB263" i="1"/>
  <c r="BX263" i="1"/>
  <c r="CM263" i="1" s="1"/>
  <c r="DQ263" i="1"/>
  <c r="CB259" i="1"/>
  <c r="CQ259" i="1" s="1"/>
  <c r="DU259" i="1"/>
  <c r="DF259" i="1"/>
  <c r="DL259" i="1"/>
  <c r="CW259" i="1"/>
  <c r="BS259" i="1"/>
  <c r="CH259" i="1" s="1"/>
  <c r="BX255" i="1"/>
  <c r="CM255" i="1" s="1"/>
  <c r="DQ255" i="1"/>
  <c r="DB255" i="1"/>
  <c r="DQ251" i="1"/>
  <c r="DB251" i="1"/>
  <c r="BX251" i="1"/>
  <c r="CM251" i="1" s="1"/>
  <c r="CW251" i="1"/>
  <c r="BS251" i="1"/>
  <c r="CH251" i="1" s="1"/>
  <c r="DL251" i="1"/>
  <c r="DQ247" i="1"/>
  <c r="DB247" i="1"/>
  <c r="BX247" i="1"/>
  <c r="CM247" i="1" s="1"/>
  <c r="DQ243" i="1"/>
  <c r="DB243" i="1"/>
  <c r="BX243" i="1"/>
  <c r="CM243" i="1" s="1"/>
  <c r="DL243" i="1"/>
  <c r="CW243" i="1"/>
  <c r="BS243" i="1"/>
  <c r="CH243" i="1" s="1"/>
  <c r="BX239" i="1"/>
  <c r="CM239" i="1" s="1"/>
  <c r="DB239" i="1"/>
  <c r="DQ239" i="1"/>
  <c r="BX235" i="1"/>
  <c r="CM235" i="1" s="1"/>
  <c r="DQ235" i="1"/>
  <c r="DB235" i="1"/>
  <c r="DL235" i="1"/>
  <c r="CW235" i="1"/>
  <c r="BS235" i="1"/>
  <c r="CH235" i="1" s="1"/>
  <c r="DB231" i="1"/>
  <c r="BX231" i="1"/>
  <c r="CM231" i="1" s="1"/>
  <c r="DQ231" i="1"/>
  <c r="CX227" i="1"/>
  <c r="DM227" i="1"/>
  <c r="BT227" i="1"/>
  <c r="CI227" i="1" s="1"/>
  <c r="DP227" i="1"/>
  <c r="DA227" i="1"/>
  <c r="BW227" i="1"/>
  <c r="CL227" i="1" s="1"/>
  <c r="DU223" i="1"/>
  <c r="DF223" i="1"/>
  <c r="CB223" i="1"/>
  <c r="CQ223" i="1" s="1"/>
  <c r="DL219" i="1"/>
  <c r="CW219" i="1"/>
  <c r="BS219" i="1"/>
  <c r="CH219" i="1" s="1"/>
  <c r="DP219" i="1"/>
  <c r="DA219" i="1"/>
  <c r="BW219" i="1"/>
  <c r="CL219" i="1" s="1"/>
  <c r="DF215" i="1"/>
  <c r="DU215" i="1"/>
  <c r="CB215" i="1"/>
  <c r="CQ215" i="1" s="1"/>
  <c r="DL211" i="1"/>
  <c r="CW211" i="1"/>
  <c r="BS211" i="1"/>
  <c r="CH211" i="1" s="1"/>
  <c r="DP211" i="1"/>
  <c r="DA211" i="1"/>
  <c r="BW211" i="1"/>
  <c r="CL211" i="1" s="1"/>
  <c r="CB207" i="1"/>
  <c r="CQ207" i="1" s="1"/>
  <c r="DF207" i="1"/>
  <c r="DU207" i="1"/>
  <c r="DT203" i="1"/>
  <c r="DE203" i="1"/>
  <c r="CA203" i="1"/>
  <c r="CP203" i="1" s="1"/>
  <c r="DP203" i="1"/>
  <c r="DA203" i="1"/>
  <c r="BW203" i="1"/>
  <c r="CL203" i="1" s="1"/>
  <c r="DF199" i="1"/>
  <c r="DU199" i="1"/>
  <c r="CB199" i="1"/>
  <c r="CQ199" i="1" s="1"/>
  <c r="BT195" i="1"/>
  <c r="CI195" i="1" s="1"/>
  <c r="DM195" i="1"/>
  <c r="CX195" i="1"/>
  <c r="DP195" i="1"/>
  <c r="DA195" i="1"/>
  <c r="BW195" i="1"/>
  <c r="CL195" i="1" s="1"/>
  <c r="CB191" i="1"/>
  <c r="CQ191" i="1" s="1"/>
  <c r="DU191" i="1"/>
  <c r="DF191" i="1"/>
  <c r="DQ187" i="1"/>
  <c r="DB187" i="1"/>
  <c r="BX187" i="1"/>
  <c r="CM187" i="1" s="1"/>
  <c r="DP187" i="1"/>
  <c r="DA187" i="1"/>
  <c r="BW187" i="1"/>
  <c r="CL187" i="1" s="1"/>
  <c r="BX183" i="1"/>
  <c r="CM183" i="1" s="1"/>
  <c r="DQ183" i="1"/>
  <c r="DB183" i="1"/>
  <c r="BX179" i="1"/>
  <c r="CM179" i="1" s="1"/>
  <c r="DQ179" i="1"/>
  <c r="DB179" i="1"/>
  <c r="BS175" i="1"/>
  <c r="CH175" i="1" s="1"/>
  <c r="DL175" i="1"/>
  <c r="CW175" i="1"/>
  <c r="DP175" i="1"/>
  <c r="DA175" i="1"/>
  <c r="BW175" i="1"/>
  <c r="CL175" i="1" s="1"/>
  <c r="DF171" i="1"/>
  <c r="CB171" i="1"/>
  <c r="CQ171" i="1" s="1"/>
  <c r="DU171" i="1"/>
  <c r="CB167" i="1"/>
  <c r="CQ167" i="1" s="1"/>
  <c r="DU167" i="1"/>
  <c r="DF167" i="1"/>
  <c r="BX163" i="1"/>
  <c r="CM163" i="1" s="1"/>
  <c r="DQ163" i="1"/>
  <c r="DB163" i="1"/>
  <c r="CB159" i="1"/>
  <c r="CQ159" i="1" s="1"/>
  <c r="DU159" i="1"/>
  <c r="DF159" i="1"/>
  <c r="BW159" i="1"/>
  <c r="CL159" i="1" s="1"/>
  <c r="DP159" i="1"/>
  <c r="DA159" i="1"/>
  <c r="DU155" i="1"/>
  <c r="DF155" i="1"/>
  <c r="CB155" i="1"/>
  <c r="CQ155" i="1" s="1"/>
  <c r="DL151" i="1"/>
  <c r="CW151" i="1"/>
  <c r="BS151" i="1"/>
  <c r="CH151" i="1" s="1"/>
  <c r="CB147" i="1"/>
  <c r="CQ147" i="1" s="1"/>
  <c r="DU147" i="1"/>
  <c r="DF147" i="1"/>
  <c r="BR143" i="1"/>
  <c r="CG143" i="1" s="1"/>
  <c r="DK143" i="1"/>
  <c r="CV143" i="1"/>
  <c r="BS143" i="1"/>
  <c r="CH143" i="1" s="1"/>
  <c r="DL143" i="1"/>
  <c r="CW143" i="1"/>
  <c r="BR139" i="1"/>
  <c r="CG139" i="1" s="1"/>
  <c r="DK139" i="1"/>
  <c r="CV139" i="1"/>
  <c r="DB135" i="1"/>
  <c r="BX135" i="1"/>
  <c r="CM135" i="1" s="1"/>
  <c r="DQ135" i="1"/>
  <c r="BS131" i="1"/>
  <c r="CH131" i="1" s="1"/>
  <c r="DL131" i="1"/>
  <c r="CW131" i="1"/>
  <c r="BW127" i="1"/>
  <c r="CL127" i="1" s="1"/>
  <c r="DP127" i="1"/>
  <c r="DA127" i="1"/>
  <c r="DL127" i="1"/>
  <c r="CW127" i="1"/>
  <c r="BS127" i="1"/>
  <c r="CH127" i="1" s="1"/>
  <c r="DP123" i="1"/>
  <c r="DA123" i="1"/>
  <c r="BW123" i="1"/>
  <c r="CL123" i="1" s="1"/>
  <c r="DQ119" i="1"/>
  <c r="DB119" i="1"/>
  <c r="BX119" i="1"/>
  <c r="CM119" i="1" s="1"/>
  <c r="BW115" i="1"/>
  <c r="CL115" i="1" s="1"/>
  <c r="DP115" i="1"/>
  <c r="DA115" i="1"/>
  <c r="DK111" i="1"/>
  <c r="CV111" i="1"/>
  <c r="BR111" i="1"/>
  <c r="CG111" i="1" s="1"/>
  <c r="DL111" i="1"/>
  <c r="CW111" i="1"/>
  <c r="BS111" i="1"/>
  <c r="CH111" i="1" s="1"/>
  <c r="DO109" i="1"/>
  <c r="BV109" i="1"/>
  <c r="CK109" i="1" s="1"/>
  <c r="CZ109" i="1"/>
  <c r="CA105" i="1"/>
  <c r="CP105" i="1" s="1"/>
  <c r="DT105" i="1"/>
  <c r="DE105" i="1"/>
  <c r="DO101" i="1"/>
  <c r="CZ101" i="1"/>
  <c r="BV101" i="1"/>
  <c r="CK101" i="1" s="1"/>
  <c r="CA97" i="1"/>
  <c r="CP97" i="1" s="1"/>
  <c r="DE97" i="1"/>
  <c r="DT97" i="1"/>
  <c r="BV93" i="1"/>
  <c r="CK93" i="1" s="1"/>
  <c r="DO93" i="1"/>
  <c r="CZ93" i="1"/>
  <c r="DT89" i="1"/>
  <c r="CA89" i="1"/>
  <c r="CP89" i="1" s="1"/>
  <c r="DE89" i="1"/>
  <c r="DO85" i="1"/>
  <c r="CZ85" i="1"/>
  <c r="BV85" i="1"/>
  <c r="CK85" i="1" s="1"/>
  <c r="DT81" i="1"/>
  <c r="DE81" i="1"/>
  <c r="CA81" i="1"/>
  <c r="CP81" i="1" s="1"/>
  <c r="DO77" i="1"/>
  <c r="CZ77" i="1"/>
  <c r="BV77" i="1"/>
  <c r="CK77" i="1" s="1"/>
  <c r="DB346" i="1"/>
  <c r="DQ346" i="1"/>
  <c r="BX346" i="1"/>
  <c r="CM346" i="1" s="1"/>
  <c r="BZ346" i="1"/>
  <c r="CO346" i="1" s="1"/>
  <c r="DS346" i="1"/>
  <c r="DD346" i="1"/>
  <c r="BQ346" i="1"/>
  <c r="AJ346" i="1"/>
  <c r="DJ346" i="1"/>
  <c r="CU346" i="1"/>
  <c r="DB342" i="1"/>
  <c r="DQ342" i="1"/>
  <c r="BX342" i="1"/>
  <c r="CM342" i="1" s="1"/>
  <c r="DS342" i="1"/>
  <c r="DD342" i="1"/>
  <c r="BZ342" i="1"/>
  <c r="CO342" i="1" s="1"/>
  <c r="BQ342" i="1"/>
  <c r="AJ342" i="1"/>
  <c r="DJ342" i="1"/>
  <c r="CU342" i="1"/>
  <c r="BX338" i="1"/>
  <c r="CM338" i="1" s="1"/>
  <c r="DQ338" i="1"/>
  <c r="DB338" i="1"/>
  <c r="DS338" i="1"/>
  <c r="DD338" i="1"/>
  <c r="BZ338" i="1"/>
  <c r="CO338" i="1" s="1"/>
  <c r="AJ338" i="1"/>
  <c r="CU338" i="1"/>
  <c r="BQ338" i="1"/>
  <c r="DJ338" i="1"/>
  <c r="DB334" i="1"/>
  <c r="DQ334" i="1"/>
  <c r="BX334" i="1"/>
  <c r="CM334" i="1" s="1"/>
  <c r="BZ334" i="1"/>
  <c r="CO334" i="1" s="1"/>
  <c r="DS334" i="1"/>
  <c r="DD334" i="1"/>
  <c r="DJ334" i="1"/>
  <c r="CU334" i="1"/>
  <c r="BQ334" i="1"/>
  <c r="AJ334" i="1"/>
  <c r="BX330" i="1"/>
  <c r="CM330" i="1" s="1"/>
  <c r="DQ330" i="1"/>
  <c r="DB330" i="1"/>
  <c r="BZ330" i="1"/>
  <c r="CO330" i="1" s="1"/>
  <c r="DS330" i="1"/>
  <c r="DD330" i="1"/>
  <c r="DJ330" i="1"/>
  <c r="AJ330" i="1"/>
  <c r="CU330" i="1"/>
  <c r="BQ330" i="1"/>
  <c r="DF326" i="1"/>
  <c r="CB326" i="1"/>
  <c r="CQ326" i="1" s="1"/>
  <c r="DU326" i="1"/>
  <c r="DL322" i="1"/>
  <c r="CW322" i="1"/>
  <c r="BS322" i="1"/>
  <c r="CH322" i="1" s="1"/>
  <c r="BW322" i="1"/>
  <c r="CL322" i="1" s="1"/>
  <c r="DP322" i="1"/>
  <c r="DA322" i="1"/>
  <c r="DF318" i="1"/>
  <c r="DU318" i="1"/>
  <c r="CB318" i="1"/>
  <c r="CQ318" i="1" s="1"/>
  <c r="CW314" i="1"/>
  <c r="DL314" i="1"/>
  <c r="BS314" i="1"/>
  <c r="CH314" i="1" s="1"/>
  <c r="DP314" i="1"/>
  <c r="DA314" i="1"/>
  <c r="BW314" i="1"/>
  <c r="CL314" i="1" s="1"/>
  <c r="CB310" i="1"/>
  <c r="CQ310" i="1" s="1"/>
  <c r="DU310" i="1"/>
  <c r="DF310" i="1"/>
  <c r="CB306" i="1"/>
  <c r="CQ306" i="1" s="1"/>
  <c r="DU306" i="1"/>
  <c r="DF306" i="1"/>
  <c r="DA306" i="1"/>
  <c r="DP306" i="1"/>
  <c r="BW306" i="1"/>
  <c r="CL306" i="1" s="1"/>
  <c r="CB302" i="1"/>
  <c r="CQ302" i="1" s="1"/>
  <c r="DU302" i="1"/>
  <c r="DF302" i="1"/>
  <c r="CB298" i="1"/>
  <c r="CQ298" i="1" s="1"/>
  <c r="DU298" i="1"/>
  <c r="DF298" i="1"/>
  <c r="DP298" i="1"/>
  <c r="BW298" i="1"/>
  <c r="CL298" i="1" s="1"/>
  <c r="DA298" i="1"/>
  <c r="DU294" i="1"/>
  <c r="DF294" i="1"/>
  <c r="CB294" i="1"/>
  <c r="CQ294" i="1" s="1"/>
  <c r="CB290" i="1"/>
  <c r="CQ290" i="1" s="1"/>
  <c r="DU290" i="1"/>
  <c r="DF290" i="1"/>
  <c r="BW290" i="1"/>
  <c r="CL290" i="1" s="1"/>
  <c r="DA290" i="1"/>
  <c r="DP290" i="1"/>
  <c r="CB286" i="1"/>
  <c r="CQ286" i="1" s="1"/>
  <c r="DF286" i="1"/>
  <c r="DU286" i="1"/>
  <c r="DU282" i="1"/>
  <c r="DF282" i="1"/>
  <c r="CB282" i="1"/>
  <c r="CQ282" i="1" s="1"/>
  <c r="DA282" i="1"/>
  <c r="BW282" i="1"/>
  <c r="CL282" i="1" s="1"/>
  <c r="DP282" i="1"/>
  <c r="DF278" i="1"/>
  <c r="DU278" i="1"/>
  <c r="CB278" i="1"/>
  <c r="CQ278" i="1" s="1"/>
  <c r="BX274" i="1"/>
  <c r="CM274" i="1" s="1"/>
  <c r="DB274" i="1"/>
  <c r="DQ274" i="1"/>
  <c r="DA274" i="1"/>
  <c r="DP274" i="1"/>
  <c r="BW274" i="1"/>
  <c r="CL274" i="1" s="1"/>
  <c r="BT270" i="1"/>
  <c r="CI270" i="1" s="1"/>
  <c r="CX270" i="1"/>
  <c r="DM270" i="1"/>
  <c r="BS266" i="1"/>
  <c r="CH266" i="1" s="1"/>
  <c r="DL266" i="1"/>
  <c r="CW266" i="1"/>
  <c r="DA266" i="1"/>
  <c r="BW266" i="1"/>
  <c r="CL266" i="1" s="1"/>
  <c r="DP266" i="1"/>
  <c r="BS262" i="1"/>
  <c r="CH262" i="1" s="1"/>
  <c r="DL262" i="1"/>
  <c r="CW262" i="1"/>
  <c r="CB258" i="1"/>
  <c r="CQ258" i="1" s="1"/>
  <c r="DU258" i="1"/>
  <c r="DF258" i="1"/>
  <c r="BW258" i="1"/>
  <c r="CL258" i="1" s="1"/>
  <c r="DA258" i="1"/>
  <c r="DP258" i="1"/>
  <c r="DL254" i="1"/>
  <c r="CW254" i="1"/>
  <c r="BS254" i="1"/>
  <c r="CH254" i="1" s="1"/>
  <c r="DU250" i="1"/>
  <c r="DF250" i="1"/>
  <c r="CB250" i="1"/>
  <c r="CQ250" i="1" s="1"/>
  <c r="DP250" i="1"/>
  <c r="DA250" i="1"/>
  <c r="BW250" i="1"/>
  <c r="CL250" i="1" s="1"/>
  <c r="DL246" i="1"/>
  <c r="CW246" i="1"/>
  <c r="BS246" i="1"/>
  <c r="CH246" i="1" s="1"/>
  <c r="CA242" i="1"/>
  <c r="CP242" i="1" s="1"/>
  <c r="DT242" i="1"/>
  <c r="DE242" i="1"/>
  <c r="DP242" i="1"/>
  <c r="DA242" i="1"/>
  <c r="BW242" i="1"/>
  <c r="CL242" i="1" s="1"/>
  <c r="DL238" i="1"/>
  <c r="BS238" i="1"/>
  <c r="CH238" i="1" s="1"/>
  <c r="CW238" i="1"/>
  <c r="DU234" i="1"/>
  <c r="DF234" i="1"/>
  <c r="CB234" i="1"/>
  <c r="CQ234" i="1" s="1"/>
  <c r="DA234" i="1"/>
  <c r="BW234" i="1"/>
  <c r="CL234" i="1" s="1"/>
  <c r="DP234" i="1"/>
  <c r="DL230" i="1"/>
  <c r="BS230" i="1"/>
  <c r="CH230" i="1" s="1"/>
  <c r="CW230" i="1"/>
  <c r="BT226" i="1"/>
  <c r="CI226" i="1" s="1"/>
  <c r="CX226" i="1"/>
  <c r="DM226" i="1"/>
  <c r="CW226" i="1"/>
  <c r="DL226" i="1"/>
  <c r="BS226" i="1"/>
  <c r="CH226" i="1" s="1"/>
  <c r="DM222" i="1"/>
  <c r="CX222" i="1"/>
  <c r="BT222" i="1"/>
  <c r="CI222" i="1" s="1"/>
  <c r="DF218" i="1"/>
  <c r="CB218" i="1"/>
  <c r="CQ218" i="1" s="1"/>
  <c r="DU218" i="1"/>
  <c r="DL218" i="1"/>
  <c r="CW218" i="1"/>
  <c r="BS218" i="1"/>
  <c r="CH218" i="1" s="1"/>
  <c r="BT214" i="1"/>
  <c r="CI214" i="1" s="1"/>
  <c r="DM214" i="1"/>
  <c r="CX214" i="1"/>
  <c r="DP210" i="1"/>
  <c r="DA210" i="1"/>
  <c r="BW210" i="1"/>
  <c r="CL210" i="1" s="1"/>
  <c r="BS210" i="1"/>
  <c r="CH210" i="1" s="1"/>
  <c r="DL210" i="1"/>
  <c r="CW210" i="1"/>
  <c r="BT206" i="1"/>
  <c r="CI206" i="1" s="1"/>
  <c r="DM206" i="1"/>
  <c r="CX206" i="1"/>
  <c r="DP202" i="1"/>
  <c r="DA202" i="1"/>
  <c r="BW202" i="1"/>
  <c r="CL202" i="1" s="1"/>
  <c r="CW202" i="1"/>
  <c r="BS202" i="1"/>
  <c r="CH202" i="1" s="1"/>
  <c r="DL202" i="1"/>
  <c r="CX198" i="1"/>
  <c r="BT198" i="1"/>
  <c r="CI198" i="1" s="1"/>
  <c r="DM198" i="1"/>
  <c r="BT194" i="1"/>
  <c r="CI194" i="1" s="1"/>
  <c r="DM194" i="1"/>
  <c r="CX194" i="1"/>
  <c r="DL194" i="1"/>
  <c r="CW194" i="1"/>
  <c r="BS194" i="1"/>
  <c r="CH194" i="1" s="1"/>
  <c r="BT190" i="1"/>
  <c r="CI190" i="1" s="1"/>
  <c r="CX190" i="1"/>
  <c r="DM190" i="1"/>
  <c r="DQ186" i="1"/>
  <c r="DB186" i="1"/>
  <c r="BX186" i="1"/>
  <c r="CM186" i="1" s="1"/>
  <c r="DL186" i="1"/>
  <c r="CW186" i="1"/>
  <c r="BS186" i="1"/>
  <c r="CH186" i="1" s="1"/>
  <c r="DA182" i="1"/>
  <c r="DP182" i="1"/>
  <c r="BW182" i="1"/>
  <c r="CL182" i="1" s="1"/>
  <c r="BX178" i="1"/>
  <c r="CM178" i="1" s="1"/>
  <c r="DB178" i="1"/>
  <c r="DQ178" i="1"/>
  <c r="BT174" i="1"/>
  <c r="CI174" i="1" s="1"/>
  <c r="DM174" i="1"/>
  <c r="CX174" i="1"/>
  <c r="DS170" i="1"/>
  <c r="DD170" i="1"/>
  <c r="BZ170" i="1"/>
  <c r="CO170" i="1" s="1"/>
  <c r="DD166" i="1"/>
  <c r="BZ166" i="1"/>
  <c r="CO166" i="1" s="1"/>
  <c r="DS166" i="1"/>
  <c r="BX162" i="1"/>
  <c r="CM162" i="1" s="1"/>
  <c r="DQ162" i="1"/>
  <c r="DB162" i="1"/>
  <c r="DM158" i="1"/>
  <c r="CX158" i="1"/>
  <c r="BT158" i="1"/>
  <c r="CI158" i="1" s="1"/>
  <c r="DS154" i="1"/>
  <c r="DD154" i="1"/>
  <c r="BZ154" i="1"/>
  <c r="CO154" i="1" s="1"/>
  <c r="DD150" i="1"/>
  <c r="BZ150" i="1"/>
  <c r="CO150" i="1" s="1"/>
  <c r="DS150" i="1"/>
  <c r="BX146" i="1"/>
  <c r="CM146" i="1" s="1"/>
  <c r="DQ146" i="1"/>
  <c r="DB146" i="1"/>
  <c r="CW142" i="1"/>
  <c r="BS142" i="1"/>
  <c r="CH142" i="1" s="1"/>
  <c r="DL142" i="1"/>
  <c r="CX138" i="1"/>
  <c r="BT138" i="1"/>
  <c r="CI138" i="1" s="1"/>
  <c r="DM138" i="1"/>
  <c r="DQ134" i="1"/>
  <c r="DB134" i="1"/>
  <c r="BX134" i="1"/>
  <c r="CM134" i="1" s="1"/>
  <c r="BT130" i="1"/>
  <c r="CI130" i="1" s="1"/>
  <c r="DM130" i="1"/>
  <c r="CX130" i="1"/>
  <c r="BX126" i="1"/>
  <c r="CM126" i="1" s="1"/>
  <c r="DQ126" i="1"/>
  <c r="DB126" i="1"/>
  <c r="DQ122" i="1"/>
  <c r="BX122" i="1"/>
  <c r="CM122" i="1" s="1"/>
  <c r="DB122" i="1"/>
  <c r="DL118" i="1"/>
  <c r="CW118" i="1"/>
  <c r="BS118" i="1"/>
  <c r="CH118" i="1" s="1"/>
  <c r="BX114" i="1"/>
  <c r="CM114" i="1" s="1"/>
  <c r="DQ114" i="1"/>
  <c r="DB114" i="1"/>
  <c r="DL110" i="1"/>
  <c r="CW110" i="1"/>
  <c r="BS110" i="1"/>
  <c r="CH110" i="1" s="1"/>
  <c r="CB108" i="1"/>
  <c r="CQ108" i="1" s="1"/>
  <c r="DF108" i="1"/>
  <c r="DU108" i="1"/>
  <c r="DE104" i="1"/>
  <c r="CA104" i="1"/>
  <c r="CP104" i="1" s="1"/>
  <c r="DT104" i="1"/>
  <c r="BR104" i="1"/>
  <c r="CG104" i="1" s="1"/>
  <c r="DK104" i="1"/>
  <c r="CV104" i="1"/>
  <c r="DU100" i="1"/>
  <c r="DF100" i="1"/>
  <c r="CB100" i="1"/>
  <c r="CQ100" i="1" s="1"/>
  <c r="DO96" i="1"/>
  <c r="BV96" i="1"/>
  <c r="CK96" i="1" s="1"/>
  <c r="CZ96" i="1"/>
  <c r="DO92" i="1"/>
  <c r="BV92" i="1"/>
  <c r="CK92" i="1" s="1"/>
  <c r="CZ92" i="1"/>
  <c r="DT88" i="1"/>
  <c r="DE88" i="1"/>
  <c r="CA88" i="1"/>
  <c r="CP88" i="1" s="1"/>
  <c r="BR88" i="1"/>
  <c r="CG88" i="1" s="1"/>
  <c r="DK88" i="1"/>
  <c r="CV88" i="1"/>
  <c r="BV84" i="1"/>
  <c r="CK84" i="1" s="1"/>
  <c r="DO84" i="1"/>
  <c r="CZ84" i="1"/>
  <c r="CA80" i="1"/>
  <c r="CP80" i="1" s="1"/>
  <c r="DT80" i="1"/>
  <c r="DE80" i="1"/>
  <c r="CA76" i="1"/>
  <c r="CP76" i="1" s="1"/>
  <c r="DT76" i="1"/>
  <c r="DE76" i="1"/>
  <c r="BX345" i="1"/>
  <c r="CM345" i="1" s="1"/>
  <c r="DQ345" i="1"/>
  <c r="DB345" i="1"/>
  <c r="DU345" i="1"/>
  <c r="CB345" i="1"/>
  <c r="CQ345" i="1" s="1"/>
  <c r="DF345" i="1"/>
  <c r="DO345" i="1"/>
  <c r="CZ345" i="1"/>
  <c r="BV345" i="1"/>
  <c r="CK345" i="1" s="1"/>
  <c r="DB341" i="1"/>
  <c r="DQ341" i="1"/>
  <c r="BX341" i="1"/>
  <c r="CM341" i="1" s="1"/>
  <c r="DU341" i="1"/>
  <c r="DF341" i="1"/>
  <c r="CB341" i="1"/>
  <c r="CQ341" i="1" s="1"/>
  <c r="CZ341" i="1"/>
  <c r="DO341" i="1"/>
  <c r="BV341" i="1"/>
  <c r="CK341" i="1" s="1"/>
  <c r="BX337" i="1"/>
  <c r="CM337" i="1" s="1"/>
  <c r="DQ337" i="1"/>
  <c r="DB337" i="1"/>
  <c r="DU337" i="1"/>
  <c r="DF337" i="1"/>
  <c r="CB337" i="1"/>
  <c r="CQ337" i="1" s="1"/>
  <c r="BV337" i="1"/>
  <c r="CK337" i="1" s="1"/>
  <c r="DO337" i="1"/>
  <c r="CZ337" i="1"/>
  <c r="BS333" i="1"/>
  <c r="CH333" i="1" s="1"/>
  <c r="CW333" i="1"/>
  <c r="DL333" i="1"/>
  <c r="DF333" i="1"/>
  <c r="DU333" i="1"/>
  <c r="CB333" i="1"/>
  <c r="CQ333" i="1" s="1"/>
  <c r="CZ333" i="1"/>
  <c r="BV333" i="1"/>
  <c r="CK333" i="1" s="1"/>
  <c r="DO333" i="1"/>
  <c r="BX329" i="1"/>
  <c r="CM329" i="1" s="1"/>
  <c r="DQ329" i="1"/>
  <c r="DB329" i="1"/>
  <c r="DF329" i="1"/>
  <c r="DU329" i="1"/>
  <c r="CB329" i="1"/>
  <c r="CQ329" i="1" s="1"/>
  <c r="DO329" i="1"/>
  <c r="CZ329" i="1"/>
  <c r="BV329" i="1"/>
  <c r="CK329" i="1" s="1"/>
  <c r="BX325" i="1"/>
  <c r="CM325" i="1" s="1"/>
  <c r="DQ325" i="1"/>
  <c r="DB325" i="1"/>
  <c r="DE325" i="1"/>
  <c r="DT325" i="1"/>
  <c r="CA325" i="1"/>
  <c r="CP325" i="1" s="1"/>
  <c r="CB321" i="1"/>
  <c r="CQ321" i="1" s="1"/>
  <c r="DU321" i="1"/>
  <c r="DF321" i="1"/>
  <c r="DQ317" i="1"/>
  <c r="DB317" i="1"/>
  <c r="BX317" i="1"/>
  <c r="CM317" i="1" s="1"/>
  <c r="DT317" i="1"/>
  <c r="DE317" i="1"/>
  <c r="CA317" i="1"/>
  <c r="CP317" i="1" s="1"/>
  <c r="DU313" i="1"/>
  <c r="DF313" i="1"/>
  <c r="CB313" i="1"/>
  <c r="CQ313" i="1" s="1"/>
  <c r="DQ309" i="1"/>
  <c r="DB309" i="1"/>
  <c r="BX309" i="1"/>
  <c r="CM309" i="1" s="1"/>
  <c r="DE309" i="1"/>
  <c r="CA309" i="1"/>
  <c r="CP309" i="1" s="1"/>
  <c r="DT309" i="1"/>
  <c r="CB305" i="1"/>
  <c r="CQ305" i="1" s="1"/>
  <c r="DU305" i="1"/>
  <c r="DF305" i="1"/>
  <c r="BX301" i="1"/>
  <c r="CM301" i="1" s="1"/>
  <c r="DQ301" i="1"/>
  <c r="DB301" i="1"/>
  <c r="CA301" i="1"/>
  <c r="CP301" i="1" s="1"/>
  <c r="DT301" i="1"/>
  <c r="DE301" i="1"/>
  <c r="DU297" i="1"/>
  <c r="CB297" i="1"/>
  <c r="CQ297" i="1" s="1"/>
  <c r="DF297" i="1"/>
  <c r="CB293" i="1"/>
  <c r="CQ293" i="1" s="1"/>
  <c r="DU293" i="1"/>
  <c r="DF293" i="1"/>
  <c r="DT293" i="1"/>
  <c r="DE293" i="1"/>
  <c r="CA293" i="1"/>
  <c r="CP293" i="1" s="1"/>
  <c r="CB289" i="1"/>
  <c r="CQ289" i="1" s="1"/>
  <c r="DU289" i="1"/>
  <c r="DF289" i="1"/>
  <c r="CB285" i="1"/>
  <c r="CQ285" i="1" s="1"/>
  <c r="DU285" i="1"/>
  <c r="DF285" i="1"/>
  <c r="CA285" i="1"/>
  <c r="CP285" i="1" s="1"/>
  <c r="DT285" i="1"/>
  <c r="DE285" i="1"/>
  <c r="CB281" i="1"/>
  <c r="CQ281" i="1" s="1"/>
  <c r="DF281" i="1"/>
  <c r="DU281" i="1"/>
  <c r="DU277" i="1"/>
  <c r="DF277" i="1"/>
  <c r="CB277" i="1"/>
  <c r="CQ277" i="1" s="1"/>
  <c r="DE277" i="1"/>
  <c r="DT277" i="1"/>
  <c r="CA277" i="1"/>
  <c r="CP277" i="1" s="1"/>
  <c r="CB273" i="1"/>
  <c r="CQ273" i="1" s="1"/>
  <c r="DU273" i="1"/>
  <c r="DF273" i="1"/>
  <c r="BX269" i="1"/>
  <c r="CM269" i="1" s="1"/>
  <c r="DB269" i="1"/>
  <c r="DQ269" i="1"/>
  <c r="DT269" i="1"/>
  <c r="DE269" i="1"/>
  <c r="CA269" i="1"/>
  <c r="CP269" i="1" s="1"/>
  <c r="DQ265" i="1"/>
  <c r="DB265" i="1"/>
  <c r="BX265" i="1"/>
  <c r="CM265" i="1" s="1"/>
  <c r="DQ261" i="1"/>
  <c r="DB261" i="1"/>
  <c r="BX261" i="1"/>
  <c r="CM261" i="1" s="1"/>
  <c r="DT261" i="1"/>
  <c r="DE261" i="1"/>
  <c r="CA261" i="1"/>
  <c r="CP261" i="1" s="1"/>
  <c r="CX257" i="1"/>
  <c r="BT257" i="1"/>
  <c r="CI257" i="1" s="1"/>
  <c r="DM257" i="1"/>
  <c r="DQ253" i="1"/>
  <c r="DB253" i="1"/>
  <c r="BX253" i="1"/>
  <c r="CM253" i="1" s="1"/>
  <c r="CA253" i="1"/>
  <c r="CP253" i="1" s="1"/>
  <c r="DT253" i="1"/>
  <c r="DE253" i="1"/>
  <c r="DB249" i="1"/>
  <c r="BX249" i="1"/>
  <c r="CM249" i="1" s="1"/>
  <c r="DQ249" i="1"/>
  <c r="DQ245" i="1"/>
  <c r="DB245" i="1"/>
  <c r="BX245" i="1"/>
  <c r="CM245" i="1" s="1"/>
  <c r="DE245" i="1"/>
  <c r="DT245" i="1"/>
  <c r="CA245" i="1"/>
  <c r="CP245" i="1" s="1"/>
  <c r="DB241" i="1"/>
  <c r="DQ241" i="1"/>
  <c r="BX241" i="1"/>
  <c r="CM241" i="1" s="1"/>
  <c r="BX237" i="1"/>
  <c r="CM237" i="1" s="1"/>
  <c r="DB237" i="1"/>
  <c r="DQ237" i="1"/>
  <c r="DT237" i="1"/>
  <c r="DE237" i="1"/>
  <c r="CA237" i="1"/>
  <c r="CP237" i="1" s="1"/>
  <c r="DQ233" i="1"/>
  <c r="DB233" i="1"/>
  <c r="BX233" i="1"/>
  <c r="CM233" i="1" s="1"/>
  <c r="DQ229" i="1"/>
  <c r="DB229" i="1"/>
  <c r="BX229" i="1"/>
  <c r="CM229" i="1" s="1"/>
  <c r="DT229" i="1"/>
  <c r="DE229" i="1"/>
  <c r="CA229" i="1"/>
  <c r="CP229" i="1" s="1"/>
  <c r="CB225" i="1"/>
  <c r="CQ225" i="1" s="1"/>
  <c r="DF225" i="1"/>
  <c r="DU225" i="1"/>
  <c r="DT221" i="1"/>
  <c r="DE221" i="1"/>
  <c r="CA221" i="1"/>
  <c r="CP221" i="1" s="1"/>
  <c r="BT221" i="1"/>
  <c r="CI221" i="1" s="1"/>
  <c r="CX221" i="1"/>
  <c r="DM221" i="1"/>
  <c r="DB217" i="1"/>
  <c r="BX217" i="1"/>
  <c r="CM217" i="1" s="1"/>
  <c r="DQ217" i="1"/>
  <c r="DQ213" i="1"/>
  <c r="DB213" i="1"/>
  <c r="BX213" i="1"/>
  <c r="CM213" i="1" s="1"/>
  <c r="DM213" i="1"/>
  <c r="BT213" i="1"/>
  <c r="CI213" i="1" s="1"/>
  <c r="CX213" i="1"/>
  <c r="CX209" i="1"/>
  <c r="DM209" i="1"/>
  <c r="BT209" i="1"/>
  <c r="CI209" i="1" s="1"/>
  <c r="DL205" i="1"/>
  <c r="CW205" i="1"/>
  <c r="BS205" i="1"/>
  <c r="CH205" i="1" s="1"/>
  <c r="CX205" i="1"/>
  <c r="DM205" i="1"/>
  <c r="BT205" i="1"/>
  <c r="CI205" i="1" s="1"/>
  <c r="DL201" i="1"/>
  <c r="BS201" i="1"/>
  <c r="CH201" i="1" s="1"/>
  <c r="CW201" i="1"/>
  <c r="CB197" i="1"/>
  <c r="CQ197" i="1" s="1"/>
  <c r="DF197" i="1"/>
  <c r="DU197" i="1"/>
  <c r="CX197" i="1"/>
  <c r="DM197" i="1"/>
  <c r="BT197" i="1"/>
  <c r="CI197" i="1" s="1"/>
  <c r="CB193" i="1"/>
  <c r="CQ193" i="1" s="1"/>
  <c r="DF193" i="1"/>
  <c r="DU193" i="1"/>
  <c r="CW189" i="1"/>
  <c r="BS189" i="1"/>
  <c r="CH189" i="1" s="1"/>
  <c r="DL189" i="1"/>
  <c r="DB189" i="1"/>
  <c r="DQ189" i="1"/>
  <c r="BX189" i="1"/>
  <c r="CM189" i="1" s="1"/>
  <c r="CX185" i="1"/>
  <c r="BT185" i="1"/>
  <c r="CI185" i="1" s="1"/>
  <c r="DM185" i="1"/>
  <c r="DU181" i="1"/>
  <c r="DF181" i="1"/>
  <c r="CB181" i="1"/>
  <c r="CQ181" i="1" s="1"/>
  <c r="DQ181" i="1"/>
  <c r="DB181" i="1"/>
  <c r="BX181" i="1"/>
  <c r="CM181" i="1" s="1"/>
  <c r="BV177" i="1"/>
  <c r="CK177" i="1" s="1"/>
  <c r="DO177" i="1"/>
  <c r="CZ177" i="1"/>
  <c r="DO173" i="1"/>
  <c r="CZ173" i="1"/>
  <c r="BV173" i="1"/>
  <c r="CK173" i="1" s="1"/>
  <c r="DT169" i="1"/>
  <c r="CA169" i="1"/>
  <c r="CP169" i="1" s="1"/>
  <c r="DE169" i="1"/>
  <c r="DM165" i="1"/>
  <c r="CX165" i="1"/>
  <c r="BT165" i="1"/>
  <c r="CI165" i="1" s="1"/>
  <c r="DD161" i="1"/>
  <c r="BZ161" i="1"/>
  <c r="CO161" i="1" s="1"/>
  <c r="DS161" i="1"/>
  <c r="BT157" i="1"/>
  <c r="CI157" i="1" s="1"/>
  <c r="DM157" i="1"/>
  <c r="CX157" i="1"/>
  <c r="BV153" i="1"/>
  <c r="CK153" i="1" s="1"/>
  <c r="DO153" i="1"/>
  <c r="CZ153" i="1"/>
  <c r="DS149" i="1"/>
  <c r="DD149" i="1"/>
  <c r="BZ149" i="1"/>
  <c r="CO149" i="1" s="1"/>
  <c r="BT145" i="1"/>
  <c r="CI145" i="1" s="1"/>
  <c r="DM145" i="1"/>
  <c r="CX145" i="1"/>
  <c r="DM141" i="1"/>
  <c r="CX141" i="1"/>
  <c r="BT141" i="1"/>
  <c r="CI141" i="1" s="1"/>
  <c r="DS137" i="1"/>
  <c r="DD137" i="1"/>
  <c r="BZ137" i="1"/>
  <c r="CO137" i="1" s="1"/>
  <c r="DT133" i="1"/>
  <c r="CA133" i="1"/>
  <c r="CP133" i="1" s="1"/>
  <c r="DE133" i="1"/>
  <c r="BV129" i="1"/>
  <c r="CK129" i="1" s="1"/>
  <c r="DO129" i="1"/>
  <c r="CZ129" i="1"/>
  <c r="DT125" i="1"/>
  <c r="DE125" i="1"/>
  <c r="CA125" i="1"/>
  <c r="CP125" i="1" s="1"/>
  <c r="DM121" i="1"/>
  <c r="CX121" i="1"/>
  <c r="BT121" i="1"/>
  <c r="CI121" i="1" s="1"/>
  <c r="BZ117" i="1"/>
  <c r="CO117" i="1" s="1"/>
  <c r="DS117" i="1"/>
  <c r="DD117" i="1"/>
  <c r="DO113" i="1"/>
  <c r="CZ113" i="1"/>
  <c r="BV113" i="1"/>
  <c r="CK113" i="1" s="1"/>
  <c r="CW379" i="1"/>
  <c r="DL379" i="1"/>
  <c r="BS379" i="1"/>
  <c r="CH379" i="1" s="1"/>
  <c r="DS379" i="1"/>
  <c r="DD379" i="1"/>
  <c r="BZ379" i="1"/>
  <c r="CO379" i="1" s="1"/>
  <c r="DN379" i="1"/>
  <c r="CY379" i="1"/>
  <c r="BU379" i="1"/>
  <c r="CJ379" i="1" s="1"/>
  <c r="CW107" i="1"/>
  <c r="BS107" i="1"/>
  <c r="CH107" i="1" s="1"/>
  <c r="DL107" i="1"/>
  <c r="BX103" i="1"/>
  <c r="CM103" i="1" s="1"/>
  <c r="DQ103" i="1"/>
  <c r="DB103" i="1"/>
  <c r="BR99" i="1"/>
  <c r="CG99" i="1" s="1"/>
  <c r="CV99" i="1"/>
  <c r="DK99" i="1"/>
  <c r="BX99" i="1"/>
  <c r="CM99" i="1" s="1"/>
  <c r="DQ99" i="1"/>
  <c r="DB99" i="1"/>
  <c r="CV95" i="1"/>
  <c r="DK95" i="1"/>
  <c r="BR95" i="1"/>
  <c r="CG95" i="1" s="1"/>
  <c r="DL91" i="1"/>
  <c r="BS91" i="1"/>
  <c r="CH91" i="1" s="1"/>
  <c r="CW91" i="1"/>
  <c r="DQ87" i="1"/>
  <c r="DB87" i="1"/>
  <c r="BX87" i="1"/>
  <c r="CM87" i="1" s="1"/>
  <c r="CV83" i="1"/>
  <c r="BR83" i="1"/>
  <c r="CG83" i="1" s="1"/>
  <c r="DK83" i="1"/>
  <c r="BX83" i="1"/>
  <c r="CM83" i="1" s="1"/>
  <c r="DQ83" i="1"/>
  <c r="DB83" i="1"/>
  <c r="BX79" i="1"/>
  <c r="CM79" i="1" s="1"/>
  <c r="DQ79" i="1"/>
  <c r="DB79" i="1"/>
  <c r="BW75" i="1"/>
  <c r="CL75" i="1" s="1"/>
  <c r="DP75" i="1"/>
  <c r="DA75" i="1"/>
  <c r="DT344" i="1"/>
  <c r="DE344" i="1"/>
  <c r="CA344" i="1"/>
  <c r="CP344" i="1" s="1"/>
  <c r="DU344" i="1"/>
  <c r="DF344" i="1"/>
  <c r="CB344" i="1"/>
  <c r="CQ344" i="1" s="1"/>
  <c r="DN344" i="1"/>
  <c r="BU344" i="1"/>
  <c r="CJ344" i="1" s="1"/>
  <c r="CY344" i="1"/>
  <c r="DE340" i="1"/>
  <c r="DT340" i="1"/>
  <c r="CA340" i="1"/>
  <c r="CP340" i="1" s="1"/>
  <c r="CB340" i="1"/>
  <c r="CQ340" i="1" s="1"/>
  <c r="DF340" i="1"/>
  <c r="DU340" i="1"/>
  <c r="DN340" i="1"/>
  <c r="CY340" i="1"/>
  <c r="BU340" i="1"/>
  <c r="CJ340" i="1" s="1"/>
  <c r="CA336" i="1"/>
  <c r="CP336" i="1" s="1"/>
  <c r="DT336" i="1"/>
  <c r="DE336" i="1"/>
  <c r="CB336" i="1"/>
  <c r="CQ336" i="1" s="1"/>
  <c r="DU336" i="1"/>
  <c r="DF336" i="1"/>
  <c r="DN336" i="1"/>
  <c r="CY336" i="1"/>
  <c r="BU336" i="1"/>
  <c r="CJ336" i="1" s="1"/>
  <c r="DT332" i="1"/>
  <c r="DE332" i="1"/>
  <c r="CA332" i="1"/>
  <c r="CP332" i="1" s="1"/>
  <c r="CB332" i="1"/>
  <c r="CQ332" i="1" s="1"/>
  <c r="DF332" i="1"/>
  <c r="DU332" i="1"/>
  <c r="BU332" i="1"/>
  <c r="CJ332" i="1" s="1"/>
  <c r="CY332" i="1"/>
  <c r="DN332" i="1"/>
  <c r="DT328" i="1"/>
  <c r="DE328" i="1"/>
  <c r="CA328" i="1"/>
  <c r="CP328" i="1" s="1"/>
  <c r="DU328" i="1"/>
  <c r="DF328" i="1"/>
  <c r="CB328" i="1"/>
  <c r="CQ328" i="1" s="1"/>
  <c r="DT324" i="1"/>
  <c r="DE324" i="1"/>
  <c r="CA324" i="1"/>
  <c r="CP324" i="1" s="1"/>
  <c r="BT324" i="1"/>
  <c r="CI324" i="1" s="1"/>
  <c r="DM324" i="1"/>
  <c r="CX324" i="1"/>
  <c r="DU320" i="1"/>
  <c r="CB320" i="1"/>
  <c r="CQ320" i="1" s="1"/>
  <c r="DF320" i="1"/>
  <c r="DE316" i="1"/>
  <c r="DT316" i="1"/>
  <c r="CA316" i="1"/>
  <c r="CP316" i="1" s="1"/>
  <c r="CX316" i="1"/>
  <c r="DM316" i="1"/>
  <c r="BT316" i="1"/>
  <c r="CI316" i="1" s="1"/>
  <c r="DF312" i="1"/>
  <c r="DU312" i="1"/>
  <c r="CB312" i="1"/>
  <c r="CQ312" i="1" s="1"/>
  <c r="DT308" i="1"/>
  <c r="DE308" i="1"/>
  <c r="CA308" i="1"/>
  <c r="CP308" i="1" s="1"/>
  <c r="CX308" i="1"/>
  <c r="BT308" i="1"/>
  <c r="CI308" i="1" s="1"/>
  <c r="DM308" i="1"/>
  <c r="CB304" i="1"/>
  <c r="CQ304" i="1" s="1"/>
  <c r="DU304" i="1"/>
  <c r="DF304" i="1"/>
  <c r="CA300" i="1"/>
  <c r="CP300" i="1" s="1"/>
  <c r="DT300" i="1"/>
  <c r="DE300" i="1"/>
  <c r="BT300" i="1"/>
  <c r="CI300" i="1" s="1"/>
  <c r="DM300" i="1"/>
  <c r="CX300" i="1"/>
  <c r="DU296" i="1"/>
  <c r="DF296" i="1"/>
  <c r="CB296" i="1"/>
  <c r="CQ296" i="1" s="1"/>
  <c r="DU292" i="1"/>
  <c r="DF292" i="1"/>
  <c r="CB292" i="1"/>
  <c r="CQ292" i="1" s="1"/>
  <c r="BT292" i="1"/>
  <c r="CI292" i="1" s="1"/>
  <c r="DM292" i="1"/>
  <c r="CX292" i="1"/>
  <c r="CB288" i="1"/>
  <c r="CQ288" i="1" s="1"/>
  <c r="DU288" i="1"/>
  <c r="DF288" i="1"/>
  <c r="DF284" i="1"/>
  <c r="DU284" i="1"/>
  <c r="CB284" i="1"/>
  <c r="CQ284" i="1" s="1"/>
  <c r="CX284" i="1"/>
  <c r="DM284" i="1"/>
  <c r="BT284" i="1"/>
  <c r="CI284" i="1" s="1"/>
  <c r="DF280" i="1"/>
  <c r="CB280" i="1"/>
  <c r="CQ280" i="1" s="1"/>
  <c r="DU280" i="1"/>
  <c r="DU276" i="1"/>
  <c r="CB276" i="1"/>
  <c r="CQ276" i="1" s="1"/>
  <c r="DF276" i="1"/>
  <c r="DL276" i="1"/>
  <c r="BS276" i="1"/>
  <c r="CH276" i="1" s="1"/>
  <c r="CW276" i="1"/>
  <c r="CB272" i="1"/>
  <c r="CQ272" i="1" s="1"/>
  <c r="DF272" i="1"/>
  <c r="DU272" i="1"/>
  <c r="DT268" i="1"/>
  <c r="DE268" i="1"/>
  <c r="CA268" i="1"/>
  <c r="CP268" i="1" s="1"/>
  <c r="DL268" i="1"/>
  <c r="CW268" i="1"/>
  <c r="BS268" i="1"/>
  <c r="CH268" i="1" s="1"/>
  <c r="CA264" i="1"/>
  <c r="CP264" i="1" s="1"/>
  <c r="DT264" i="1"/>
  <c r="DE264" i="1"/>
  <c r="DB260" i="1"/>
  <c r="DQ260" i="1"/>
  <c r="BX260" i="1"/>
  <c r="CM260" i="1" s="1"/>
  <c r="CW260" i="1"/>
  <c r="DL260" i="1"/>
  <c r="BS260" i="1"/>
  <c r="CH260" i="1" s="1"/>
  <c r="BT256" i="1"/>
  <c r="CI256" i="1" s="1"/>
  <c r="DM256" i="1"/>
  <c r="CX256" i="1"/>
  <c r="DT252" i="1"/>
  <c r="DE252" i="1"/>
  <c r="CA252" i="1"/>
  <c r="CP252" i="1" s="1"/>
  <c r="BS252" i="1"/>
  <c r="CH252" i="1" s="1"/>
  <c r="DL252" i="1"/>
  <c r="CW252" i="1"/>
  <c r="DU248" i="1"/>
  <c r="DF248" i="1"/>
  <c r="CB248" i="1"/>
  <c r="CQ248" i="1" s="1"/>
  <c r="DT244" i="1"/>
  <c r="DE244" i="1"/>
  <c r="CA244" i="1"/>
  <c r="CP244" i="1" s="1"/>
  <c r="DL244" i="1"/>
  <c r="CW244" i="1"/>
  <c r="BS244" i="1"/>
  <c r="CH244" i="1" s="1"/>
  <c r="BS240" i="1"/>
  <c r="CH240" i="1" s="1"/>
  <c r="DL240" i="1"/>
  <c r="CW240" i="1"/>
  <c r="CA236" i="1"/>
  <c r="CP236" i="1" s="1"/>
  <c r="DT236" i="1"/>
  <c r="DE236" i="1"/>
  <c r="DL236" i="1"/>
  <c r="CW236" i="1"/>
  <c r="BS236" i="1"/>
  <c r="CH236" i="1" s="1"/>
  <c r="DF232" i="1"/>
  <c r="CB232" i="1"/>
  <c r="CQ232" i="1" s="1"/>
  <c r="DU232" i="1"/>
  <c r="DT228" i="1"/>
  <c r="DE228" i="1"/>
  <c r="CA228" i="1"/>
  <c r="CP228" i="1" s="1"/>
  <c r="DP228" i="1"/>
  <c r="DA228" i="1"/>
  <c r="BW228" i="1"/>
  <c r="CL228" i="1" s="1"/>
  <c r="BW224" i="1"/>
  <c r="CL224" i="1" s="1"/>
  <c r="DA224" i="1"/>
  <c r="DP224" i="1"/>
  <c r="BX220" i="1"/>
  <c r="CM220" i="1" s="1"/>
  <c r="DQ220" i="1"/>
  <c r="DB220" i="1"/>
  <c r="CA220" i="1"/>
  <c r="CP220" i="1" s="1"/>
  <c r="DT220" i="1"/>
  <c r="DE220" i="1"/>
  <c r="BT216" i="1"/>
  <c r="CI216" i="1" s="1"/>
  <c r="DM216" i="1"/>
  <c r="CX216" i="1"/>
  <c r="DM212" i="1"/>
  <c r="CX212" i="1"/>
  <c r="BT212" i="1"/>
  <c r="CI212" i="1" s="1"/>
  <c r="DT212" i="1"/>
  <c r="DE212" i="1"/>
  <c r="CA212" i="1"/>
  <c r="CP212" i="1" s="1"/>
  <c r="DM208" i="1"/>
  <c r="BT208" i="1"/>
  <c r="CI208" i="1" s="1"/>
  <c r="CX208" i="1"/>
  <c r="CB204" i="1"/>
  <c r="CQ204" i="1" s="1"/>
  <c r="DU204" i="1"/>
  <c r="DF204" i="1"/>
  <c r="DT204" i="1"/>
  <c r="DE204" i="1"/>
  <c r="CA204" i="1"/>
  <c r="CP204" i="1" s="1"/>
  <c r="DQ200" i="1"/>
  <c r="BX200" i="1"/>
  <c r="CM200" i="1" s="1"/>
  <c r="DB200" i="1"/>
  <c r="DF196" i="1"/>
  <c r="CB196" i="1"/>
  <c r="CQ196" i="1" s="1"/>
  <c r="DU196" i="1"/>
  <c r="DE196" i="1"/>
  <c r="DT196" i="1"/>
  <c r="CA196" i="1"/>
  <c r="CP196" i="1" s="1"/>
  <c r="BW192" i="1"/>
  <c r="CL192" i="1" s="1"/>
  <c r="DP192" i="1"/>
  <c r="DA192" i="1"/>
  <c r="DM188" i="1"/>
  <c r="CX188" i="1"/>
  <c r="BT188" i="1"/>
  <c r="CI188" i="1" s="1"/>
  <c r="CA188" i="1"/>
  <c r="CP188" i="1" s="1"/>
  <c r="DT188" i="1"/>
  <c r="DE188" i="1"/>
  <c r="DP184" i="1"/>
  <c r="DA184" i="1"/>
  <c r="BW184" i="1"/>
  <c r="CL184" i="1" s="1"/>
  <c r="BR180" i="1"/>
  <c r="CG180" i="1" s="1"/>
  <c r="DK180" i="1"/>
  <c r="CV180" i="1"/>
  <c r="DT180" i="1"/>
  <c r="DE180" i="1"/>
  <c r="CA180" i="1"/>
  <c r="CP180" i="1" s="1"/>
  <c r="CB176" i="1"/>
  <c r="CQ176" i="1" s="1"/>
  <c r="DU176" i="1"/>
  <c r="DF176" i="1"/>
  <c r="DP172" i="1"/>
  <c r="BW172" i="1"/>
  <c r="CL172" i="1" s="1"/>
  <c r="DA172" i="1"/>
  <c r="DP168" i="1"/>
  <c r="DA168" i="1"/>
  <c r="BW168" i="1"/>
  <c r="CL168" i="1" s="1"/>
  <c r="DP164" i="1"/>
  <c r="DA164" i="1"/>
  <c r="BW164" i="1"/>
  <c r="CL164" i="1" s="1"/>
  <c r="DT164" i="1"/>
  <c r="DE164" i="1"/>
  <c r="CA164" i="1"/>
  <c r="CP164" i="1" s="1"/>
  <c r="BW160" i="1"/>
  <c r="CL160" i="1" s="1"/>
  <c r="DP160" i="1"/>
  <c r="DA160" i="1"/>
  <c r="BR156" i="1"/>
  <c r="CG156" i="1" s="1"/>
  <c r="DK156" i="1"/>
  <c r="CV156" i="1"/>
  <c r="DF152" i="1"/>
  <c r="CB152" i="1"/>
  <c r="CQ152" i="1" s="1"/>
  <c r="DU152" i="1"/>
  <c r="DF148" i="1"/>
  <c r="DU148" i="1"/>
  <c r="CB148" i="1"/>
  <c r="CQ148" i="1" s="1"/>
  <c r="DP148" i="1"/>
  <c r="DA148" i="1"/>
  <c r="BW148" i="1"/>
  <c r="CL148" i="1" s="1"/>
  <c r="CB144" i="1"/>
  <c r="CQ144" i="1" s="1"/>
  <c r="DU144" i="1"/>
  <c r="DF144" i="1"/>
  <c r="BV140" i="1"/>
  <c r="CK140" i="1" s="1"/>
  <c r="DO140" i="1"/>
  <c r="CZ140" i="1"/>
  <c r="DT136" i="1"/>
  <c r="DE136" i="1"/>
  <c r="CA136" i="1"/>
  <c r="CP136" i="1" s="1"/>
  <c r="DK132" i="1"/>
  <c r="CV132" i="1"/>
  <c r="BR132" i="1"/>
  <c r="CG132" i="1" s="1"/>
  <c r="DP132" i="1"/>
  <c r="BW132" i="1"/>
  <c r="CL132" i="1" s="1"/>
  <c r="DA132" i="1"/>
  <c r="CB128" i="1"/>
  <c r="CQ128" i="1" s="1"/>
  <c r="DU128" i="1"/>
  <c r="DF128" i="1"/>
  <c r="CZ124" i="1"/>
  <c r="BV124" i="1"/>
  <c r="CK124" i="1" s="1"/>
  <c r="DO124" i="1"/>
  <c r="DT120" i="1"/>
  <c r="DE120" i="1"/>
  <c r="CA120" i="1"/>
  <c r="CP120" i="1" s="1"/>
  <c r="DK116" i="1"/>
  <c r="CV116" i="1"/>
  <c r="BR116" i="1"/>
  <c r="CG116" i="1" s="1"/>
  <c r="DP116" i="1"/>
  <c r="DA116" i="1"/>
  <c r="BW116" i="1"/>
  <c r="CL116" i="1" s="1"/>
  <c r="CB112" i="1"/>
  <c r="CQ112" i="1" s="1"/>
  <c r="DF112" i="1"/>
  <c r="DU112" i="1"/>
  <c r="CW378" i="1"/>
  <c r="DL378" i="1"/>
  <c r="BS378" i="1"/>
  <c r="DD378" i="1"/>
  <c r="DS378" i="1"/>
  <c r="DS380" i="1" s="1"/>
  <c r="BZ378" i="1"/>
  <c r="BU378" i="1"/>
  <c r="DN378" i="1"/>
  <c r="DN380" i="1" s="1"/>
  <c r="CY378" i="1"/>
  <c r="CY380" i="1" s="1"/>
  <c r="CW106" i="1"/>
  <c r="BS106" i="1"/>
  <c r="CH106" i="1" s="1"/>
  <c r="DL106" i="1"/>
  <c r="DL102" i="1"/>
  <c r="CW102" i="1"/>
  <c r="BS102" i="1"/>
  <c r="CH102" i="1" s="1"/>
  <c r="BX98" i="1"/>
  <c r="CM98" i="1" s="1"/>
  <c r="DQ98" i="1"/>
  <c r="DB98" i="1"/>
  <c r="BX94" i="1"/>
  <c r="CM94" i="1" s="1"/>
  <c r="DQ94" i="1"/>
  <c r="DB94" i="1"/>
  <c r="DM90" i="1"/>
  <c r="CX90" i="1"/>
  <c r="BT90" i="1"/>
  <c r="CI90" i="1" s="1"/>
  <c r="BZ86" i="1"/>
  <c r="CO86" i="1" s="1"/>
  <c r="DS86" i="1"/>
  <c r="DD86" i="1"/>
  <c r="BS82" i="1"/>
  <c r="CH82" i="1" s="1"/>
  <c r="DL82" i="1"/>
  <c r="CW82" i="1"/>
  <c r="DQ78" i="1"/>
  <c r="DB78" i="1"/>
  <c r="BX78" i="1"/>
  <c r="CM78" i="1" s="1"/>
  <c r="BS74" i="1"/>
  <c r="DL74" i="1"/>
  <c r="CW74" i="1"/>
  <c r="CA5" i="1"/>
  <c r="BR5" i="1"/>
  <c r="DR53" i="1"/>
  <c r="DC53" i="1"/>
  <c r="BY53" i="1"/>
  <c r="CN53" i="1" s="1"/>
  <c r="DB53" i="1"/>
  <c r="BX53" i="1"/>
  <c r="CM53" i="1" s="1"/>
  <c r="DQ53" i="1"/>
  <c r="BS53" i="1"/>
  <c r="CH53" i="1" s="1"/>
  <c r="DL53" i="1"/>
  <c r="CW53" i="1"/>
  <c r="CY327" i="1"/>
  <c r="DN327" i="1"/>
  <c r="BU327" i="1"/>
  <c r="CJ327" i="1" s="1"/>
  <c r="DK327" i="1"/>
  <c r="CV327" i="1"/>
  <c r="BR327" i="1"/>
  <c r="CG327" i="1" s="1"/>
  <c r="DS326" i="1"/>
  <c r="DD326" i="1"/>
  <c r="BZ326" i="1"/>
  <c r="CO326" i="1" s="1"/>
  <c r="CY325" i="1"/>
  <c r="BU325" i="1"/>
  <c r="CJ325" i="1" s="1"/>
  <c r="DN325" i="1"/>
  <c r="BR325" i="1"/>
  <c r="CG325" i="1" s="1"/>
  <c r="DK325" i="1"/>
  <c r="CV325" i="1"/>
  <c r="DD324" i="1"/>
  <c r="DS324" i="1"/>
  <c r="BZ324" i="1"/>
  <c r="CO324" i="1" s="1"/>
  <c r="DN323" i="1"/>
  <c r="BU323" i="1"/>
  <c r="CJ323" i="1" s="1"/>
  <c r="CY323" i="1"/>
  <c r="CV323" i="1"/>
  <c r="BR323" i="1"/>
  <c r="CG323" i="1" s="1"/>
  <c r="DK323" i="1"/>
  <c r="DD322" i="1"/>
  <c r="BZ322" i="1"/>
  <c r="CO322" i="1" s="1"/>
  <c r="DS322" i="1"/>
  <c r="DN321" i="1"/>
  <c r="CY321" i="1"/>
  <c r="BU321" i="1"/>
  <c r="CJ321" i="1" s="1"/>
  <c r="DK321" i="1"/>
  <c r="CV321" i="1"/>
  <c r="BR321" i="1"/>
  <c r="CG321" i="1" s="1"/>
  <c r="DS320" i="1"/>
  <c r="DD320" i="1"/>
  <c r="BZ320" i="1"/>
  <c r="CO320" i="1" s="1"/>
  <c r="BU319" i="1"/>
  <c r="CJ319" i="1" s="1"/>
  <c r="DN319" i="1"/>
  <c r="CY319" i="1"/>
  <c r="CV319" i="1"/>
  <c r="BR319" i="1"/>
  <c r="CG319" i="1" s="1"/>
  <c r="DK319" i="1"/>
  <c r="DS318" i="1"/>
  <c r="DD318" i="1"/>
  <c r="BZ318" i="1"/>
  <c r="CO318" i="1" s="1"/>
  <c r="BU317" i="1"/>
  <c r="CJ317" i="1" s="1"/>
  <c r="DN317" i="1"/>
  <c r="CY317" i="1"/>
  <c r="BR317" i="1"/>
  <c r="CG317" i="1" s="1"/>
  <c r="DK317" i="1"/>
  <c r="CV317" i="1"/>
  <c r="BZ316" i="1"/>
  <c r="CO316" i="1" s="1"/>
  <c r="DS316" i="1"/>
  <c r="DD316" i="1"/>
  <c r="BU315" i="1"/>
  <c r="CJ315" i="1" s="1"/>
  <c r="DN315" i="1"/>
  <c r="CY315" i="1"/>
  <c r="DK315" i="1"/>
  <c r="CV315" i="1"/>
  <c r="BR315" i="1"/>
  <c r="CG315" i="1" s="1"/>
  <c r="DD314" i="1"/>
  <c r="DS314" i="1"/>
  <c r="BZ314" i="1"/>
  <c r="CO314" i="1" s="1"/>
  <c r="BU313" i="1"/>
  <c r="CJ313" i="1" s="1"/>
  <c r="CY313" i="1"/>
  <c r="DN313" i="1"/>
  <c r="BR313" i="1"/>
  <c r="CG313" i="1" s="1"/>
  <c r="DK313" i="1"/>
  <c r="CV313" i="1"/>
  <c r="DS312" i="1"/>
  <c r="DD312" i="1"/>
  <c r="BZ312" i="1"/>
  <c r="CO312" i="1" s="1"/>
  <c r="BU311" i="1"/>
  <c r="CJ311" i="1" s="1"/>
  <c r="DN311" i="1"/>
  <c r="CY311" i="1"/>
  <c r="BR311" i="1"/>
  <c r="CG311" i="1" s="1"/>
  <c r="DK311" i="1"/>
  <c r="CV311" i="1"/>
  <c r="DD310" i="1"/>
  <c r="BZ310" i="1"/>
  <c r="CO310" i="1" s="1"/>
  <c r="DS310" i="1"/>
  <c r="CY309" i="1"/>
  <c r="BU309" i="1"/>
  <c r="CJ309" i="1" s="1"/>
  <c r="DN309" i="1"/>
  <c r="CV309" i="1"/>
  <c r="BR309" i="1"/>
  <c r="CG309" i="1" s="1"/>
  <c r="DK309" i="1"/>
  <c r="DS308" i="1"/>
  <c r="DD308" i="1"/>
  <c r="BZ308" i="1"/>
  <c r="CO308" i="1" s="1"/>
  <c r="CY307" i="1"/>
  <c r="BU307" i="1"/>
  <c r="CJ307" i="1" s="1"/>
  <c r="DN307" i="1"/>
  <c r="DK307" i="1"/>
  <c r="CV307" i="1"/>
  <c r="BR307" i="1"/>
  <c r="CG307" i="1" s="1"/>
  <c r="DS306" i="1"/>
  <c r="DD306" i="1"/>
  <c r="BZ306" i="1"/>
  <c r="CO306" i="1" s="1"/>
  <c r="BU305" i="1"/>
  <c r="CJ305" i="1" s="1"/>
  <c r="DN305" i="1"/>
  <c r="CY305" i="1"/>
  <c r="CV305" i="1"/>
  <c r="DK305" i="1"/>
  <c r="BR305" i="1"/>
  <c r="CG305" i="1" s="1"/>
  <c r="DS304" i="1"/>
  <c r="DD304" i="1"/>
  <c r="BZ304" i="1"/>
  <c r="CO304" i="1" s="1"/>
  <c r="CY303" i="1"/>
  <c r="BU303" i="1"/>
  <c r="CJ303" i="1" s="1"/>
  <c r="DN303" i="1"/>
  <c r="CV303" i="1"/>
  <c r="BR303" i="1"/>
  <c r="CG303" i="1" s="1"/>
  <c r="DK303" i="1"/>
  <c r="BZ302" i="1"/>
  <c r="CO302" i="1" s="1"/>
  <c r="DS302" i="1"/>
  <c r="DD302" i="1"/>
  <c r="BU301" i="1"/>
  <c r="CJ301" i="1" s="1"/>
  <c r="CY301" i="1"/>
  <c r="DN301" i="1"/>
  <c r="DK301" i="1"/>
  <c r="BR301" i="1"/>
  <c r="CG301" i="1" s="1"/>
  <c r="CV301" i="1"/>
  <c r="DD300" i="1"/>
  <c r="BZ300" i="1"/>
  <c r="CO300" i="1" s="1"/>
  <c r="DS300" i="1"/>
  <c r="BU299" i="1"/>
  <c r="CJ299" i="1" s="1"/>
  <c r="CY299" i="1"/>
  <c r="DN299" i="1"/>
  <c r="DK299" i="1"/>
  <c r="CV299" i="1"/>
  <c r="BR299" i="1"/>
  <c r="CG299" i="1" s="1"/>
  <c r="DS298" i="1"/>
  <c r="DD298" i="1"/>
  <c r="BZ298" i="1"/>
  <c r="CO298" i="1" s="1"/>
  <c r="DN297" i="1"/>
  <c r="CY297" i="1"/>
  <c r="BU297" i="1"/>
  <c r="CJ297" i="1" s="1"/>
  <c r="BR297" i="1"/>
  <c r="CG297" i="1" s="1"/>
  <c r="DK297" i="1"/>
  <c r="CV297" i="1"/>
  <c r="DS296" i="1"/>
  <c r="DD296" i="1"/>
  <c r="BZ296" i="1"/>
  <c r="CO296" i="1" s="1"/>
  <c r="DN295" i="1"/>
  <c r="CY295" i="1"/>
  <c r="BU295" i="1"/>
  <c r="CJ295" i="1" s="1"/>
  <c r="CV295" i="1"/>
  <c r="BR295" i="1"/>
  <c r="CG295" i="1" s="1"/>
  <c r="DK295" i="1"/>
  <c r="BZ294" i="1"/>
  <c r="CO294" i="1" s="1"/>
  <c r="DS294" i="1"/>
  <c r="DD294" i="1"/>
  <c r="DN293" i="1"/>
  <c r="CY293" i="1"/>
  <c r="BU293" i="1"/>
  <c r="CJ293" i="1" s="1"/>
  <c r="CV293" i="1"/>
  <c r="BR293" i="1"/>
  <c r="CG293" i="1" s="1"/>
  <c r="DK293" i="1"/>
  <c r="DS292" i="1"/>
  <c r="DD292" i="1"/>
  <c r="BZ292" i="1"/>
  <c r="CO292" i="1" s="1"/>
  <c r="BU291" i="1"/>
  <c r="CJ291" i="1" s="1"/>
  <c r="DN291" i="1"/>
  <c r="CY291" i="1"/>
  <c r="DK291" i="1"/>
  <c r="CV291" i="1"/>
  <c r="BR291" i="1"/>
  <c r="CG291" i="1" s="1"/>
  <c r="DS290" i="1"/>
  <c r="DD290" i="1"/>
  <c r="BZ290" i="1"/>
  <c r="CO290" i="1" s="1"/>
  <c r="CY289" i="1"/>
  <c r="BU289" i="1"/>
  <c r="CJ289" i="1" s="1"/>
  <c r="DN289" i="1"/>
  <c r="DK289" i="1"/>
  <c r="CV289" i="1"/>
  <c r="BR289" i="1"/>
  <c r="CG289" i="1" s="1"/>
  <c r="BZ288" i="1"/>
  <c r="CO288" i="1" s="1"/>
  <c r="DS288" i="1"/>
  <c r="DD288" i="1"/>
  <c r="CY287" i="1"/>
  <c r="BU287" i="1"/>
  <c r="CJ287" i="1" s="1"/>
  <c r="DN287" i="1"/>
  <c r="DK287" i="1"/>
  <c r="CV287" i="1"/>
  <c r="BR287" i="1"/>
  <c r="CG287" i="1" s="1"/>
  <c r="BZ286" i="1"/>
  <c r="CO286" i="1" s="1"/>
  <c r="DD286" i="1"/>
  <c r="DS286" i="1"/>
  <c r="DN285" i="1"/>
  <c r="CY285" i="1"/>
  <c r="BU285" i="1"/>
  <c r="CJ285" i="1" s="1"/>
  <c r="DK285" i="1"/>
  <c r="CV285" i="1"/>
  <c r="BR285" i="1"/>
  <c r="CG285" i="1" s="1"/>
  <c r="DS284" i="1"/>
  <c r="DD284" i="1"/>
  <c r="BZ284" i="1"/>
  <c r="CO284" i="1" s="1"/>
  <c r="BU283" i="1"/>
  <c r="CJ283" i="1" s="1"/>
  <c r="CY283" i="1"/>
  <c r="DN283" i="1"/>
  <c r="DK283" i="1"/>
  <c r="CV283" i="1"/>
  <c r="BR283" i="1"/>
  <c r="CG283" i="1" s="1"/>
  <c r="DD282" i="1"/>
  <c r="BZ282" i="1"/>
  <c r="CO282" i="1" s="1"/>
  <c r="DS282" i="1"/>
  <c r="BU281" i="1"/>
  <c r="CJ281" i="1" s="1"/>
  <c r="CY281" i="1"/>
  <c r="DN281" i="1"/>
  <c r="DK281" i="1"/>
  <c r="CV281" i="1"/>
  <c r="BR281" i="1"/>
  <c r="CG281" i="1" s="1"/>
  <c r="BZ280" i="1"/>
  <c r="CO280" i="1" s="1"/>
  <c r="DS280" i="1"/>
  <c r="DD280" i="1"/>
  <c r="BU279" i="1"/>
  <c r="CJ279" i="1" s="1"/>
  <c r="CY279" i="1"/>
  <c r="DN279" i="1"/>
  <c r="CV279" i="1"/>
  <c r="BR279" i="1"/>
  <c r="CG279" i="1" s="1"/>
  <c r="DK279" i="1"/>
  <c r="DS278" i="1"/>
  <c r="DD278" i="1"/>
  <c r="BZ278" i="1"/>
  <c r="CO278" i="1" s="1"/>
  <c r="BU277" i="1"/>
  <c r="CJ277" i="1" s="1"/>
  <c r="DN277" i="1"/>
  <c r="CY277" i="1"/>
  <c r="DK277" i="1"/>
  <c r="CV277" i="1"/>
  <c r="BR277" i="1"/>
  <c r="CG277" i="1" s="1"/>
  <c r="BZ276" i="1"/>
  <c r="CO276" i="1" s="1"/>
  <c r="DS276" i="1"/>
  <c r="DD276" i="1"/>
  <c r="DN275" i="1"/>
  <c r="CY275" i="1"/>
  <c r="BU275" i="1"/>
  <c r="CJ275" i="1" s="1"/>
  <c r="DK275" i="1"/>
  <c r="CV275" i="1"/>
  <c r="BR275" i="1"/>
  <c r="CG275" i="1" s="1"/>
  <c r="DD274" i="1"/>
  <c r="BZ274" i="1"/>
  <c r="CO274" i="1" s="1"/>
  <c r="DS274" i="1"/>
  <c r="DN273" i="1"/>
  <c r="CY273" i="1"/>
  <c r="BU273" i="1"/>
  <c r="CJ273" i="1" s="1"/>
  <c r="DK273" i="1"/>
  <c r="CV273" i="1"/>
  <c r="BR273" i="1"/>
  <c r="CG273" i="1" s="1"/>
  <c r="DS272" i="1"/>
  <c r="DD272" i="1"/>
  <c r="BZ272" i="1"/>
  <c r="CO272" i="1" s="1"/>
  <c r="DN271" i="1"/>
  <c r="CY271" i="1"/>
  <c r="BU271" i="1"/>
  <c r="CJ271" i="1" s="1"/>
  <c r="BR271" i="1"/>
  <c r="CG271" i="1" s="1"/>
  <c r="CV271" i="1"/>
  <c r="DK271" i="1"/>
  <c r="BZ270" i="1"/>
  <c r="CO270" i="1" s="1"/>
  <c r="DS270" i="1"/>
  <c r="DD270" i="1"/>
  <c r="BU269" i="1"/>
  <c r="CJ269" i="1" s="1"/>
  <c r="CY269" i="1"/>
  <c r="DN269" i="1"/>
  <c r="DK269" i="1"/>
  <c r="BR269" i="1"/>
  <c r="CG269" i="1" s="1"/>
  <c r="CV269" i="1"/>
  <c r="DD268" i="1"/>
  <c r="BZ268" i="1"/>
  <c r="CO268" i="1" s="1"/>
  <c r="DS268" i="1"/>
  <c r="BU267" i="1"/>
  <c r="CJ267" i="1" s="1"/>
  <c r="CY267" i="1"/>
  <c r="DN267" i="1"/>
  <c r="DK267" i="1"/>
  <c r="BR267" i="1"/>
  <c r="CG267" i="1" s="1"/>
  <c r="CV267" i="1"/>
  <c r="DS266" i="1"/>
  <c r="DD266" i="1"/>
  <c r="BZ266" i="1"/>
  <c r="CO266" i="1" s="1"/>
  <c r="CY265" i="1"/>
  <c r="DN265" i="1"/>
  <c r="BU265" i="1"/>
  <c r="CJ265" i="1" s="1"/>
  <c r="BR265" i="1"/>
  <c r="CG265" i="1" s="1"/>
  <c r="DK265" i="1"/>
  <c r="CV265" i="1"/>
  <c r="DS264" i="1"/>
  <c r="DD264" i="1"/>
  <c r="BZ264" i="1"/>
  <c r="CO264" i="1" s="1"/>
  <c r="DN263" i="1"/>
  <c r="CY263" i="1"/>
  <c r="BU263" i="1"/>
  <c r="CJ263" i="1" s="1"/>
  <c r="CV263" i="1"/>
  <c r="BR263" i="1"/>
  <c r="CG263" i="1" s="1"/>
  <c r="DK263" i="1"/>
  <c r="BZ262" i="1"/>
  <c r="CO262" i="1" s="1"/>
  <c r="DS262" i="1"/>
  <c r="DD262" i="1"/>
  <c r="DN261" i="1"/>
  <c r="CY261" i="1"/>
  <c r="BU261" i="1"/>
  <c r="CJ261" i="1" s="1"/>
  <c r="DK261" i="1"/>
  <c r="CV261" i="1"/>
  <c r="BR261" i="1"/>
  <c r="CG261" i="1" s="1"/>
  <c r="DD260" i="1"/>
  <c r="BZ260" i="1"/>
  <c r="CO260" i="1" s="1"/>
  <c r="DS260" i="1"/>
  <c r="BU259" i="1"/>
  <c r="CJ259" i="1" s="1"/>
  <c r="DN259" i="1"/>
  <c r="CY259" i="1"/>
  <c r="BR259" i="1"/>
  <c r="CG259" i="1" s="1"/>
  <c r="DK259" i="1"/>
  <c r="CV259" i="1"/>
  <c r="DS258" i="1"/>
  <c r="DD258" i="1"/>
  <c r="BZ258" i="1"/>
  <c r="CO258" i="1" s="1"/>
  <c r="DN257" i="1"/>
  <c r="CY257" i="1"/>
  <c r="BU257" i="1"/>
  <c r="CJ257" i="1" s="1"/>
  <c r="DK257" i="1"/>
  <c r="CV257" i="1"/>
  <c r="BR257" i="1"/>
  <c r="CG257" i="1" s="1"/>
  <c r="DD256" i="1"/>
  <c r="BZ256" i="1"/>
  <c r="CO256" i="1" s="1"/>
  <c r="DS256" i="1"/>
  <c r="CY255" i="1"/>
  <c r="DN255" i="1"/>
  <c r="BU255" i="1"/>
  <c r="CJ255" i="1" s="1"/>
  <c r="BR255" i="1"/>
  <c r="CG255" i="1" s="1"/>
  <c r="DK255" i="1"/>
  <c r="CV255" i="1"/>
  <c r="DS254" i="1"/>
  <c r="DD254" i="1"/>
  <c r="BZ254" i="1"/>
  <c r="CO254" i="1" s="1"/>
  <c r="BU253" i="1"/>
  <c r="CJ253" i="1" s="1"/>
  <c r="CY253" i="1"/>
  <c r="DN253" i="1"/>
  <c r="DK253" i="1"/>
  <c r="CV253" i="1"/>
  <c r="BR253" i="1"/>
  <c r="CG253" i="1" s="1"/>
  <c r="DD252" i="1"/>
  <c r="BZ252" i="1"/>
  <c r="CO252" i="1" s="1"/>
  <c r="DS252" i="1"/>
  <c r="DN251" i="1"/>
  <c r="BU251" i="1"/>
  <c r="CJ251" i="1" s="1"/>
  <c r="CY251" i="1"/>
  <c r="BR251" i="1"/>
  <c r="CG251" i="1" s="1"/>
  <c r="DK251" i="1"/>
  <c r="CV251" i="1"/>
  <c r="DS250" i="1"/>
  <c r="DD250" i="1"/>
  <c r="BZ250" i="1"/>
  <c r="CO250" i="1" s="1"/>
  <c r="BU249" i="1"/>
  <c r="CJ249" i="1" s="1"/>
  <c r="CY249" i="1"/>
  <c r="DN249" i="1"/>
  <c r="CV249" i="1"/>
  <c r="BR249" i="1"/>
  <c r="CG249" i="1" s="1"/>
  <c r="DK249" i="1"/>
  <c r="BZ248" i="1"/>
  <c r="CO248" i="1" s="1"/>
  <c r="DS248" i="1"/>
  <c r="DD248" i="1"/>
  <c r="BU247" i="1"/>
  <c r="CJ247" i="1" s="1"/>
  <c r="DN247" i="1"/>
  <c r="CY247" i="1"/>
  <c r="DK247" i="1"/>
  <c r="CV247" i="1"/>
  <c r="BR247" i="1"/>
  <c r="CG247" i="1" s="1"/>
  <c r="DD246" i="1"/>
  <c r="BZ246" i="1"/>
  <c r="CO246" i="1" s="1"/>
  <c r="DS246" i="1"/>
  <c r="BU245" i="1"/>
  <c r="CJ245" i="1" s="1"/>
  <c r="DN245" i="1"/>
  <c r="CY245" i="1"/>
  <c r="DK245" i="1"/>
  <c r="BR245" i="1"/>
  <c r="CG245" i="1" s="1"/>
  <c r="CV245" i="1"/>
  <c r="DS244" i="1"/>
  <c r="DD244" i="1"/>
  <c r="BZ244" i="1"/>
  <c r="CO244" i="1" s="1"/>
  <c r="DN243" i="1"/>
  <c r="BU243" i="1"/>
  <c r="CJ243" i="1" s="1"/>
  <c r="CY243" i="1"/>
  <c r="BR243" i="1"/>
  <c r="CG243" i="1" s="1"/>
  <c r="DK243" i="1"/>
  <c r="CV243" i="1"/>
  <c r="DS242" i="1"/>
  <c r="DD242" i="1"/>
  <c r="BZ242" i="1"/>
  <c r="CO242" i="1" s="1"/>
  <c r="DN241" i="1"/>
  <c r="CY241" i="1"/>
  <c r="BU241" i="1"/>
  <c r="CJ241" i="1" s="1"/>
  <c r="CV241" i="1"/>
  <c r="BR241" i="1"/>
  <c r="CG241" i="1" s="1"/>
  <c r="DK241" i="1"/>
  <c r="BZ240" i="1"/>
  <c r="CO240" i="1" s="1"/>
  <c r="DS240" i="1"/>
  <c r="DD240" i="1"/>
  <c r="DN239" i="1"/>
  <c r="CY239" i="1"/>
  <c r="BU239" i="1"/>
  <c r="CJ239" i="1" s="1"/>
  <c r="CV239" i="1"/>
  <c r="BR239" i="1"/>
  <c r="CG239" i="1" s="1"/>
  <c r="DK239" i="1"/>
  <c r="DS238" i="1"/>
  <c r="DD238" i="1"/>
  <c r="BZ238" i="1"/>
  <c r="CO238" i="1" s="1"/>
  <c r="BU237" i="1"/>
  <c r="CJ237" i="1" s="1"/>
  <c r="DN237" i="1"/>
  <c r="CY237" i="1"/>
  <c r="DK237" i="1"/>
  <c r="CV237" i="1"/>
  <c r="BR237" i="1"/>
  <c r="CG237" i="1" s="1"/>
  <c r="BZ236" i="1"/>
  <c r="CO236" i="1" s="1"/>
  <c r="DS236" i="1"/>
  <c r="DD236" i="1"/>
  <c r="BU235" i="1"/>
  <c r="CJ235" i="1" s="1"/>
  <c r="DN235" i="1"/>
  <c r="CY235" i="1"/>
  <c r="DK235" i="1"/>
  <c r="CV235" i="1"/>
  <c r="BR235" i="1"/>
  <c r="CG235" i="1" s="1"/>
  <c r="DD234" i="1"/>
  <c r="BZ234" i="1"/>
  <c r="CO234" i="1" s="1"/>
  <c r="DS234" i="1"/>
  <c r="CY233" i="1"/>
  <c r="DN233" i="1"/>
  <c r="BU233" i="1"/>
  <c r="CJ233" i="1" s="1"/>
  <c r="DK233" i="1"/>
  <c r="CV233" i="1"/>
  <c r="BR233" i="1"/>
  <c r="CG233" i="1" s="1"/>
  <c r="BZ232" i="1"/>
  <c r="CO232" i="1" s="1"/>
  <c r="DS232" i="1"/>
  <c r="DD232" i="1"/>
  <c r="CY231" i="1"/>
  <c r="DN231" i="1"/>
  <c r="BU231" i="1"/>
  <c r="CJ231" i="1" s="1"/>
  <c r="DK231" i="1"/>
  <c r="CV231" i="1"/>
  <c r="BR231" i="1"/>
  <c r="CG231" i="1" s="1"/>
  <c r="DD230" i="1"/>
  <c r="BZ230" i="1"/>
  <c r="CO230" i="1" s="1"/>
  <c r="DS230" i="1"/>
  <c r="CY229" i="1"/>
  <c r="DN229" i="1"/>
  <c r="BU229" i="1"/>
  <c r="CJ229" i="1" s="1"/>
  <c r="BR229" i="1"/>
  <c r="CG229" i="1" s="1"/>
  <c r="DK229" i="1"/>
  <c r="CV229" i="1"/>
  <c r="DS228" i="1"/>
  <c r="DD228" i="1"/>
  <c r="BZ228" i="1"/>
  <c r="CO228" i="1" s="1"/>
  <c r="BU227" i="1"/>
  <c r="CJ227" i="1" s="1"/>
  <c r="DN227" i="1"/>
  <c r="CY227" i="1"/>
  <c r="CV227" i="1"/>
  <c r="BR227" i="1"/>
  <c r="CG227" i="1" s="1"/>
  <c r="DK227" i="1"/>
  <c r="DS226" i="1"/>
  <c r="DD226" i="1"/>
  <c r="BZ226" i="1"/>
  <c r="CO226" i="1" s="1"/>
  <c r="DN225" i="1"/>
  <c r="CY225" i="1"/>
  <c r="BU225" i="1"/>
  <c r="CJ225" i="1" s="1"/>
  <c r="BR225" i="1"/>
  <c r="CG225" i="1" s="1"/>
  <c r="DK225" i="1"/>
  <c r="CV225" i="1"/>
  <c r="DS224" i="1"/>
  <c r="DD224" i="1"/>
  <c r="BZ224" i="1"/>
  <c r="CO224" i="1" s="1"/>
  <c r="DN223" i="1"/>
  <c r="CY223" i="1"/>
  <c r="BU223" i="1"/>
  <c r="CJ223" i="1" s="1"/>
  <c r="DK223" i="1"/>
  <c r="CV223" i="1"/>
  <c r="BR223" i="1"/>
  <c r="CG223" i="1" s="1"/>
  <c r="DS222" i="1"/>
  <c r="DD222" i="1"/>
  <c r="BZ222" i="1"/>
  <c r="CO222" i="1" s="1"/>
  <c r="BU221" i="1"/>
  <c r="CJ221" i="1" s="1"/>
  <c r="DN221" i="1"/>
  <c r="CY221" i="1"/>
  <c r="DK221" i="1"/>
  <c r="CV221" i="1"/>
  <c r="BR221" i="1"/>
  <c r="CG221" i="1" s="1"/>
  <c r="BZ220" i="1"/>
  <c r="CO220" i="1" s="1"/>
  <c r="DS220" i="1"/>
  <c r="DD220" i="1"/>
  <c r="BU219" i="1"/>
  <c r="CJ219" i="1" s="1"/>
  <c r="DN219" i="1"/>
  <c r="CY219" i="1"/>
  <c r="BR219" i="1"/>
  <c r="CG219" i="1" s="1"/>
  <c r="DK219" i="1"/>
  <c r="CV219" i="1"/>
  <c r="DD218" i="1"/>
  <c r="BZ218" i="1"/>
  <c r="CO218" i="1" s="1"/>
  <c r="DS218" i="1"/>
  <c r="BU217" i="1"/>
  <c r="CJ217" i="1" s="1"/>
  <c r="DN217" i="1"/>
  <c r="CY217" i="1"/>
  <c r="DK217" i="1"/>
  <c r="CV217" i="1"/>
  <c r="BR217" i="1"/>
  <c r="CG217" i="1" s="1"/>
  <c r="DD216" i="1"/>
  <c r="BZ216" i="1"/>
  <c r="CO216" i="1" s="1"/>
  <c r="DS216" i="1"/>
  <c r="BU215" i="1"/>
  <c r="CJ215" i="1" s="1"/>
  <c r="DN215" i="1"/>
  <c r="CY215" i="1"/>
  <c r="DK215" i="1"/>
  <c r="CV215" i="1"/>
  <c r="BR215" i="1"/>
  <c r="CG215" i="1" s="1"/>
  <c r="DS214" i="1"/>
  <c r="DD214" i="1"/>
  <c r="BZ214" i="1"/>
  <c r="CO214" i="1" s="1"/>
  <c r="CY213" i="1"/>
  <c r="BU213" i="1"/>
  <c r="CJ213" i="1" s="1"/>
  <c r="DN213" i="1"/>
  <c r="DK213" i="1"/>
  <c r="CV213" i="1"/>
  <c r="BR213" i="1"/>
  <c r="CG213" i="1" s="1"/>
  <c r="BZ212" i="1"/>
  <c r="CO212" i="1" s="1"/>
  <c r="DS212" i="1"/>
  <c r="DD212" i="1"/>
  <c r="CY211" i="1"/>
  <c r="BU211" i="1"/>
  <c r="CJ211" i="1" s="1"/>
  <c r="DN211" i="1"/>
  <c r="CV211" i="1"/>
  <c r="BR211" i="1"/>
  <c r="CG211" i="1" s="1"/>
  <c r="DK211" i="1"/>
  <c r="DD210" i="1"/>
  <c r="BZ210" i="1"/>
  <c r="CO210" i="1" s="1"/>
  <c r="DS210" i="1"/>
  <c r="DN209" i="1"/>
  <c r="CY209" i="1"/>
  <c r="BU209" i="1"/>
  <c r="CJ209" i="1" s="1"/>
  <c r="DK209" i="1"/>
  <c r="CV209" i="1"/>
  <c r="BR209" i="1"/>
  <c r="CG209" i="1" s="1"/>
  <c r="DS208" i="1"/>
  <c r="DD208" i="1"/>
  <c r="BZ208" i="1"/>
  <c r="CO208" i="1" s="1"/>
  <c r="DN207" i="1"/>
  <c r="BU207" i="1"/>
  <c r="CJ207" i="1" s="1"/>
  <c r="CY207" i="1"/>
  <c r="DK207" i="1"/>
  <c r="CV207" i="1"/>
  <c r="BR207" i="1"/>
  <c r="CG207" i="1" s="1"/>
  <c r="DS206" i="1"/>
  <c r="DD206" i="1"/>
  <c r="BZ206" i="1"/>
  <c r="CO206" i="1" s="1"/>
  <c r="BU205" i="1"/>
  <c r="CJ205" i="1" s="1"/>
  <c r="DN205" i="1"/>
  <c r="CY205" i="1"/>
  <c r="BR205" i="1"/>
  <c r="CG205" i="1" s="1"/>
  <c r="DK205" i="1"/>
  <c r="CV205" i="1"/>
  <c r="BZ204" i="1"/>
  <c r="CO204" i="1" s="1"/>
  <c r="DS204" i="1"/>
  <c r="DD204" i="1"/>
  <c r="BU203" i="1"/>
  <c r="CJ203" i="1" s="1"/>
  <c r="DN203" i="1"/>
  <c r="CY203" i="1"/>
  <c r="DK203" i="1"/>
  <c r="CV203" i="1"/>
  <c r="BR203" i="1"/>
  <c r="CG203" i="1" s="1"/>
  <c r="BZ202" i="1"/>
  <c r="CO202" i="1" s="1"/>
  <c r="DS202" i="1"/>
  <c r="DD202" i="1"/>
  <c r="CY201" i="1"/>
  <c r="DN201" i="1"/>
  <c r="BU201" i="1"/>
  <c r="CJ201" i="1" s="1"/>
  <c r="DK201" i="1"/>
  <c r="CV201" i="1"/>
  <c r="BR201" i="1"/>
  <c r="CG201" i="1" s="1"/>
  <c r="DS200" i="1"/>
  <c r="DD200" i="1"/>
  <c r="BZ200" i="1"/>
  <c r="CO200" i="1" s="1"/>
  <c r="DN199" i="1"/>
  <c r="CY199" i="1"/>
  <c r="BU199" i="1"/>
  <c r="CJ199" i="1" s="1"/>
  <c r="DK199" i="1"/>
  <c r="CV199" i="1"/>
  <c r="BR199" i="1"/>
  <c r="CG199" i="1" s="1"/>
  <c r="DS198" i="1"/>
  <c r="DD198" i="1"/>
  <c r="BZ198" i="1"/>
  <c r="CO198" i="1" s="1"/>
  <c r="BU197" i="1"/>
  <c r="CJ197" i="1" s="1"/>
  <c r="CY197" i="1"/>
  <c r="DN197" i="1"/>
  <c r="CV197" i="1"/>
  <c r="BR197" i="1"/>
  <c r="CG197" i="1" s="1"/>
  <c r="DK197" i="1"/>
  <c r="BZ196" i="1"/>
  <c r="CO196" i="1" s="1"/>
  <c r="DS196" i="1"/>
  <c r="DD196" i="1"/>
  <c r="DN195" i="1"/>
  <c r="CY195" i="1"/>
  <c r="BU195" i="1"/>
  <c r="CJ195" i="1" s="1"/>
  <c r="DK195" i="1"/>
  <c r="CV195" i="1"/>
  <c r="BR195" i="1"/>
  <c r="CG195" i="1" s="1"/>
  <c r="DD194" i="1"/>
  <c r="BZ194" i="1"/>
  <c r="CO194" i="1" s="1"/>
  <c r="DS194" i="1"/>
  <c r="BU193" i="1"/>
  <c r="CJ193" i="1" s="1"/>
  <c r="DN193" i="1"/>
  <c r="CY193" i="1"/>
  <c r="DK193" i="1"/>
  <c r="CV193" i="1"/>
  <c r="BR193" i="1"/>
  <c r="CG193" i="1" s="1"/>
  <c r="DS192" i="1"/>
  <c r="DD192" i="1"/>
  <c r="BZ192" i="1"/>
  <c r="CO192" i="1" s="1"/>
  <c r="CY191" i="1"/>
  <c r="BU191" i="1"/>
  <c r="CJ191" i="1" s="1"/>
  <c r="DN191" i="1"/>
  <c r="BR191" i="1"/>
  <c r="CG191" i="1" s="1"/>
  <c r="DK191" i="1"/>
  <c r="CV191" i="1"/>
  <c r="DS190" i="1"/>
  <c r="DD190" i="1"/>
  <c r="BZ190" i="1"/>
  <c r="CO190" i="1" s="1"/>
  <c r="BU189" i="1"/>
  <c r="CJ189" i="1" s="1"/>
  <c r="DN189" i="1"/>
  <c r="CY189" i="1"/>
  <c r="DK189" i="1"/>
  <c r="BR189" i="1"/>
  <c r="CG189" i="1" s="1"/>
  <c r="CV189" i="1"/>
  <c r="BZ188" i="1"/>
  <c r="CO188" i="1" s="1"/>
  <c r="DD188" i="1"/>
  <c r="DS188" i="1"/>
  <c r="CY187" i="1"/>
  <c r="BU187" i="1"/>
  <c r="CJ187" i="1" s="1"/>
  <c r="DN187" i="1"/>
  <c r="DK187" i="1"/>
  <c r="CV187" i="1"/>
  <c r="BR187" i="1"/>
  <c r="CG187" i="1" s="1"/>
  <c r="DD186" i="1"/>
  <c r="BZ186" i="1"/>
  <c r="CO186" i="1" s="1"/>
  <c r="DS186" i="1"/>
  <c r="BU185" i="1"/>
  <c r="CJ185" i="1" s="1"/>
  <c r="DN185" i="1"/>
  <c r="CY185" i="1"/>
  <c r="DK185" i="1"/>
  <c r="CV185" i="1"/>
  <c r="BR185" i="1"/>
  <c r="CG185" i="1" s="1"/>
  <c r="DS184" i="1"/>
  <c r="DD184" i="1"/>
  <c r="BZ184" i="1"/>
  <c r="CO184" i="1" s="1"/>
  <c r="CY183" i="1"/>
  <c r="BU183" i="1"/>
  <c r="CJ183" i="1" s="1"/>
  <c r="DN183" i="1"/>
  <c r="CV183" i="1"/>
  <c r="DK183" i="1"/>
  <c r="BR183" i="1"/>
  <c r="CG183" i="1" s="1"/>
  <c r="BZ182" i="1"/>
  <c r="CO182" i="1" s="1"/>
  <c r="DS182" i="1"/>
  <c r="DD182" i="1"/>
  <c r="CY181" i="1"/>
  <c r="BU181" i="1"/>
  <c r="CJ181" i="1" s="1"/>
  <c r="DN181" i="1"/>
  <c r="CV181" i="1"/>
  <c r="BR181" i="1"/>
  <c r="CG181" i="1" s="1"/>
  <c r="DK181" i="1"/>
  <c r="DM180" i="1"/>
  <c r="CX180" i="1"/>
  <c r="BT180" i="1"/>
  <c r="CI180" i="1" s="1"/>
  <c r="BQ180" i="1"/>
  <c r="DJ180" i="1"/>
  <c r="CU180" i="1"/>
  <c r="AJ180" i="1"/>
  <c r="DS179" i="1"/>
  <c r="DD179" i="1"/>
  <c r="BZ179" i="1"/>
  <c r="CO179" i="1" s="1"/>
  <c r="CZ178" i="1"/>
  <c r="DO178" i="1"/>
  <c r="BV178" i="1"/>
  <c r="CK178" i="1" s="1"/>
  <c r="BY178" i="1"/>
  <c r="CN178" i="1" s="1"/>
  <c r="DR178" i="1"/>
  <c r="DC178" i="1"/>
  <c r="BW177" i="1"/>
  <c r="CL177" i="1" s="1"/>
  <c r="DA177" i="1"/>
  <c r="DP177" i="1"/>
  <c r="BS176" i="1"/>
  <c r="CH176" i="1" s="1"/>
  <c r="CW176" i="1"/>
  <c r="DL176" i="1"/>
  <c r="DC176" i="1"/>
  <c r="BY176" i="1"/>
  <c r="CN176" i="1" s="1"/>
  <c r="DR176" i="1"/>
  <c r="DT175" i="1"/>
  <c r="DE175" i="1"/>
  <c r="CA175" i="1"/>
  <c r="CP175" i="1" s="1"/>
  <c r="CY175" i="1"/>
  <c r="DN175" i="1"/>
  <c r="BU175" i="1"/>
  <c r="CJ175" i="1" s="1"/>
  <c r="DP174" i="1"/>
  <c r="DA174" i="1"/>
  <c r="BW174" i="1"/>
  <c r="CL174" i="1" s="1"/>
  <c r="DJ174" i="1"/>
  <c r="CU174" i="1"/>
  <c r="BQ174" i="1"/>
  <c r="AJ174" i="1"/>
  <c r="BX173" i="1"/>
  <c r="CM173" i="1" s="1"/>
  <c r="DQ173" i="1"/>
  <c r="DB173" i="1"/>
  <c r="CY173" i="1"/>
  <c r="DN173" i="1"/>
  <c r="BU173" i="1"/>
  <c r="CJ173" i="1" s="1"/>
  <c r="BT172" i="1"/>
  <c r="CI172" i="1" s="1"/>
  <c r="DM172" i="1"/>
  <c r="CX172" i="1"/>
  <c r="BZ171" i="1"/>
  <c r="CO171" i="1" s="1"/>
  <c r="DS171" i="1"/>
  <c r="DD171" i="1"/>
  <c r="CZ170" i="1"/>
  <c r="DO170" i="1"/>
  <c r="BV170" i="1"/>
  <c r="CK170" i="1" s="1"/>
  <c r="DC170" i="1"/>
  <c r="DR170" i="1"/>
  <c r="BY170" i="1"/>
  <c r="CN170" i="1" s="1"/>
  <c r="DA169" i="1"/>
  <c r="BW169" i="1"/>
  <c r="CL169" i="1" s="1"/>
  <c r="DP169" i="1"/>
  <c r="DL168" i="1"/>
  <c r="CW168" i="1"/>
  <c r="BS168" i="1"/>
  <c r="CH168" i="1" s="1"/>
  <c r="DR168" i="1"/>
  <c r="DC168" i="1"/>
  <c r="BY168" i="1"/>
  <c r="CN168" i="1" s="1"/>
  <c r="DE167" i="1"/>
  <c r="DT167" i="1"/>
  <c r="CA167" i="1"/>
  <c r="CP167" i="1" s="1"/>
  <c r="BQ167" i="1"/>
  <c r="DJ167" i="1"/>
  <c r="CU167" i="1"/>
  <c r="AJ167" i="1"/>
  <c r="DA166" i="1"/>
  <c r="DP166" i="1"/>
  <c r="BW166" i="1"/>
  <c r="CL166" i="1" s="1"/>
  <c r="DN166" i="1"/>
  <c r="CY166" i="1"/>
  <c r="BU166" i="1"/>
  <c r="CJ166" i="1" s="1"/>
  <c r="BX165" i="1"/>
  <c r="CM165" i="1" s="1"/>
  <c r="DQ165" i="1"/>
  <c r="DB165" i="1"/>
  <c r="BQ165" i="1"/>
  <c r="DJ165" i="1"/>
  <c r="CU165" i="1"/>
  <c r="AJ165" i="1"/>
  <c r="DM164" i="1"/>
  <c r="CX164" i="1"/>
  <c r="BT164" i="1"/>
  <c r="CI164" i="1" s="1"/>
  <c r="BQ164" i="1"/>
  <c r="DJ164" i="1"/>
  <c r="CU164" i="1"/>
  <c r="AJ164" i="1"/>
  <c r="BZ163" i="1"/>
  <c r="CO163" i="1" s="1"/>
  <c r="DS163" i="1"/>
  <c r="DD163" i="1"/>
  <c r="DR163" i="1"/>
  <c r="DC163" i="1"/>
  <c r="BY163" i="1"/>
  <c r="CN163" i="1" s="1"/>
  <c r="CZ162" i="1"/>
  <c r="DO162" i="1"/>
  <c r="BV162" i="1"/>
  <c r="CK162" i="1" s="1"/>
  <c r="DA161" i="1"/>
  <c r="DP161" i="1"/>
  <c r="BW161" i="1"/>
  <c r="CL161" i="1" s="1"/>
  <c r="DL160" i="1"/>
  <c r="CW160" i="1"/>
  <c r="BS160" i="1"/>
  <c r="CH160" i="1" s="1"/>
  <c r="BU160" i="1"/>
  <c r="CJ160" i="1" s="1"/>
  <c r="CY160" i="1"/>
  <c r="DN160" i="1"/>
  <c r="DE159" i="1"/>
  <c r="CA159" i="1"/>
  <c r="CP159" i="1" s="1"/>
  <c r="DT159" i="1"/>
  <c r="BU159" i="1"/>
  <c r="CJ159" i="1" s="1"/>
  <c r="DN159" i="1"/>
  <c r="CY159" i="1"/>
  <c r="DP158" i="1"/>
  <c r="DA158" i="1"/>
  <c r="BW158" i="1"/>
  <c r="CL158" i="1" s="1"/>
  <c r="BQ158" i="1"/>
  <c r="AJ158" i="1"/>
  <c r="DJ158" i="1"/>
  <c r="CU158" i="1"/>
  <c r="DQ157" i="1"/>
  <c r="DB157" i="1"/>
  <c r="BX157" i="1"/>
  <c r="CM157" i="1" s="1"/>
  <c r="BU157" i="1"/>
  <c r="CJ157" i="1" s="1"/>
  <c r="DN157" i="1"/>
  <c r="CY157" i="1"/>
  <c r="DM156" i="1"/>
  <c r="CX156" i="1"/>
  <c r="BT156" i="1"/>
  <c r="CI156" i="1" s="1"/>
  <c r="DD155" i="1"/>
  <c r="BZ155" i="1"/>
  <c r="CO155" i="1" s="1"/>
  <c r="DS155" i="1"/>
  <c r="BV154" i="1"/>
  <c r="CK154" i="1" s="1"/>
  <c r="CZ154" i="1"/>
  <c r="DO154" i="1"/>
  <c r="BY154" i="1"/>
  <c r="CN154" i="1" s="1"/>
  <c r="DR154" i="1"/>
  <c r="DC154" i="1"/>
  <c r="DP153" i="1"/>
  <c r="DA153" i="1"/>
  <c r="BW153" i="1"/>
  <c r="CL153" i="1" s="1"/>
  <c r="DL152" i="1"/>
  <c r="CW152" i="1"/>
  <c r="BS152" i="1"/>
  <c r="CH152" i="1" s="1"/>
  <c r="BY152" i="1"/>
  <c r="CN152" i="1" s="1"/>
  <c r="DC152" i="1"/>
  <c r="DR152" i="1"/>
  <c r="DT151" i="1"/>
  <c r="DE151" i="1"/>
  <c r="CA151" i="1"/>
  <c r="CP151" i="1" s="1"/>
  <c r="CU151" i="1"/>
  <c r="BQ151" i="1"/>
  <c r="DJ151" i="1"/>
  <c r="AJ151" i="1"/>
  <c r="DP150" i="1"/>
  <c r="DA150" i="1"/>
  <c r="BW150" i="1"/>
  <c r="CL150" i="1" s="1"/>
  <c r="DN150" i="1"/>
  <c r="CY150" i="1"/>
  <c r="BU150" i="1"/>
  <c r="CJ150" i="1" s="1"/>
  <c r="DQ149" i="1"/>
  <c r="DB149" i="1"/>
  <c r="BX149" i="1"/>
  <c r="CM149" i="1" s="1"/>
  <c r="DJ149" i="1"/>
  <c r="CU149" i="1"/>
  <c r="BQ149" i="1"/>
  <c r="AJ149" i="1"/>
  <c r="CX148" i="1"/>
  <c r="BT148" i="1"/>
  <c r="CI148" i="1" s="1"/>
  <c r="DM148" i="1"/>
  <c r="BQ148" i="1"/>
  <c r="DJ148" i="1"/>
  <c r="CU148" i="1"/>
  <c r="AJ148" i="1"/>
  <c r="DS147" i="1"/>
  <c r="DD147" i="1"/>
  <c r="BZ147" i="1"/>
  <c r="CO147" i="1" s="1"/>
  <c r="DR147" i="1"/>
  <c r="BY147" i="1"/>
  <c r="CN147" i="1" s="1"/>
  <c r="DC147" i="1"/>
  <c r="CZ146" i="1"/>
  <c r="DO146" i="1"/>
  <c r="BV146" i="1"/>
  <c r="CK146" i="1" s="1"/>
  <c r="BW145" i="1"/>
  <c r="CL145" i="1" s="1"/>
  <c r="DA145" i="1"/>
  <c r="DP145" i="1"/>
  <c r="BS144" i="1"/>
  <c r="CH144" i="1" s="1"/>
  <c r="DL144" i="1"/>
  <c r="CW144" i="1"/>
  <c r="DN144" i="1"/>
  <c r="CY144" i="1"/>
  <c r="BU144" i="1"/>
  <c r="CJ144" i="1" s="1"/>
  <c r="DE143" i="1"/>
  <c r="DT143" i="1"/>
  <c r="CA143" i="1"/>
  <c r="CP143" i="1" s="1"/>
  <c r="DN143" i="1"/>
  <c r="BU143" i="1"/>
  <c r="CJ143" i="1" s="1"/>
  <c r="CY143" i="1"/>
  <c r="DA142" i="1"/>
  <c r="DP142" i="1"/>
  <c r="BW142" i="1"/>
  <c r="CL142" i="1" s="1"/>
  <c r="AJ142" i="1"/>
  <c r="BQ142" i="1"/>
  <c r="DJ142" i="1"/>
  <c r="CU142" i="1"/>
  <c r="BX141" i="1"/>
  <c r="CM141" i="1" s="1"/>
  <c r="DQ141" i="1"/>
  <c r="DB141" i="1"/>
  <c r="BU141" i="1"/>
  <c r="CJ141" i="1" s="1"/>
  <c r="DN141" i="1"/>
  <c r="CY141" i="1"/>
  <c r="BT140" i="1"/>
  <c r="CI140" i="1" s="1"/>
  <c r="DM140" i="1"/>
  <c r="CX140" i="1"/>
  <c r="DS139" i="1"/>
  <c r="DD139" i="1"/>
  <c r="BZ139" i="1"/>
  <c r="CO139" i="1" s="1"/>
  <c r="BV138" i="1"/>
  <c r="CK138" i="1" s="1"/>
  <c r="DO138" i="1"/>
  <c r="CZ138" i="1"/>
  <c r="DR138" i="1"/>
  <c r="DC138" i="1"/>
  <c r="BY138" i="1"/>
  <c r="CN138" i="1" s="1"/>
  <c r="DA137" i="1"/>
  <c r="BW137" i="1"/>
  <c r="CL137" i="1" s="1"/>
  <c r="DP137" i="1"/>
  <c r="CW136" i="1"/>
  <c r="BS136" i="1"/>
  <c r="CH136" i="1" s="1"/>
  <c r="DL136" i="1"/>
  <c r="DC136" i="1"/>
  <c r="DR136" i="1"/>
  <c r="BY136" i="1"/>
  <c r="CN136" i="1" s="1"/>
  <c r="DT135" i="1"/>
  <c r="CA135" i="1"/>
  <c r="CP135" i="1" s="1"/>
  <c r="DE135" i="1"/>
  <c r="BQ135" i="1"/>
  <c r="CU135" i="1"/>
  <c r="DJ135" i="1"/>
  <c r="AJ135" i="1"/>
  <c r="DP134" i="1"/>
  <c r="DA134" i="1"/>
  <c r="BW134" i="1"/>
  <c r="CL134" i="1" s="1"/>
  <c r="DN134" i="1"/>
  <c r="CY134" i="1"/>
  <c r="BU134" i="1"/>
  <c r="CJ134" i="1" s="1"/>
  <c r="DQ133" i="1"/>
  <c r="DB133" i="1"/>
  <c r="BX133" i="1"/>
  <c r="CM133" i="1" s="1"/>
  <c r="DJ133" i="1"/>
  <c r="CU133" i="1"/>
  <c r="BQ133" i="1"/>
  <c r="AJ133" i="1"/>
  <c r="DM132" i="1"/>
  <c r="CX132" i="1"/>
  <c r="BT132" i="1"/>
  <c r="CI132" i="1" s="1"/>
  <c r="DJ132" i="1"/>
  <c r="CU132" i="1"/>
  <c r="BQ132" i="1"/>
  <c r="AJ132" i="1"/>
  <c r="DS131" i="1"/>
  <c r="DD131" i="1"/>
  <c r="BZ131" i="1"/>
  <c r="CO131" i="1" s="1"/>
  <c r="DR131" i="1"/>
  <c r="DC131" i="1"/>
  <c r="BY131" i="1"/>
  <c r="CN131" i="1" s="1"/>
  <c r="DO130" i="1"/>
  <c r="CZ130" i="1"/>
  <c r="BV130" i="1"/>
  <c r="CK130" i="1" s="1"/>
  <c r="DA129" i="1"/>
  <c r="DP129" i="1"/>
  <c r="BW129" i="1"/>
  <c r="CL129" i="1" s="1"/>
  <c r="DL128" i="1"/>
  <c r="CW128" i="1"/>
  <c r="BS128" i="1"/>
  <c r="CH128" i="1" s="1"/>
  <c r="BU128" i="1"/>
  <c r="CJ128" i="1" s="1"/>
  <c r="CY128" i="1"/>
  <c r="DN128" i="1"/>
  <c r="DT127" i="1"/>
  <c r="CA127" i="1"/>
  <c r="CP127" i="1" s="1"/>
  <c r="DE127" i="1"/>
  <c r="BU127" i="1"/>
  <c r="CJ127" i="1" s="1"/>
  <c r="DN127" i="1"/>
  <c r="CY127" i="1"/>
  <c r="DA126" i="1"/>
  <c r="BW126" i="1"/>
  <c r="CL126" i="1" s="1"/>
  <c r="DP126" i="1"/>
  <c r="BQ126" i="1"/>
  <c r="AJ126" i="1"/>
  <c r="CU126" i="1"/>
  <c r="DJ126" i="1"/>
  <c r="DQ125" i="1"/>
  <c r="DB125" i="1"/>
  <c r="BX125" i="1"/>
  <c r="CM125" i="1" s="1"/>
  <c r="BU125" i="1"/>
  <c r="CJ125" i="1" s="1"/>
  <c r="DN125" i="1"/>
  <c r="CY125" i="1"/>
  <c r="DM124" i="1"/>
  <c r="CX124" i="1"/>
  <c r="BT124" i="1"/>
  <c r="CI124" i="1" s="1"/>
  <c r="BZ123" i="1"/>
  <c r="CO123" i="1" s="1"/>
  <c r="DS123" i="1"/>
  <c r="DD123" i="1"/>
  <c r="DO122" i="1"/>
  <c r="CZ122" i="1"/>
  <c r="BV122" i="1"/>
  <c r="CK122" i="1" s="1"/>
  <c r="DR122" i="1"/>
  <c r="BY122" i="1"/>
  <c r="CN122" i="1" s="1"/>
  <c r="DC122" i="1"/>
  <c r="DA121" i="1"/>
  <c r="BW121" i="1"/>
  <c r="CL121" i="1" s="1"/>
  <c r="DP121" i="1"/>
  <c r="CW120" i="1"/>
  <c r="BS120" i="1"/>
  <c r="CH120" i="1" s="1"/>
  <c r="DL120" i="1"/>
  <c r="BY120" i="1"/>
  <c r="CN120" i="1" s="1"/>
  <c r="DR120" i="1"/>
  <c r="DC120" i="1"/>
  <c r="DT119" i="1"/>
  <c r="DE119" i="1"/>
  <c r="CA119" i="1"/>
  <c r="CP119" i="1" s="1"/>
  <c r="CU119" i="1"/>
  <c r="DJ119" i="1"/>
  <c r="BQ119" i="1"/>
  <c r="AJ119" i="1"/>
  <c r="DP118" i="1"/>
  <c r="DA118" i="1"/>
  <c r="BW118" i="1"/>
  <c r="CL118" i="1" s="1"/>
  <c r="BU118" i="1"/>
  <c r="CJ118" i="1" s="1"/>
  <c r="DN118" i="1"/>
  <c r="CY118" i="1"/>
  <c r="BX117" i="1"/>
  <c r="CM117" i="1" s="1"/>
  <c r="DQ117" i="1"/>
  <c r="DB117" i="1"/>
  <c r="DJ117" i="1"/>
  <c r="CU117" i="1"/>
  <c r="BQ117" i="1"/>
  <c r="AJ117" i="1"/>
  <c r="BT116" i="1"/>
  <c r="CI116" i="1" s="1"/>
  <c r="DM116" i="1"/>
  <c r="CX116" i="1"/>
  <c r="BQ116" i="1"/>
  <c r="DJ116" i="1"/>
  <c r="CU116" i="1"/>
  <c r="AJ116" i="1"/>
  <c r="DD115" i="1"/>
  <c r="BZ115" i="1"/>
  <c r="CO115" i="1" s="1"/>
  <c r="DS115" i="1"/>
  <c r="DC115" i="1"/>
  <c r="DR115" i="1"/>
  <c r="BY115" i="1"/>
  <c r="CN115" i="1" s="1"/>
  <c r="BV114" i="1"/>
  <c r="CK114" i="1" s="1"/>
  <c r="DO114" i="1"/>
  <c r="CZ114" i="1"/>
  <c r="BW113" i="1"/>
  <c r="CL113" i="1" s="1"/>
  <c r="DP113" i="1"/>
  <c r="DA113" i="1"/>
  <c r="DL112" i="1"/>
  <c r="BS112" i="1"/>
  <c r="CH112" i="1" s="1"/>
  <c r="CW112" i="1"/>
  <c r="DN112" i="1"/>
  <c r="BU112" i="1"/>
  <c r="CJ112" i="1" s="1"/>
  <c r="CY112" i="1"/>
  <c r="CA111" i="1"/>
  <c r="CP111" i="1" s="1"/>
  <c r="DT111" i="1"/>
  <c r="DE111" i="1"/>
  <c r="CY111" i="1"/>
  <c r="BU111" i="1"/>
  <c r="CJ111" i="1" s="1"/>
  <c r="DN111" i="1"/>
  <c r="BW110" i="1"/>
  <c r="CL110" i="1" s="1"/>
  <c r="DP110" i="1"/>
  <c r="DA110" i="1"/>
  <c r="AJ110" i="1"/>
  <c r="BQ110" i="1"/>
  <c r="DJ110" i="1"/>
  <c r="CU110" i="1"/>
  <c r="BX109" i="1"/>
  <c r="CM109" i="1" s="1"/>
  <c r="DB109" i="1"/>
  <c r="DQ109" i="1"/>
  <c r="DN109" i="1"/>
  <c r="BU109" i="1"/>
  <c r="CJ109" i="1" s="1"/>
  <c r="CY109" i="1"/>
  <c r="BT108" i="1"/>
  <c r="CI108" i="1" s="1"/>
  <c r="CX108" i="1"/>
  <c r="DM108" i="1"/>
  <c r="DS107" i="1"/>
  <c r="DD107" i="1"/>
  <c r="BZ107" i="1"/>
  <c r="CO107" i="1" s="1"/>
  <c r="BV106" i="1"/>
  <c r="CK106" i="1" s="1"/>
  <c r="DO106" i="1"/>
  <c r="CZ106" i="1"/>
  <c r="DR106" i="1"/>
  <c r="DC106" i="1"/>
  <c r="BY106" i="1"/>
  <c r="CN106" i="1" s="1"/>
  <c r="DP105" i="1"/>
  <c r="DA105" i="1"/>
  <c r="BW105" i="1"/>
  <c r="CL105" i="1" s="1"/>
  <c r="CW104" i="1"/>
  <c r="DL104" i="1"/>
  <c r="BS104" i="1"/>
  <c r="CH104" i="1" s="1"/>
  <c r="DR104" i="1"/>
  <c r="DC104" i="1"/>
  <c r="BY104" i="1"/>
  <c r="CN104" i="1" s="1"/>
  <c r="DE103" i="1"/>
  <c r="CA103" i="1"/>
  <c r="CP103" i="1" s="1"/>
  <c r="DT103" i="1"/>
  <c r="DJ103" i="1"/>
  <c r="CU103" i="1"/>
  <c r="BQ103" i="1"/>
  <c r="AJ103" i="1"/>
  <c r="DA102" i="1"/>
  <c r="BW102" i="1"/>
  <c r="CL102" i="1" s="1"/>
  <c r="DP102" i="1"/>
  <c r="CY102" i="1"/>
  <c r="BU102" i="1"/>
  <c r="CJ102" i="1" s="1"/>
  <c r="DN102" i="1"/>
  <c r="DQ101" i="1"/>
  <c r="BX101" i="1"/>
  <c r="CM101" i="1" s="1"/>
  <c r="DB101" i="1"/>
  <c r="BQ101" i="1"/>
  <c r="DJ101" i="1"/>
  <c r="CU101" i="1"/>
  <c r="AJ101" i="1"/>
  <c r="CX100" i="1"/>
  <c r="BT100" i="1"/>
  <c r="CI100" i="1" s="1"/>
  <c r="DM100" i="1"/>
  <c r="BQ100" i="1"/>
  <c r="DJ100" i="1"/>
  <c r="CU100" i="1"/>
  <c r="AJ100" i="1"/>
  <c r="DS99" i="1"/>
  <c r="DD99" i="1"/>
  <c r="BZ99" i="1"/>
  <c r="CO99" i="1" s="1"/>
  <c r="DR99" i="1"/>
  <c r="DC99" i="1"/>
  <c r="BY99" i="1"/>
  <c r="CN99" i="1" s="1"/>
  <c r="BV98" i="1"/>
  <c r="CK98" i="1" s="1"/>
  <c r="DO98" i="1"/>
  <c r="CZ98" i="1"/>
  <c r="DP97" i="1"/>
  <c r="DA97" i="1"/>
  <c r="BW97" i="1"/>
  <c r="CL97" i="1" s="1"/>
  <c r="DL96" i="1"/>
  <c r="CW96" i="1"/>
  <c r="BS96" i="1"/>
  <c r="CH96" i="1" s="1"/>
  <c r="DN96" i="1"/>
  <c r="BU96" i="1"/>
  <c r="CJ96" i="1" s="1"/>
  <c r="CY96" i="1"/>
  <c r="DE95" i="1"/>
  <c r="CA95" i="1"/>
  <c r="CP95" i="1" s="1"/>
  <c r="DT95" i="1"/>
  <c r="BU95" i="1"/>
  <c r="CJ95" i="1" s="1"/>
  <c r="DN95" i="1"/>
  <c r="CY95" i="1"/>
  <c r="DA94" i="1"/>
  <c r="BW94" i="1"/>
  <c r="CL94" i="1" s="1"/>
  <c r="DP94" i="1"/>
  <c r="BQ94" i="1"/>
  <c r="AJ94" i="1"/>
  <c r="DJ94" i="1"/>
  <c r="CU94" i="1"/>
  <c r="DQ93" i="1"/>
  <c r="DB93" i="1"/>
  <c r="BX93" i="1"/>
  <c r="CM93" i="1" s="1"/>
  <c r="BU93" i="1"/>
  <c r="CJ93" i="1" s="1"/>
  <c r="CY93" i="1"/>
  <c r="DN93" i="1"/>
  <c r="DM92" i="1"/>
  <c r="CX92" i="1"/>
  <c r="BT92" i="1"/>
  <c r="CI92" i="1" s="1"/>
  <c r="DS91" i="1"/>
  <c r="DD91" i="1"/>
  <c r="BZ91" i="1"/>
  <c r="CO91" i="1" s="1"/>
  <c r="DO90" i="1"/>
  <c r="CZ90" i="1"/>
  <c r="BV90" i="1"/>
  <c r="CK90" i="1" s="1"/>
  <c r="BY90" i="1"/>
  <c r="CN90" i="1" s="1"/>
  <c r="DR90" i="1"/>
  <c r="DC90" i="1"/>
  <c r="DA89" i="1"/>
  <c r="BW89" i="1"/>
  <c r="CL89" i="1" s="1"/>
  <c r="DP89" i="1"/>
  <c r="BS88" i="1"/>
  <c r="CH88" i="1" s="1"/>
  <c r="DL88" i="1"/>
  <c r="CW88" i="1"/>
  <c r="BY88" i="1"/>
  <c r="CN88" i="1" s="1"/>
  <c r="DC88" i="1"/>
  <c r="DR88" i="1"/>
  <c r="DT87" i="1"/>
  <c r="DE87" i="1"/>
  <c r="CA87" i="1"/>
  <c r="CP87" i="1" s="1"/>
  <c r="DJ87" i="1"/>
  <c r="CU87" i="1"/>
  <c r="BQ87" i="1"/>
  <c r="AJ87" i="1"/>
  <c r="DP86" i="1"/>
  <c r="DA86" i="1"/>
  <c r="BW86" i="1"/>
  <c r="CL86" i="1" s="1"/>
  <c r="CY86" i="1"/>
  <c r="BU86" i="1"/>
  <c r="CJ86" i="1" s="1"/>
  <c r="DN86" i="1"/>
  <c r="DQ85" i="1"/>
  <c r="DB85" i="1"/>
  <c r="BX85" i="1"/>
  <c r="CM85" i="1" s="1"/>
  <c r="DJ85" i="1"/>
  <c r="BQ85" i="1"/>
  <c r="CU85" i="1"/>
  <c r="AJ85" i="1"/>
  <c r="DM84" i="1"/>
  <c r="CX84" i="1"/>
  <c r="BT84" i="1"/>
  <c r="CI84" i="1" s="1"/>
  <c r="DJ84" i="1"/>
  <c r="CU84" i="1"/>
  <c r="BQ84" i="1"/>
  <c r="AJ84" i="1"/>
  <c r="DS83" i="1"/>
  <c r="DD83" i="1"/>
  <c r="BZ83" i="1"/>
  <c r="CO83" i="1" s="1"/>
  <c r="DC83" i="1"/>
  <c r="BY83" i="1"/>
  <c r="CN83" i="1" s="1"/>
  <c r="DR83" i="1"/>
  <c r="CZ82" i="1"/>
  <c r="BV82" i="1"/>
  <c r="CK82" i="1" s="1"/>
  <c r="DO82" i="1"/>
  <c r="BW81" i="1"/>
  <c r="CL81" i="1" s="1"/>
  <c r="DA81" i="1"/>
  <c r="DP81" i="1"/>
  <c r="BS80" i="1"/>
  <c r="CH80" i="1" s="1"/>
  <c r="DL80" i="1"/>
  <c r="CW80" i="1"/>
  <c r="CY80" i="1"/>
  <c r="BU80" i="1"/>
  <c r="CJ80" i="1" s="1"/>
  <c r="DN80" i="1"/>
  <c r="DE79" i="1"/>
  <c r="CA79" i="1"/>
  <c r="CP79" i="1" s="1"/>
  <c r="DT79" i="1"/>
  <c r="CY79" i="1"/>
  <c r="BU79" i="1"/>
  <c r="CJ79" i="1" s="1"/>
  <c r="DN79" i="1"/>
  <c r="DA78" i="1"/>
  <c r="BW78" i="1"/>
  <c r="CL78" i="1" s="1"/>
  <c r="DP78" i="1"/>
  <c r="DJ78" i="1"/>
  <c r="CU78" i="1"/>
  <c r="AJ78" i="1"/>
  <c r="BQ78" i="1"/>
  <c r="BX77" i="1"/>
  <c r="CM77" i="1" s="1"/>
  <c r="DQ77" i="1"/>
  <c r="DB77" i="1"/>
  <c r="DN77" i="1"/>
  <c r="CY77" i="1"/>
  <c r="BU77" i="1"/>
  <c r="CJ77" i="1" s="1"/>
  <c r="BT76" i="1"/>
  <c r="CI76" i="1" s="1"/>
  <c r="DM76" i="1"/>
  <c r="CX76" i="1"/>
  <c r="BZ75" i="1"/>
  <c r="CO75" i="1" s="1"/>
  <c r="DS75" i="1"/>
  <c r="DD75" i="1"/>
  <c r="CZ74" i="1"/>
  <c r="BV74" i="1"/>
  <c r="DO74" i="1"/>
  <c r="DC74" i="1"/>
  <c r="DR74" i="1"/>
  <c r="BY74" i="1"/>
  <c r="DO60" i="1"/>
  <c r="DO61" i="1" s="1"/>
  <c r="CZ60" i="1"/>
  <c r="CZ61" i="1" s="1"/>
  <c r="BV60" i="1"/>
  <c r="BV61" i="1" s="1"/>
  <c r="BQ60" i="1"/>
  <c r="BQ61" i="1" s="1"/>
  <c r="DJ60" i="1"/>
  <c r="DJ61" i="1" s="1"/>
  <c r="CU60" i="1"/>
  <c r="CU61" i="1" s="1"/>
  <c r="AJ60" i="1"/>
  <c r="AJ61" i="1" s="1"/>
  <c r="DT60" i="1"/>
  <c r="DT61" i="1" s="1"/>
  <c r="DE60" i="1"/>
  <c r="DE61" i="1" s="1"/>
  <c r="CA60" i="1"/>
  <c r="CA61" i="1" s="1"/>
  <c r="BV57" i="1"/>
  <c r="CK57" i="1" s="1"/>
  <c r="DO57" i="1"/>
  <c r="CZ57" i="1"/>
  <c r="BQ57" i="1"/>
  <c r="AJ57" i="1"/>
  <c r="DJ57" i="1"/>
  <c r="CU57" i="1"/>
  <c r="DT57" i="1"/>
  <c r="DE57" i="1"/>
  <c r="CA57" i="1"/>
  <c r="CP57" i="1" s="1"/>
  <c r="BV56" i="1"/>
  <c r="CK56" i="1" s="1"/>
  <c r="DO56" i="1"/>
  <c r="CZ56" i="1"/>
  <c r="AJ56" i="1"/>
  <c r="DJ56" i="1"/>
  <c r="CU56" i="1"/>
  <c r="BQ56" i="1"/>
  <c r="CA56" i="1"/>
  <c r="CP56" i="1" s="1"/>
  <c r="DT56" i="1"/>
  <c r="DE56" i="1"/>
  <c r="DO55" i="1"/>
  <c r="CZ55" i="1"/>
  <c r="BV55" i="1"/>
  <c r="BQ55" i="1"/>
  <c r="CU55" i="1"/>
  <c r="DJ55" i="1"/>
  <c r="AJ55" i="1"/>
  <c r="DE55" i="1"/>
  <c r="CA55" i="1"/>
  <c r="DT55" i="1"/>
  <c r="DO52" i="1"/>
  <c r="CZ52" i="1"/>
  <c r="BV52" i="1"/>
  <c r="CK52" i="1" s="1"/>
  <c r="CU52" i="1"/>
  <c r="BQ52" i="1"/>
  <c r="DJ52" i="1"/>
  <c r="AJ52" i="1"/>
  <c r="DT52" i="1"/>
  <c r="DE52" i="1"/>
  <c r="CA52" i="1"/>
  <c r="CP52" i="1" s="1"/>
  <c r="BV51" i="1"/>
  <c r="BV54" i="1" s="1"/>
  <c r="DO51" i="1"/>
  <c r="CZ51" i="1"/>
  <c r="AJ51" i="1"/>
  <c r="DJ51" i="1"/>
  <c r="CU51" i="1"/>
  <c r="BQ51" i="1"/>
  <c r="DE51" i="1"/>
  <c r="DT51" i="1"/>
  <c r="CA51" i="1"/>
  <c r="DO49" i="1"/>
  <c r="DO50" i="1" s="1"/>
  <c r="BV49" i="1"/>
  <c r="BV50" i="1" s="1"/>
  <c r="CZ49" i="1"/>
  <c r="CZ50" i="1" s="1"/>
  <c r="DJ49" i="1"/>
  <c r="DJ50" i="1" s="1"/>
  <c r="CU49" i="1"/>
  <c r="CU50" i="1" s="1"/>
  <c r="BQ49" i="1"/>
  <c r="BQ50" i="1" s="1"/>
  <c r="AJ49" i="1"/>
  <c r="AJ50" i="1" s="1"/>
  <c r="DE49" i="1"/>
  <c r="DE50" i="1" s="1"/>
  <c r="CA49" i="1"/>
  <c r="CA50" i="1" s="1"/>
  <c r="DT49" i="1"/>
  <c r="DT50" i="1" s="1"/>
  <c r="DO46" i="1"/>
  <c r="CZ46" i="1"/>
  <c r="BV46" i="1"/>
  <c r="CK46" i="1" s="1"/>
  <c r="AJ46" i="1"/>
  <c r="BQ46" i="1"/>
  <c r="DJ46" i="1"/>
  <c r="CU46" i="1"/>
  <c r="CA46" i="1"/>
  <c r="CP46" i="1" s="1"/>
  <c r="DT46" i="1"/>
  <c r="DE46" i="1"/>
  <c r="DO45" i="1"/>
  <c r="CZ45" i="1"/>
  <c r="BV45" i="1"/>
  <c r="CK45" i="1" s="1"/>
  <c r="AJ45" i="1"/>
  <c r="CU45" i="1"/>
  <c r="BQ45" i="1"/>
  <c r="DJ45" i="1"/>
  <c r="DT45" i="1"/>
  <c r="DE45" i="1"/>
  <c r="CA45" i="1"/>
  <c r="CP45" i="1" s="1"/>
  <c r="CZ44" i="1"/>
  <c r="BV44" i="1"/>
  <c r="CK44" i="1" s="1"/>
  <c r="DO44" i="1"/>
  <c r="CU44" i="1"/>
  <c r="BQ44" i="1"/>
  <c r="DJ44" i="1"/>
  <c r="AJ44" i="1"/>
  <c r="CA44" i="1"/>
  <c r="CP44" i="1" s="1"/>
  <c r="DE44" i="1"/>
  <c r="DT44" i="1"/>
  <c r="BV43" i="1"/>
  <c r="CK43" i="1" s="1"/>
  <c r="DO43" i="1"/>
  <c r="CZ43" i="1"/>
  <c r="AJ43" i="1"/>
  <c r="DJ43" i="1"/>
  <c r="CU43" i="1"/>
  <c r="BQ43" i="1"/>
  <c r="DT43" i="1"/>
  <c r="DE43" i="1"/>
  <c r="CA43" i="1"/>
  <c r="CP43" i="1" s="1"/>
  <c r="DS42" i="1"/>
  <c r="DD42" i="1"/>
  <c r="BZ42" i="1"/>
  <c r="CO42" i="1" s="1"/>
  <c r="BU42" i="1"/>
  <c r="CJ42" i="1" s="1"/>
  <c r="DN42" i="1"/>
  <c r="CY42" i="1"/>
  <c r="BT42" i="1"/>
  <c r="CI42" i="1" s="1"/>
  <c r="CX42" i="1"/>
  <c r="DM42" i="1"/>
  <c r="BY41" i="1"/>
  <c r="CN41" i="1" s="1"/>
  <c r="DC41" i="1"/>
  <c r="DR41" i="1"/>
  <c r="BX41" i="1"/>
  <c r="CM41" i="1" s="1"/>
  <c r="DQ41" i="1"/>
  <c r="DB41" i="1"/>
  <c r="BS41" i="1"/>
  <c r="CH41" i="1" s="1"/>
  <c r="DL41" i="1"/>
  <c r="CW41" i="1"/>
  <c r="DK40" i="1"/>
  <c r="CV40" i="1"/>
  <c r="BR40" i="1"/>
  <c r="CG40" i="1" s="1"/>
  <c r="CB40" i="1"/>
  <c r="CQ40" i="1" s="1"/>
  <c r="DU40" i="1"/>
  <c r="DF40" i="1"/>
  <c r="DP40" i="1"/>
  <c r="BW40" i="1"/>
  <c r="CL40" i="1" s="1"/>
  <c r="DA40" i="1"/>
  <c r="DO39" i="1"/>
  <c r="CZ39" i="1"/>
  <c r="BV39" i="1"/>
  <c r="CK39" i="1" s="1"/>
  <c r="BQ39" i="1"/>
  <c r="CU39" i="1"/>
  <c r="DJ39" i="1"/>
  <c r="AJ39" i="1"/>
  <c r="DT39" i="1"/>
  <c r="DE39" i="1"/>
  <c r="CA39" i="1"/>
  <c r="CP39" i="1" s="1"/>
  <c r="DD38" i="1"/>
  <c r="BZ38" i="1"/>
  <c r="CO38" i="1" s="1"/>
  <c r="DS38" i="1"/>
  <c r="BU38" i="1"/>
  <c r="CJ38" i="1" s="1"/>
  <c r="DN38" i="1"/>
  <c r="CY38" i="1"/>
  <c r="DM38" i="1"/>
  <c r="CX38" i="1"/>
  <c r="BT38" i="1"/>
  <c r="CI38" i="1" s="1"/>
  <c r="BY37" i="1"/>
  <c r="CN37" i="1" s="1"/>
  <c r="DR37" i="1"/>
  <c r="DC37" i="1"/>
  <c r="DQ37" i="1"/>
  <c r="DB37" i="1"/>
  <c r="BX37" i="1"/>
  <c r="CM37" i="1" s="1"/>
  <c r="DL37" i="1"/>
  <c r="CW37" i="1"/>
  <c r="BS37" i="1"/>
  <c r="CH37" i="1" s="1"/>
  <c r="CV36" i="1"/>
  <c r="BR36" i="1"/>
  <c r="CG36" i="1" s="1"/>
  <c r="DK36" i="1"/>
  <c r="DU36" i="1"/>
  <c r="CB36" i="1"/>
  <c r="CQ36" i="1" s="1"/>
  <c r="DF36" i="1"/>
  <c r="BW36" i="1"/>
  <c r="CL36" i="1" s="1"/>
  <c r="DP36" i="1"/>
  <c r="DA36" i="1"/>
  <c r="BV35" i="1"/>
  <c r="CK35" i="1" s="1"/>
  <c r="DO35" i="1"/>
  <c r="CZ35" i="1"/>
  <c r="BQ35" i="1"/>
  <c r="AJ35" i="1"/>
  <c r="DJ35" i="1"/>
  <c r="CU35" i="1"/>
  <c r="DT35" i="1"/>
  <c r="DE35" i="1"/>
  <c r="CA35" i="1"/>
  <c r="CP35" i="1" s="1"/>
  <c r="BZ34" i="1"/>
  <c r="CO34" i="1" s="1"/>
  <c r="DS34" i="1"/>
  <c r="DD34" i="1"/>
  <c r="DN34" i="1"/>
  <c r="CY34" i="1"/>
  <c r="BU34" i="1"/>
  <c r="CJ34" i="1" s="1"/>
  <c r="DM34" i="1"/>
  <c r="CX34" i="1"/>
  <c r="BT34" i="1"/>
  <c r="CI34" i="1" s="1"/>
  <c r="DC33" i="1"/>
  <c r="BY33" i="1"/>
  <c r="CN33" i="1" s="1"/>
  <c r="DR33" i="1"/>
  <c r="DB33" i="1"/>
  <c r="BX33" i="1"/>
  <c r="CM33" i="1" s="1"/>
  <c r="DQ33" i="1"/>
  <c r="CW33" i="1"/>
  <c r="BS33" i="1"/>
  <c r="CH33" i="1" s="1"/>
  <c r="DL33" i="1"/>
  <c r="CV32" i="1"/>
  <c r="BR32" i="1"/>
  <c r="DK32" i="1"/>
  <c r="DU32" i="1"/>
  <c r="DF32" i="1"/>
  <c r="CB32" i="1"/>
  <c r="DA32" i="1"/>
  <c r="DP32" i="1"/>
  <c r="BW32" i="1"/>
  <c r="DO20" i="1"/>
  <c r="CZ20" i="1"/>
  <c r="BV20" i="1"/>
  <c r="CK20" i="1" s="1"/>
  <c r="AJ20" i="1"/>
  <c r="BQ20" i="1"/>
  <c r="DJ20" i="1"/>
  <c r="CU20" i="1"/>
  <c r="DE20" i="1"/>
  <c r="DT20" i="1"/>
  <c r="CA20" i="1"/>
  <c r="CP20" i="1" s="1"/>
  <c r="BV19" i="1"/>
  <c r="CK19" i="1" s="1"/>
  <c r="DO19" i="1"/>
  <c r="CZ19" i="1"/>
  <c r="CU19" i="1"/>
  <c r="BQ19" i="1"/>
  <c r="DJ19" i="1"/>
  <c r="AJ19" i="1"/>
  <c r="DT19" i="1"/>
  <c r="DE19" i="1"/>
  <c r="CA19" i="1"/>
  <c r="CP19" i="1" s="1"/>
  <c r="DO18" i="1"/>
  <c r="CZ18" i="1"/>
  <c r="BV18" i="1"/>
  <c r="CK18" i="1" s="1"/>
  <c r="AJ18" i="1"/>
  <c r="CU18" i="1"/>
  <c r="BQ18" i="1"/>
  <c r="DJ18" i="1"/>
  <c r="DT18" i="1"/>
  <c r="DE18" i="1"/>
  <c r="CA18" i="1"/>
  <c r="CP18" i="1" s="1"/>
  <c r="CZ17" i="1"/>
  <c r="BV17" i="1"/>
  <c r="CK17" i="1" s="1"/>
  <c r="DO17" i="1"/>
  <c r="DJ17" i="1"/>
  <c r="CU17" i="1"/>
  <c r="BQ17" i="1"/>
  <c r="AJ17" i="1"/>
  <c r="CA17" i="1"/>
  <c r="CP17" i="1" s="1"/>
  <c r="DT17" i="1"/>
  <c r="DE17" i="1"/>
  <c r="BV16" i="1"/>
  <c r="CK16" i="1" s="1"/>
  <c r="DO16" i="1"/>
  <c r="CZ16" i="1"/>
  <c r="CU16" i="1"/>
  <c r="AJ16" i="1"/>
  <c r="DJ16" i="1"/>
  <c r="BQ16" i="1"/>
  <c r="DT16" i="1"/>
  <c r="DE16" i="1"/>
  <c r="CA16" i="1"/>
  <c r="CP16" i="1" s="1"/>
  <c r="DO15" i="1"/>
  <c r="CZ15" i="1"/>
  <c r="BV15" i="1"/>
  <c r="CK15" i="1" s="1"/>
  <c r="DJ15" i="1"/>
  <c r="CU15" i="1"/>
  <c r="BQ15" i="1"/>
  <c r="AJ15" i="1"/>
  <c r="CA15" i="1"/>
  <c r="CP15" i="1" s="1"/>
  <c r="DE15" i="1"/>
  <c r="DT15" i="1"/>
  <c r="CZ14" i="1"/>
  <c r="BV14" i="1"/>
  <c r="CK14" i="1" s="1"/>
  <c r="DO14" i="1"/>
  <c r="BQ14" i="1"/>
  <c r="CU14" i="1"/>
  <c r="DJ14" i="1"/>
  <c r="AJ14" i="1"/>
  <c r="DT14" i="1"/>
  <c r="DE14" i="1"/>
  <c r="CA14" i="1"/>
  <c r="CP14" i="1" s="1"/>
  <c r="DO13" i="1"/>
  <c r="BV13" i="1"/>
  <c r="CK13" i="1" s="1"/>
  <c r="CZ13" i="1"/>
  <c r="AJ13" i="1"/>
  <c r="CU13" i="1"/>
  <c r="BQ13" i="1"/>
  <c r="DJ13" i="1"/>
  <c r="CA13" i="1"/>
  <c r="CP13" i="1" s="1"/>
  <c r="DT13" i="1"/>
  <c r="DE13" i="1"/>
  <c r="CZ12" i="1"/>
  <c r="BV12" i="1"/>
  <c r="CK12" i="1" s="1"/>
  <c r="DO12" i="1"/>
  <c r="BQ12" i="1"/>
  <c r="AJ12" i="1"/>
  <c r="DJ12" i="1"/>
  <c r="CU12" i="1"/>
  <c r="DT12" i="1"/>
  <c r="CA12" i="1"/>
  <c r="CP12" i="1" s="1"/>
  <c r="DE12" i="1"/>
  <c r="DO11" i="1"/>
  <c r="CZ11" i="1"/>
  <c r="BV11" i="1"/>
  <c r="CK11" i="1" s="1"/>
  <c r="AJ11" i="1"/>
  <c r="DJ11" i="1"/>
  <c r="CU11" i="1"/>
  <c r="BQ11" i="1"/>
  <c r="DT11" i="1"/>
  <c r="DE11" i="1"/>
  <c r="CA11" i="1"/>
  <c r="CP11" i="1" s="1"/>
  <c r="DO10" i="1"/>
  <c r="CZ10" i="1"/>
  <c r="BV10" i="1"/>
  <c r="CK10" i="1" s="1"/>
  <c r="BQ10" i="1"/>
  <c r="DJ10" i="1"/>
  <c r="CU10" i="1"/>
  <c r="AJ10" i="1"/>
  <c r="DE10" i="1"/>
  <c r="DT10" i="1"/>
  <c r="CA10" i="1"/>
  <c r="CP10" i="1" s="1"/>
  <c r="BV9" i="1"/>
  <c r="CK9" i="1" s="1"/>
  <c r="DO9" i="1"/>
  <c r="CZ9" i="1"/>
  <c r="AJ9" i="1"/>
  <c r="DJ9" i="1"/>
  <c r="CU9" i="1"/>
  <c r="BQ9" i="1"/>
  <c r="DT9" i="1"/>
  <c r="DE9" i="1"/>
  <c r="CA9" i="1"/>
  <c r="CP9" i="1" s="1"/>
  <c r="DO8" i="1"/>
  <c r="CZ8" i="1"/>
  <c r="BV8" i="1"/>
  <c r="AJ8" i="1"/>
  <c r="BQ8" i="1"/>
  <c r="DJ8" i="1"/>
  <c r="CU8" i="1"/>
  <c r="DT8" i="1"/>
  <c r="DE8" i="1"/>
  <c r="CA8" i="1"/>
  <c r="DO6" i="1"/>
  <c r="CZ6" i="1"/>
  <c r="BV6" i="1"/>
  <c r="CK6" i="1" s="1"/>
  <c r="CU6" i="1"/>
  <c r="BQ6" i="1"/>
  <c r="DJ6" i="1"/>
  <c r="DJ7" i="1" s="1"/>
  <c r="AJ6" i="1"/>
  <c r="AJ7" i="1" s="1"/>
  <c r="DT6" i="1"/>
  <c r="DE6" i="1"/>
  <c r="CA6" i="1"/>
  <c r="CP6" i="1" s="1"/>
  <c r="BV68" i="1"/>
  <c r="BV69" i="1" s="1"/>
  <c r="DO68" i="1"/>
  <c r="DO69" i="1" s="1"/>
  <c r="AJ68" i="1"/>
  <c r="AJ69" i="1" s="1"/>
  <c r="DJ68" i="1"/>
  <c r="DJ69" i="1" s="1"/>
  <c r="BQ68" i="1"/>
  <c r="BQ69" i="1" s="1"/>
  <c r="DT68" i="1"/>
  <c r="DT69" i="1" s="1"/>
  <c r="CA68" i="1"/>
  <c r="CA69" i="1" s="1"/>
  <c r="DO66" i="1"/>
  <c r="DO67" i="1" s="1"/>
  <c r="BV66" i="1"/>
  <c r="BV67" i="1" s="1"/>
  <c r="AJ66" i="1"/>
  <c r="AJ67" i="1" s="1"/>
  <c r="BQ66" i="1"/>
  <c r="BQ67" i="1" s="1"/>
  <c r="DJ66" i="1"/>
  <c r="DJ67" i="1" s="1"/>
  <c r="CA66" i="1"/>
  <c r="CA67" i="1" s="1"/>
  <c r="DT66" i="1"/>
  <c r="DT67" i="1" s="1"/>
  <c r="BV352" i="1"/>
  <c r="CK352" i="1" s="1"/>
  <c r="DO352" i="1"/>
  <c r="CZ352" i="1"/>
  <c r="BR352" i="1"/>
  <c r="CG352" i="1" s="1"/>
  <c r="DK352" i="1"/>
  <c r="CV352" i="1"/>
  <c r="BS352" i="1"/>
  <c r="CH352" i="1" s="1"/>
  <c r="CW352" i="1"/>
  <c r="DL352" i="1"/>
  <c r="DT343" i="1"/>
  <c r="CA343" i="1"/>
  <c r="CP343" i="1" s="1"/>
  <c r="DE343" i="1"/>
  <c r="CV343" i="1"/>
  <c r="DK343" i="1"/>
  <c r="BR343" i="1"/>
  <c r="CG343" i="1" s="1"/>
  <c r="BS343" i="1"/>
  <c r="CH343" i="1" s="1"/>
  <c r="DL343" i="1"/>
  <c r="CW343" i="1"/>
  <c r="DE339" i="1"/>
  <c r="DT339" i="1"/>
  <c r="CA339" i="1"/>
  <c r="CP339" i="1" s="1"/>
  <c r="DK339" i="1"/>
  <c r="BR339" i="1"/>
  <c r="CG339" i="1" s="1"/>
  <c r="CV339" i="1"/>
  <c r="DL339" i="1"/>
  <c r="CW339" i="1"/>
  <c r="BS339" i="1"/>
  <c r="CH339" i="1" s="1"/>
  <c r="DT335" i="1"/>
  <c r="CA335" i="1"/>
  <c r="CP335" i="1" s="1"/>
  <c r="DE335" i="1"/>
  <c r="BR335" i="1"/>
  <c r="CG335" i="1" s="1"/>
  <c r="DK335" i="1"/>
  <c r="CV335" i="1"/>
  <c r="CW335" i="1"/>
  <c r="DL335" i="1"/>
  <c r="BS335" i="1"/>
  <c r="CH335" i="1" s="1"/>
  <c r="CZ331" i="1"/>
  <c r="BV331" i="1"/>
  <c r="CK331" i="1" s="1"/>
  <c r="DO331" i="1"/>
  <c r="CV331" i="1"/>
  <c r="BR331" i="1"/>
  <c r="CG331" i="1" s="1"/>
  <c r="DK331" i="1"/>
  <c r="DL331" i="1"/>
  <c r="CW331" i="1"/>
  <c r="BS331" i="1"/>
  <c r="CH331" i="1" s="1"/>
  <c r="DP327" i="1"/>
  <c r="DA327" i="1"/>
  <c r="BW327" i="1"/>
  <c r="CL327" i="1" s="1"/>
  <c r="CA327" i="1"/>
  <c r="CP327" i="1" s="1"/>
  <c r="DE327" i="1"/>
  <c r="DT327" i="1"/>
  <c r="BX323" i="1"/>
  <c r="CM323" i="1" s="1"/>
  <c r="DB323" i="1"/>
  <c r="DQ323" i="1"/>
  <c r="DA319" i="1"/>
  <c r="BW319" i="1"/>
  <c r="CL319" i="1" s="1"/>
  <c r="DP319" i="1"/>
  <c r="DT319" i="1"/>
  <c r="DE319" i="1"/>
  <c r="CA319" i="1"/>
  <c r="CP319" i="1" s="1"/>
  <c r="DQ315" i="1"/>
  <c r="DB315" i="1"/>
  <c r="BX315" i="1"/>
  <c r="CM315" i="1" s="1"/>
  <c r="DP311" i="1"/>
  <c r="DA311" i="1"/>
  <c r="BW311" i="1"/>
  <c r="CL311" i="1" s="1"/>
  <c r="CA311" i="1"/>
  <c r="CP311" i="1" s="1"/>
  <c r="DT311" i="1"/>
  <c r="DE311" i="1"/>
  <c r="DQ307" i="1"/>
  <c r="BX307" i="1"/>
  <c r="CM307" i="1" s="1"/>
  <c r="DB307" i="1"/>
  <c r="BW303" i="1"/>
  <c r="CL303" i="1" s="1"/>
  <c r="DP303" i="1"/>
  <c r="DA303" i="1"/>
  <c r="DT303" i="1"/>
  <c r="DE303" i="1"/>
  <c r="CA303" i="1"/>
  <c r="CP303" i="1" s="1"/>
  <c r="BX299" i="1"/>
  <c r="CM299" i="1" s="1"/>
  <c r="DQ299" i="1"/>
  <c r="DB299" i="1"/>
  <c r="BX295" i="1"/>
  <c r="CM295" i="1" s="1"/>
  <c r="DB295" i="1"/>
  <c r="DQ295" i="1"/>
  <c r="DE295" i="1"/>
  <c r="DT295" i="1"/>
  <c r="CA295" i="1"/>
  <c r="CP295" i="1" s="1"/>
  <c r="DB291" i="1"/>
  <c r="BX291" i="1"/>
  <c r="CM291" i="1" s="1"/>
  <c r="DQ291" i="1"/>
  <c r="BX287" i="1"/>
  <c r="CM287" i="1" s="1"/>
  <c r="DQ287" i="1"/>
  <c r="DB287" i="1"/>
  <c r="CA287" i="1"/>
  <c r="CP287" i="1" s="1"/>
  <c r="DT287" i="1"/>
  <c r="DE287" i="1"/>
  <c r="DQ283" i="1"/>
  <c r="DB283" i="1"/>
  <c r="BX283" i="1"/>
  <c r="CM283" i="1" s="1"/>
  <c r="DB279" i="1"/>
  <c r="BX279" i="1"/>
  <c r="CM279" i="1" s="1"/>
  <c r="DQ279" i="1"/>
  <c r="DT279" i="1"/>
  <c r="DE279" i="1"/>
  <c r="CA279" i="1"/>
  <c r="CP279" i="1" s="1"/>
  <c r="DP275" i="1"/>
  <c r="DA275" i="1"/>
  <c r="BW275" i="1"/>
  <c r="CL275" i="1" s="1"/>
  <c r="BT271" i="1"/>
  <c r="CI271" i="1" s="1"/>
  <c r="DM271" i="1"/>
  <c r="CX271" i="1"/>
  <c r="DT271" i="1"/>
  <c r="DE271" i="1"/>
  <c r="CA271" i="1"/>
  <c r="CP271" i="1" s="1"/>
  <c r="DF267" i="1"/>
  <c r="DU267" i="1"/>
  <c r="CB267" i="1"/>
  <c r="CQ267" i="1" s="1"/>
  <c r="DF263" i="1"/>
  <c r="DU263" i="1"/>
  <c r="CB263" i="1"/>
  <c r="CQ263" i="1" s="1"/>
  <c r="DT263" i="1"/>
  <c r="CA263" i="1"/>
  <c r="CP263" i="1" s="1"/>
  <c r="DE263" i="1"/>
  <c r="BX259" i="1"/>
  <c r="CM259" i="1" s="1"/>
  <c r="DQ259" i="1"/>
  <c r="DB259" i="1"/>
  <c r="DP255" i="1"/>
  <c r="DA255" i="1"/>
  <c r="BW255" i="1"/>
  <c r="CL255" i="1" s="1"/>
  <c r="CA255" i="1"/>
  <c r="CP255" i="1" s="1"/>
  <c r="DT255" i="1"/>
  <c r="DE255" i="1"/>
  <c r="DP251" i="1"/>
  <c r="DA251" i="1"/>
  <c r="BW251" i="1"/>
  <c r="CL251" i="1" s="1"/>
  <c r="DP247" i="1"/>
  <c r="DA247" i="1"/>
  <c r="BW247" i="1"/>
  <c r="CL247" i="1" s="1"/>
  <c r="DT247" i="1"/>
  <c r="DE247" i="1"/>
  <c r="CA247" i="1"/>
  <c r="CP247" i="1" s="1"/>
  <c r="DP243" i="1"/>
  <c r="DA243" i="1"/>
  <c r="BW243" i="1"/>
  <c r="CL243" i="1" s="1"/>
  <c r="BW239" i="1"/>
  <c r="CL239" i="1" s="1"/>
  <c r="DP239" i="1"/>
  <c r="DA239" i="1"/>
  <c r="DT239" i="1"/>
  <c r="CA239" i="1"/>
  <c r="CP239" i="1" s="1"/>
  <c r="DE239" i="1"/>
  <c r="BW235" i="1"/>
  <c r="CL235" i="1" s="1"/>
  <c r="DP235" i="1"/>
  <c r="DA235" i="1"/>
  <c r="DP231" i="1"/>
  <c r="DA231" i="1"/>
  <c r="BW231" i="1"/>
  <c r="CL231" i="1" s="1"/>
  <c r="DT231" i="1"/>
  <c r="DE231" i="1"/>
  <c r="CA231" i="1"/>
  <c r="CP231" i="1" s="1"/>
  <c r="DL227" i="1"/>
  <c r="CW227" i="1"/>
  <c r="BS227" i="1"/>
  <c r="CH227" i="1" s="1"/>
  <c r="CA223" i="1"/>
  <c r="CP223" i="1" s="1"/>
  <c r="DE223" i="1"/>
  <c r="DT223" i="1"/>
  <c r="BS223" i="1"/>
  <c r="CH223" i="1" s="1"/>
  <c r="CW223" i="1"/>
  <c r="DL223" i="1"/>
  <c r="CB219" i="1"/>
  <c r="CQ219" i="1" s="1"/>
  <c r="DF219" i="1"/>
  <c r="DU219" i="1"/>
  <c r="CA215" i="1"/>
  <c r="CP215" i="1" s="1"/>
  <c r="DT215" i="1"/>
  <c r="DE215" i="1"/>
  <c r="DL215" i="1"/>
  <c r="BS215" i="1"/>
  <c r="CH215" i="1" s="1"/>
  <c r="CW215" i="1"/>
  <c r="DT211" i="1"/>
  <c r="DE211" i="1"/>
  <c r="CA211" i="1"/>
  <c r="CP211" i="1" s="1"/>
  <c r="BX207" i="1"/>
  <c r="CM207" i="1" s="1"/>
  <c r="DQ207" i="1"/>
  <c r="DB207" i="1"/>
  <c r="DL207" i="1"/>
  <c r="CW207" i="1"/>
  <c r="BS207" i="1"/>
  <c r="CH207" i="1" s="1"/>
  <c r="CX203" i="1"/>
  <c r="DM203" i="1"/>
  <c r="BT203" i="1"/>
  <c r="CI203" i="1" s="1"/>
  <c r="DM199" i="1"/>
  <c r="BT199" i="1"/>
  <c r="CI199" i="1" s="1"/>
  <c r="CX199" i="1"/>
  <c r="BS199" i="1"/>
  <c r="CH199" i="1" s="1"/>
  <c r="DL199" i="1"/>
  <c r="CW199" i="1"/>
  <c r="CW195" i="1"/>
  <c r="DL195" i="1"/>
  <c r="BS195" i="1"/>
  <c r="CH195" i="1" s="1"/>
  <c r="CA191" i="1"/>
  <c r="CP191" i="1" s="1"/>
  <c r="DT191" i="1"/>
  <c r="DE191" i="1"/>
  <c r="BS191" i="1"/>
  <c r="CH191" i="1" s="1"/>
  <c r="DL191" i="1"/>
  <c r="CW191" i="1"/>
  <c r="CB187" i="1"/>
  <c r="CQ187" i="1" s="1"/>
  <c r="DF187" i="1"/>
  <c r="DU187" i="1"/>
  <c r="DT183" i="1"/>
  <c r="DE183" i="1"/>
  <c r="CA183" i="1"/>
  <c r="CP183" i="1" s="1"/>
  <c r="DM183" i="1"/>
  <c r="CX183" i="1"/>
  <c r="BT183" i="1"/>
  <c r="CI183" i="1" s="1"/>
  <c r="BW179" i="1"/>
  <c r="CL179" i="1" s="1"/>
  <c r="DP179" i="1"/>
  <c r="DA179" i="1"/>
  <c r="BX175" i="1"/>
  <c r="CM175" i="1" s="1"/>
  <c r="DQ175" i="1"/>
  <c r="DB175" i="1"/>
  <c r="BX171" i="1"/>
  <c r="CM171" i="1" s="1"/>
  <c r="DQ171" i="1"/>
  <c r="DB171" i="1"/>
  <c r="DK171" i="1"/>
  <c r="CV171" i="1"/>
  <c r="BR171" i="1"/>
  <c r="CG171" i="1" s="1"/>
  <c r="DQ167" i="1"/>
  <c r="DB167" i="1"/>
  <c r="BX167" i="1"/>
  <c r="CM167" i="1" s="1"/>
  <c r="BS163" i="1"/>
  <c r="CH163" i="1" s="1"/>
  <c r="DL163" i="1"/>
  <c r="CW163" i="1"/>
  <c r="CV159" i="1"/>
  <c r="BR159" i="1"/>
  <c r="CG159" i="1" s="1"/>
  <c r="DK159" i="1"/>
  <c r="CW155" i="1"/>
  <c r="BS155" i="1"/>
  <c r="CH155" i="1" s="1"/>
  <c r="DL155" i="1"/>
  <c r="BR155" i="1"/>
  <c r="CG155" i="1" s="1"/>
  <c r="DK155" i="1"/>
  <c r="CV155" i="1"/>
  <c r="DK151" i="1"/>
  <c r="CV151" i="1"/>
  <c r="BR151" i="1"/>
  <c r="CG151" i="1" s="1"/>
  <c r="DK147" i="1"/>
  <c r="CV147" i="1"/>
  <c r="BR147" i="1"/>
  <c r="CG147" i="1" s="1"/>
  <c r="DU143" i="1"/>
  <c r="DF143" i="1"/>
  <c r="CB143" i="1"/>
  <c r="CQ143" i="1" s="1"/>
  <c r="DA139" i="1"/>
  <c r="BW139" i="1"/>
  <c r="CL139" i="1" s="1"/>
  <c r="DP139" i="1"/>
  <c r="DB139" i="1"/>
  <c r="BX139" i="1"/>
  <c r="CM139" i="1" s="1"/>
  <c r="DQ139" i="1"/>
  <c r="DP135" i="1"/>
  <c r="DA135" i="1"/>
  <c r="BW135" i="1"/>
  <c r="CL135" i="1" s="1"/>
  <c r="CV131" i="1"/>
  <c r="BR131" i="1"/>
  <c r="CG131" i="1" s="1"/>
  <c r="DK131" i="1"/>
  <c r="DU127" i="1"/>
  <c r="CB127" i="1"/>
  <c r="CQ127" i="1" s="1"/>
  <c r="DF127" i="1"/>
  <c r="CB123" i="1"/>
  <c r="CQ123" i="1" s="1"/>
  <c r="DU123" i="1"/>
  <c r="DF123" i="1"/>
  <c r="DQ123" i="1"/>
  <c r="DB123" i="1"/>
  <c r="BX123" i="1"/>
  <c r="CM123" i="1" s="1"/>
  <c r="DU119" i="1"/>
  <c r="DF119" i="1"/>
  <c r="CB119" i="1"/>
  <c r="CQ119" i="1" s="1"/>
  <c r="BR115" i="1"/>
  <c r="CG115" i="1" s="1"/>
  <c r="DK115" i="1"/>
  <c r="CV115" i="1"/>
  <c r="DP111" i="1"/>
  <c r="DA111" i="1"/>
  <c r="BW111" i="1"/>
  <c r="CL111" i="1" s="1"/>
  <c r="DD109" i="1"/>
  <c r="BZ109" i="1"/>
  <c r="CO109" i="1" s="1"/>
  <c r="DS109" i="1"/>
  <c r="DM105" i="1"/>
  <c r="CX105" i="1"/>
  <c r="BT105" i="1"/>
  <c r="CI105" i="1" s="1"/>
  <c r="DD101" i="1"/>
  <c r="BZ101" i="1"/>
  <c r="CO101" i="1" s="1"/>
  <c r="DS101" i="1"/>
  <c r="BT97" i="1"/>
  <c r="CI97" i="1" s="1"/>
  <c r="DM97" i="1"/>
  <c r="CX97" i="1"/>
  <c r="DS93" i="1"/>
  <c r="BZ93" i="1"/>
  <c r="CO93" i="1" s="1"/>
  <c r="DD93" i="1"/>
  <c r="DO89" i="1"/>
  <c r="CZ89" i="1"/>
  <c r="BV89" i="1"/>
  <c r="CK89" i="1" s="1"/>
  <c r="DT85" i="1"/>
  <c r="CA85" i="1"/>
  <c r="CP85" i="1" s="1"/>
  <c r="DE85" i="1"/>
  <c r="BT81" i="1"/>
  <c r="CI81" i="1" s="1"/>
  <c r="DM81" i="1"/>
  <c r="CX81" i="1"/>
  <c r="DT77" i="1"/>
  <c r="DE77" i="1"/>
  <c r="CA77" i="1"/>
  <c r="CP77" i="1" s="1"/>
  <c r="CB346" i="1"/>
  <c r="CQ346" i="1" s="1"/>
  <c r="DU346" i="1"/>
  <c r="DF346" i="1"/>
  <c r="DL346" i="1"/>
  <c r="CW346" i="1"/>
  <c r="BS346" i="1"/>
  <c r="CH346" i="1" s="1"/>
  <c r="DM346" i="1"/>
  <c r="CX346" i="1"/>
  <c r="BT346" i="1"/>
  <c r="CI346" i="1" s="1"/>
  <c r="DK342" i="1"/>
  <c r="CV342" i="1"/>
  <c r="BR342" i="1"/>
  <c r="CG342" i="1" s="1"/>
  <c r="DL342" i="1"/>
  <c r="CW342" i="1"/>
  <c r="BS342" i="1"/>
  <c r="CH342" i="1" s="1"/>
  <c r="DM342" i="1"/>
  <c r="BT342" i="1"/>
  <c r="CI342" i="1" s="1"/>
  <c r="CX342" i="1"/>
  <c r="DP338" i="1"/>
  <c r="DA338" i="1"/>
  <c r="BW338" i="1"/>
  <c r="CL338" i="1" s="1"/>
  <c r="BS338" i="1"/>
  <c r="CH338" i="1" s="1"/>
  <c r="CW338" i="1"/>
  <c r="DL338" i="1"/>
  <c r="BT338" i="1"/>
  <c r="CI338" i="1" s="1"/>
  <c r="CX338" i="1"/>
  <c r="DM338" i="1"/>
  <c r="CB334" i="1"/>
  <c r="CQ334" i="1" s="1"/>
  <c r="DU334" i="1"/>
  <c r="DF334" i="1"/>
  <c r="BS334" i="1"/>
  <c r="CH334" i="1" s="1"/>
  <c r="DL334" i="1"/>
  <c r="CW334" i="1"/>
  <c r="BT334" i="1"/>
  <c r="CI334" i="1" s="1"/>
  <c r="DM334" i="1"/>
  <c r="CX334" i="1"/>
  <c r="DF330" i="1"/>
  <c r="CB330" i="1"/>
  <c r="CQ330" i="1" s="1"/>
  <c r="DU330" i="1"/>
  <c r="DL330" i="1"/>
  <c r="CW330" i="1"/>
  <c r="BS330" i="1"/>
  <c r="CH330" i="1" s="1"/>
  <c r="DM330" i="1"/>
  <c r="CX330" i="1"/>
  <c r="BT330" i="1"/>
  <c r="CI330" i="1" s="1"/>
  <c r="BX326" i="1"/>
  <c r="CM326" i="1" s="1"/>
  <c r="DB326" i="1"/>
  <c r="DQ326" i="1"/>
  <c r="BS326" i="1"/>
  <c r="CH326" i="1" s="1"/>
  <c r="DL326" i="1"/>
  <c r="CW326" i="1"/>
  <c r="BT322" i="1"/>
  <c r="CI322" i="1" s="1"/>
  <c r="CX322" i="1"/>
  <c r="DM322" i="1"/>
  <c r="BX318" i="1"/>
  <c r="CM318" i="1" s="1"/>
  <c r="DQ318" i="1"/>
  <c r="DB318" i="1"/>
  <c r="DL318" i="1"/>
  <c r="BS318" i="1"/>
  <c r="CH318" i="1" s="1"/>
  <c r="CW318" i="1"/>
  <c r="CX314" i="1"/>
  <c r="BT314" i="1"/>
  <c r="CI314" i="1" s="1"/>
  <c r="DM314" i="1"/>
  <c r="DQ310" i="1"/>
  <c r="DB310" i="1"/>
  <c r="BX310" i="1"/>
  <c r="CM310" i="1" s="1"/>
  <c r="BS310" i="1"/>
  <c r="CH310" i="1" s="1"/>
  <c r="DL310" i="1"/>
  <c r="CW310" i="1"/>
  <c r="CX306" i="1"/>
  <c r="DM306" i="1"/>
  <c r="BT306" i="1"/>
  <c r="CI306" i="1" s="1"/>
  <c r="BX302" i="1"/>
  <c r="CM302" i="1" s="1"/>
  <c r="DQ302" i="1"/>
  <c r="DB302" i="1"/>
  <c r="BS302" i="1"/>
  <c r="CH302" i="1" s="1"/>
  <c r="DL302" i="1"/>
  <c r="CW302" i="1"/>
  <c r="DL298" i="1"/>
  <c r="CW298" i="1"/>
  <c r="BS298" i="1"/>
  <c r="CH298" i="1" s="1"/>
  <c r="DE294" i="1"/>
  <c r="DT294" i="1"/>
  <c r="CA294" i="1"/>
  <c r="CP294" i="1" s="1"/>
  <c r="BS294" i="1"/>
  <c r="CH294" i="1" s="1"/>
  <c r="DL294" i="1"/>
  <c r="CW294" i="1"/>
  <c r="DL290" i="1"/>
  <c r="CW290" i="1"/>
  <c r="BS290" i="1"/>
  <c r="CH290" i="1" s="1"/>
  <c r="DT286" i="1"/>
  <c r="DE286" i="1"/>
  <c r="CA286" i="1"/>
  <c r="CP286" i="1" s="1"/>
  <c r="DL286" i="1"/>
  <c r="CW286" i="1"/>
  <c r="BS286" i="1"/>
  <c r="CH286" i="1" s="1"/>
  <c r="CW282" i="1"/>
  <c r="DL282" i="1"/>
  <c r="BS282" i="1"/>
  <c r="CH282" i="1" s="1"/>
  <c r="DT278" i="1"/>
  <c r="CA278" i="1"/>
  <c r="CP278" i="1" s="1"/>
  <c r="DE278" i="1"/>
  <c r="DL278" i="1"/>
  <c r="CW278" i="1"/>
  <c r="BS278" i="1"/>
  <c r="CH278" i="1" s="1"/>
  <c r="BS274" i="1"/>
  <c r="CH274" i="1" s="1"/>
  <c r="DL274" i="1"/>
  <c r="CW274" i="1"/>
  <c r="BS270" i="1"/>
  <c r="CH270" i="1" s="1"/>
  <c r="DL270" i="1"/>
  <c r="CW270" i="1"/>
  <c r="CA270" i="1"/>
  <c r="CP270" i="1" s="1"/>
  <c r="DT270" i="1"/>
  <c r="DE270" i="1"/>
  <c r="DU266" i="1"/>
  <c r="DF266" i="1"/>
  <c r="CB266" i="1"/>
  <c r="CQ266" i="1" s="1"/>
  <c r="DU262" i="1"/>
  <c r="DF262" i="1"/>
  <c r="CB262" i="1"/>
  <c r="CQ262" i="1" s="1"/>
  <c r="DT262" i="1"/>
  <c r="DE262" i="1"/>
  <c r="CA262" i="1"/>
  <c r="CP262" i="1" s="1"/>
  <c r="DT258" i="1"/>
  <c r="DE258" i="1"/>
  <c r="CA258" i="1"/>
  <c r="CP258" i="1" s="1"/>
  <c r="BX254" i="1"/>
  <c r="CM254" i="1" s="1"/>
  <c r="DB254" i="1"/>
  <c r="DQ254" i="1"/>
  <c r="DT254" i="1"/>
  <c r="DE254" i="1"/>
  <c r="CA254" i="1"/>
  <c r="CP254" i="1" s="1"/>
  <c r="CA250" i="1"/>
  <c r="CP250" i="1" s="1"/>
  <c r="DT250" i="1"/>
  <c r="DE250" i="1"/>
  <c r="DQ246" i="1"/>
  <c r="DB246" i="1"/>
  <c r="BX246" i="1"/>
  <c r="CM246" i="1" s="1"/>
  <c r="CA246" i="1"/>
  <c r="CP246" i="1" s="1"/>
  <c r="DT246" i="1"/>
  <c r="DE246" i="1"/>
  <c r="BS242" i="1"/>
  <c r="CH242" i="1" s="1"/>
  <c r="DL242" i="1"/>
  <c r="CW242" i="1"/>
  <c r="BX238" i="1"/>
  <c r="CM238" i="1" s="1"/>
  <c r="DB238" i="1"/>
  <c r="DQ238" i="1"/>
  <c r="CA238" i="1"/>
  <c r="CP238" i="1" s="1"/>
  <c r="DT238" i="1"/>
  <c r="DE238" i="1"/>
  <c r="DT234" i="1"/>
  <c r="DE234" i="1"/>
  <c r="CA234" i="1"/>
  <c r="CP234" i="1" s="1"/>
  <c r="DQ230" i="1"/>
  <c r="DB230" i="1"/>
  <c r="BX230" i="1"/>
  <c r="CM230" i="1" s="1"/>
  <c r="DE230" i="1"/>
  <c r="CA230" i="1"/>
  <c r="CP230" i="1" s="1"/>
  <c r="DT230" i="1"/>
  <c r="CB226" i="1"/>
  <c r="CQ226" i="1" s="1"/>
  <c r="DF226" i="1"/>
  <c r="DU226" i="1"/>
  <c r="CB222" i="1"/>
  <c r="CQ222" i="1" s="1"/>
  <c r="DF222" i="1"/>
  <c r="DU222" i="1"/>
  <c r="DT222" i="1"/>
  <c r="DE222" i="1"/>
  <c r="CA222" i="1"/>
  <c r="CP222" i="1" s="1"/>
  <c r="DP218" i="1"/>
  <c r="DA218" i="1"/>
  <c r="BW218" i="1"/>
  <c r="CL218" i="1" s="1"/>
  <c r="DQ214" i="1"/>
  <c r="DB214" i="1"/>
  <c r="BX214" i="1"/>
  <c r="CM214" i="1" s="1"/>
  <c r="CA214" i="1"/>
  <c r="CP214" i="1" s="1"/>
  <c r="DT214" i="1"/>
  <c r="DE214" i="1"/>
  <c r="BT210" i="1"/>
  <c r="CI210" i="1" s="1"/>
  <c r="DM210" i="1"/>
  <c r="CX210" i="1"/>
  <c r="DP206" i="1"/>
  <c r="DA206" i="1"/>
  <c r="BW206" i="1"/>
  <c r="CL206" i="1" s="1"/>
  <c r="CA206" i="1"/>
  <c r="CP206" i="1" s="1"/>
  <c r="DT206" i="1"/>
  <c r="DE206" i="1"/>
  <c r="DM202" i="1"/>
  <c r="CX202" i="1"/>
  <c r="BT202" i="1"/>
  <c r="CI202" i="1" s="1"/>
  <c r="CB198" i="1"/>
  <c r="CQ198" i="1" s="1"/>
  <c r="DU198" i="1"/>
  <c r="DF198" i="1"/>
  <c r="DT198" i="1"/>
  <c r="CA198" i="1"/>
  <c r="CP198" i="1" s="1"/>
  <c r="DE198" i="1"/>
  <c r="CB194" i="1"/>
  <c r="CQ194" i="1" s="1"/>
  <c r="DU194" i="1"/>
  <c r="DF194" i="1"/>
  <c r="DU190" i="1"/>
  <c r="CB190" i="1"/>
  <c r="CQ190" i="1" s="1"/>
  <c r="DF190" i="1"/>
  <c r="DT190" i="1"/>
  <c r="CA190" i="1"/>
  <c r="CP190" i="1" s="1"/>
  <c r="DE190" i="1"/>
  <c r="CX186" i="1"/>
  <c r="BT186" i="1"/>
  <c r="CI186" i="1" s="1"/>
  <c r="DM186" i="1"/>
  <c r="DU182" i="1"/>
  <c r="DF182" i="1"/>
  <c r="CB182" i="1"/>
  <c r="CQ182" i="1" s="1"/>
  <c r="DE182" i="1"/>
  <c r="DT182" i="1"/>
  <c r="CA182" i="1"/>
  <c r="CP182" i="1" s="1"/>
  <c r="BT178" i="1"/>
  <c r="CI178" i="1" s="1"/>
  <c r="DM178" i="1"/>
  <c r="CX178" i="1"/>
  <c r="BZ174" i="1"/>
  <c r="CO174" i="1" s="1"/>
  <c r="DS174" i="1"/>
  <c r="DD174" i="1"/>
  <c r="BT170" i="1"/>
  <c r="CI170" i="1" s="1"/>
  <c r="DM170" i="1"/>
  <c r="CX170" i="1"/>
  <c r="DM166" i="1"/>
  <c r="CX166" i="1"/>
  <c r="BT166" i="1"/>
  <c r="CI166" i="1" s="1"/>
  <c r="BZ162" i="1"/>
  <c r="CO162" i="1" s="1"/>
  <c r="DS162" i="1"/>
  <c r="DD162" i="1"/>
  <c r="DL158" i="1"/>
  <c r="CW158" i="1"/>
  <c r="BS158" i="1"/>
  <c r="CH158" i="1" s="1"/>
  <c r="DQ154" i="1"/>
  <c r="DB154" i="1"/>
  <c r="BX154" i="1"/>
  <c r="CM154" i="1" s="1"/>
  <c r="DL150" i="1"/>
  <c r="BS150" i="1"/>
  <c r="CH150" i="1" s="1"/>
  <c r="CW150" i="1"/>
  <c r="BS146" i="1"/>
  <c r="CH146" i="1" s="1"/>
  <c r="DL146" i="1"/>
  <c r="CW146" i="1"/>
  <c r="DQ142" i="1"/>
  <c r="DB142" i="1"/>
  <c r="BX142" i="1"/>
  <c r="CM142" i="1" s="1"/>
  <c r="DQ138" i="1"/>
  <c r="DB138" i="1"/>
  <c r="BX138" i="1"/>
  <c r="CM138" i="1" s="1"/>
  <c r="DL134" i="1"/>
  <c r="CW134" i="1"/>
  <c r="BS134" i="1"/>
  <c r="CH134" i="1" s="1"/>
  <c r="BX130" i="1"/>
  <c r="CM130" i="1" s="1"/>
  <c r="DQ130" i="1"/>
  <c r="DB130" i="1"/>
  <c r="BS126" i="1"/>
  <c r="CH126" i="1" s="1"/>
  <c r="DL126" i="1"/>
  <c r="CW126" i="1"/>
  <c r="DM122" i="1"/>
  <c r="CX122" i="1"/>
  <c r="BT122" i="1"/>
  <c r="CI122" i="1" s="1"/>
  <c r="DD118" i="1"/>
  <c r="BZ118" i="1"/>
  <c r="CO118" i="1" s="1"/>
  <c r="DS118" i="1"/>
  <c r="BS114" i="1"/>
  <c r="CH114" i="1" s="1"/>
  <c r="DL114" i="1"/>
  <c r="CW114" i="1"/>
  <c r="DQ110" i="1"/>
  <c r="DB110" i="1"/>
  <c r="BX110" i="1"/>
  <c r="CM110" i="1" s="1"/>
  <c r="DT108" i="1"/>
  <c r="DE108" i="1"/>
  <c r="CA108" i="1"/>
  <c r="CP108" i="1" s="1"/>
  <c r="CZ104" i="1"/>
  <c r="BV104" i="1"/>
  <c r="CK104" i="1" s="1"/>
  <c r="DO104" i="1"/>
  <c r="BR100" i="1"/>
  <c r="CG100" i="1" s="1"/>
  <c r="DK100" i="1"/>
  <c r="CV100" i="1"/>
  <c r="DA100" i="1"/>
  <c r="DP100" i="1"/>
  <c r="BW100" i="1"/>
  <c r="CL100" i="1" s="1"/>
  <c r="CB96" i="1"/>
  <c r="CQ96" i="1" s="1"/>
  <c r="DU96" i="1"/>
  <c r="DF96" i="1"/>
  <c r="DU92" i="1"/>
  <c r="DF92" i="1"/>
  <c r="CB92" i="1"/>
  <c r="CQ92" i="1" s="1"/>
  <c r="DP88" i="1"/>
  <c r="BW88" i="1"/>
  <c r="CL88" i="1" s="1"/>
  <c r="DA88" i="1"/>
  <c r="CV84" i="1"/>
  <c r="BR84" i="1"/>
  <c r="CG84" i="1" s="1"/>
  <c r="DK84" i="1"/>
  <c r="DA84" i="1"/>
  <c r="DP84" i="1"/>
  <c r="BW84" i="1"/>
  <c r="CL84" i="1" s="1"/>
  <c r="CB80" i="1"/>
  <c r="CQ80" i="1" s="1"/>
  <c r="DF80" i="1"/>
  <c r="DU80" i="1"/>
  <c r="CB76" i="1"/>
  <c r="CQ76" i="1" s="1"/>
  <c r="DU76" i="1"/>
  <c r="DF76" i="1"/>
  <c r="CW345" i="1"/>
  <c r="DL345" i="1"/>
  <c r="BS345" i="1"/>
  <c r="CH345" i="1" s="1"/>
  <c r="BW345" i="1"/>
  <c r="CL345" i="1" s="1"/>
  <c r="DP345" i="1"/>
  <c r="DA345" i="1"/>
  <c r="DR345" i="1"/>
  <c r="DC345" i="1"/>
  <c r="BY345" i="1"/>
  <c r="CN345" i="1" s="1"/>
  <c r="DL341" i="1"/>
  <c r="CW341" i="1"/>
  <c r="BS341" i="1"/>
  <c r="CH341" i="1" s="1"/>
  <c r="DA341" i="1"/>
  <c r="DP341" i="1"/>
  <c r="BW341" i="1"/>
  <c r="CL341" i="1" s="1"/>
  <c r="DC341" i="1"/>
  <c r="BY341" i="1"/>
  <c r="CN341" i="1" s="1"/>
  <c r="DR341" i="1"/>
  <c r="DL337" i="1"/>
  <c r="CW337" i="1"/>
  <c r="BS337" i="1"/>
  <c r="CH337" i="1" s="1"/>
  <c r="BW337" i="1"/>
  <c r="CL337" i="1" s="1"/>
  <c r="DP337" i="1"/>
  <c r="DA337" i="1"/>
  <c r="BY337" i="1"/>
  <c r="CN337" i="1" s="1"/>
  <c r="DR337" i="1"/>
  <c r="DC337" i="1"/>
  <c r="BX333" i="1"/>
  <c r="CM333" i="1" s="1"/>
  <c r="DB333" i="1"/>
  <c r="DQ333" i="1"/>
  <c r="DA333" i="1"/>
  <c r="BW333" i="1"/>
  <c r="CL333" i="1" s="1"/>
  <c r="DP333" i="1"/>
  <c r="BY333" i="1"/>
  <c r="CN333" i="1" s="1"/>
  <c r="DR333" i="1"/>
  <c r="DC333" i="1"/>
  <c r="BS329" i="1"/>
  <c r="CH329" i="1" s="1"/>
  <c r="CW329" i="1"/>
  <c r="DL329" i="1"/>
  <c r="DA329" i="1"/>
  <c r="BW329" i="1"/>
  <c r="CL329" i="1" s="1"/>
  <c r="DP329" i="1"/>
  <c r="BY329" i="1"/>
  <c r="CN329" i="1" s="1"/>
  <c r="DR329" i="1"/>
  <c r="DC329" i="1"/>
  <c r="DU325" i="1"/>
  <c r="DF325" i="1"/>
  <c r="CB325" i="1"/>
  <c r="CQ325" i="1" s="1"/>
  <c r="DL325" i="1"/>
  <c r="CW325" i="1"/>
  <c r="BS325" i="1"/>
  <c r="CH325" i="1" s="1"/>
  <c r="BX321" i="1"/>
  <c r="CM321" i="1" s="1"/>
  <c r="DB321" i="1"/>
  <c r="DQ321" i="1"/>
  <c r="CB317" i="1"/>
  <c r="CQ317" i="1" s="1"/>
  <c r="DF317" i="1"/>
  <c r="DU317" i="1"/>
  <c r="CW317" i="1"/>
  <c r="BS317" i="1"/>
  <c r="CH317" i="1" s="1"/>
  <c r="DL317" i="1"/>
  <c r="DQ313" i="1"/>
  <c r="DB313" i="1"/>
  <c r="BX313" i="1"/>
  <c r="CM313" i="1" s="1"/>
  <c r="DU309" i="1"/>
  <c r="DF309" i="1"/>
  <c r="CB309" i="1"/>
  <c r="CQ309" i="1" s="1"/>
  <c r="CW309" i="1"/>
  <c r="DL309" i="1"/>
  <c r="BS309" i="1"/>
  <c r="CH309" i="1" s="1"/>
  <c r="BX305" i="1"/>
  <c r="CM305" i="1" s="1"/>
  <c r="DQ305" i="1"/>
  <c r="DB305" i="1"/>
  <c r="DF301" i="1"/>
  <c r="DU301" i="1"/>
  <c r="CB301" i="1"/>
  <c r="CQ301" i="1" s="1"/>
  <c r="DL301" i="1"/>
  <c r="BS301" i="1"/>
  <c r="CH301" i="1" s="1"/>
  <c r="CW301" i="1"/>
  <c r="BX297" i="1"/>
  <c r="CM297" i="1" s="1"/>
  <c r="DQ297" i="1"/>
  <c r="DB297" i="1"/>
  <c r="DB293" i="1"/>
  <c r="BX293" i="1"/>
  <c r="CM293" i="1" s="1"/>
  <c r="DQ293" i="1"/>
  <c r="DL293" i="1"/>
  <c r="CW293" i="1"/>
  <c r="BS293" i="1"/>
  <c r="CH293" i="1" s="1"/>
  <c r="BX289" i="1"/>
  <c r="CM289" i="1" s="1"/>
  <c r="DB289" i="1"/>
  <c r="DQ289" i="1"/>
  <c r="DB285" i="1"/>
  <c r="DQ285" i="1"/>
  <c r="BX285" i="1"/>
  <c r="CM285" i="1" s="1"/>
  <c r="DL285" i="1"/>
  <c r="CW285" i="1"/>
  <c r="BS285" i="1"/>
  <c r="CH285" i="1" s="1"/>
  <c r="DQ281" i="1"/>
  <c r="DB281" i="1"/>
  <c r="BX281" i="1"/>
  <c r="CM281" i="1" s="1"/>
  <c r="DB277" i="1"/>
  <c r="BX277" i="1"/>
  <c r="CM277" i="1" s="1"/>
  <c r="DQ277" i="1"/>
  <c r="DL277" i="1"/>
  <c r="CW277" i="1"/>
  <c r="BS277" i="1"/>
  <c r="CH277" i="1" s="1"/>
  <c r="BW273" i="1"/>
  <c r="CL273" i="1" s="1"/>
  <c r="DP273" i="1"/>
  <c r="DA273" i="1"/>
  <c r="DA269" i="1"/>
  <c r="BW269" i="1"/>
  <c r="CL269" i="1" s="1"/>
  <c r="DP269" i="1"/>
  <c r="BS269" i="1"/>
  <c r="CH269" i="1" s="1"/>
  <c r="DL269" i="1"/>
  <c r="CW269" i="1"/>
  <c r="DP265" i="1"/>
  <c r="DA265" i="1"/>
  <c r="BW265" i="1"/>
  <c r="CL265" i="1" s="1"/>
  <c r="DP261" i="1"/>
  <c r="DA261" i="1"/>
  <c r="BW261" i="1"/>
  <c r="CL261" i="1" s="1"/>
  <c r="CW261" i="1"/>
  <c r="DL261" i="1"/>
  <c r="BS261" i="1"/>
  <c r="CH261" i="1" s="1"/>
  <c r="DA257" i="1"/>
  <c r="DP257" i="1"/>
  <c r="BW257" i="1"/>
  <c r="CL257" i="1" s="1"/>
  <c r="DP253" i="1"/>
  <c r="DA253" i="1"/>
  <c r="BW253" i="1"/>
  <c r="CL253" i="1" s="1"/>
  <c r="DL253" i="1"/>
  <c r="CW253" i="1"/>
  <c r="BS253" i="1"/>
  <c r="CH253" i="1" s="1"/>
  <c r="BW249" i="1"/>
  <c r="CL249" i="1" s="1"/>
  <c r="DP249" i="1"/>
  <c r="DA249" i="1"/>
  <c r="DP245" i="1"/>
  <c r="DA245" i="1"/>
  <c r="BW245" i="1"/>
  <c r="CL245" i="1" s="1"/>
  <c r="DL245" i="1"/>
  <c r="CW245" i="1"/>
  <c r="BS245" i="1"/>
  <c r="CH245" i="1" s="1"/>
  <c r="BW241" i="1"/>
  <c r="CL241" i="1" s="1"/>
  <c r="DP241" i="1"/>
  <c r="DA241" i="1"/>
  <c r="DP237" i="1"/>
  <c r="DA237" i="1"/>
  <c r="BW237" i="1"/>
  <c r="CL237" i="1" s="1"/>
  <c r="CW237" i="1"/>
  <c r="BS237" i="1"/>
  <c r="CH237" i="1" s="1"/>
  <c r="DL237" i="1"/>
  <c r="DA233" i="1"/>
  <c r="BW233" i="1"/>
  <c r="CL233" i="1" s="1"/>
  <c r="DP233" i="1"/>
  <c r="DP229" i="1"/>
  <c r="DA229" i="1"/>
  <c r="BW229" i="1"/>
  <c r="CL229" i="1" s="1"/>
  <c r="DL229" i="1"/>
  <c r="BS229" i="1"/>
  <c r="CH229" i="1" s="1"/>
  <c r="CW229" i="1"/>
  <c r="BX225" i="1"/>
  <c r="CM225" i="1" s="1"/>
  <c r="DB225" i="1"/>
  <c r="DQ225" i="1"/>
  <c r="DQ221" i="1"/>
  <c r="DB221" i="1"/>
  <c r="BX221" i="1"/>
  <c r="CM221" i="1" s="1"/>
  <c r="DP221" i="1"/>
  <c r="DA221" i="1"/>
  <c r="BW221" i="1"/>
  <c r="CL221" i="1" s="1"/>
  <c r="BT217" i="1"/>
  <c r="CI217" i="1" s="1"/>
  <c r="CX217" i="1"/>
  <c r="DM217" i="1"/>
  <c r="DL213" i="1"/>
  <c r="CW213" i="1"/>
  <c r="BS213" i="1"/>
  <c r="CH213" i="1" s="1"/>
  <c r="DP213" i="1"/>
  <c r="BW213" i="1"/>
  <c r="CL213" i="1" s="1"/>
  <c r="DA213" i="1"/>
  <c r="DL209" i="1"/>
  <c r="CW209" i="1"/>
  <c r="BS209" i="1"/>
  <c r="CH209" i="1" s="1"/>
  <c r="DU205" i="1"/>
  <c r="DF205" i="1"/>
  <c r="CB205" i="1"/>
  <c r="CQ205" i="1" s="1"/>
  <c r="BW205" i="1"/>
  <c r="CL205" i="1" s="1"/>
  <c r="DP205" i="1"/>
  <c r="DA205" i="1"/>
  <c r="DU201" i="1"/>
  <c r="CB201" i="1"/>
  <c r="CQ201" i="1" s="1"/>
  <c r="DF201" i="1"/>
  <c r="DT197" i="1"/>
  <c r="DE197" i="1"/>
  <c r="CA197" i="1"/>
  <c r="CP197" i="1" s="1"/>
  <c r="DA197" i="1"/>
  <c r="DP197" i="1"/>
  <c r="BW197" i="1"/>
  <c r="CL197" i="1" s="1"/>
  <c r="DQ193" i="1"/>
  <c r="DB193" i="1"/>
  <c r="BX193" i="1"/>
  <c r="CM193" i="1" s="1"/>
  <c r="CB189" i="1"/>
  <c r="CQ189" i="1" s="1"/>
  <c r="DU189" i="1"/>
  <c r="DF189" i="1"/>
  <c r="DA189" i="1"/>
  <c r="BW189" i="1"/>
  <c r="CL189" i="1" s="1"/>
  <c r="DP189" i="1"/>
  <c r="CB185" i="1"/>
  <c r="CQ185" i="1" s="1"/>
  <c r="DU185" i="1"/>
  <c r="DF185" i="1"/>
  <c r="DL181" i="1"/>
  <c r="CW181" i="1"/>
  <c r="BS181" i="1"/>
  <c r="CH181" i="1" s="1"/>
  <c r="DP181" i="1"/>
  <c r="DA181" i="1"/>
  <c r="BW181" i="1"/>
  <c r="CL181" i="1" s="1"/>
  <c r="BT177" i="1"/>
  <c r="CI177" i="1" s="1"/>
  <c r="CX177" i="1"/>
  <c r="DM177" i="1"/>
  <c r="DS173" i="1"/>
  <c r="DD173" i="1"/>
  <c r="BZ173" i="1"/>
  <c r="CO173" i="1" s="1"/>
  <c r="BT169" i="1"/>
  <c r="CI169" i="1" s="1"/>
  <c r="DM169" i="1"/>
  <c r="CX169" i="1"/>
  <c r="DS165" i="1"/>
  <c r="DD165" i="1"/>
  <c r="BZ165" i="1"/>
  <c r="CO165" i="1" s="1"/>
  <c r="BT161" i="1"/>
  <c r="CI161" i="1" s="1"/>
  <c r="DM161" i="1"/>
  <c r="CX161" i="1"/>
  <c r="DS157" i="1"/>
  <c r="DD157" i="1"/>
  <c r="BZ157" i="1"/>
  <c r="CO157" i="1" s="1"/>
  <c r="DM153" i="1"/>
  <c r="CX153" i="1"/>
  <c r="BT153" i="1"/>
  <c r="CI153" i="1" s="1"/>
  <c r="DO149" i="1"/>
  <c r="CZ149" i="1"/>
  <c r="BV149" i="1"/>
  <c r="CK149" i="1" s="1"/>
  <c r="DT145" i="1"/>
  <c r="DE145" i="1"/>
  <c r="CA145" i="1"/>
  <c r="CP145" i="1" s="1"/>
  <c r="BV141" i="1"/>
  <c r="CK141" i="1" s="1"/>
  <c r="DO141" i="1"/>
  <c r="CZ141" i="1"/>
  <c r="CA137" i="1"/>
  <c r="CP137" i="1" s="1"/>
  <c r="DT137" i="1"/>
  <c r="DE137" i="1"/>
  <c r="CZ133" i="1"/>
  <c r="BV133" i="1"/>
  <c r="CK133" i="1" s="1"/>
  <c r="DO133" i="1"/>
  <c r="CA129" i="1"/>
  <c r="CP129" i="1" s="1"/>
  <c r="DT129" i="1"/>
  <c r="DE129" i="1"/>
  <c r="DO125" i="1"/>
  <c r="CZ125" i="1"/>
  <c r="BV125" i="1"/>
  <c r="CK125" i="1" s="1"/>
  <c r="DT121" i="1"/>
  <c r="DE121" i="1"/>
  <c r="CA121" i="1"/>
  <c r="CP121" i="1" s="1"/>
  <c r="CZ117" i="1"/>
  <c r="DO117" i="1"/>
  <c r="BV117" i="1"/>
  <c r="CK117" i="1" s="1"/>
  <c r="DT113" i="1"/>
  <c r="DE113" i="1"/>
  <c r="CA113" i="1"/>
  <c r="CP113" i="1" s="1"/>
  <c r="DF379" i="1"/>
  <c r="DU379" i="1"/>
  <c r="CB379" i="1"/>
  <c r="CQ379" i="1" s="1"/>
  <c r="BV379" i="1"/>
  <c r="CK379" i="1" s="1"/>
  <c r="DO379" i="1"/>
  <c r="CZ379" i="1"/>
  <c r="AJ379" i="1"/>
  <c r="CU379" i="1"/>
  <c r="BQ379" i="1"/>
  <c r="DJ379" i="1"/>
  <c r="DK107" i="1"/>
  <c r="CV107" i="1"/>
  <c r="BR107" i="1"/>
  <c r="CG107" i="1" s="1"/>
  <c r="DF103" i="1"/>
  <c r="CB103" i="1"/>
  <c r="CQ103" i="1" s="1"/>
  <c r="DU103" i="1"/>
  <c r="DP99" i="1"/>
  <c r="DA99" i="1"/>
  <c r="BW99" i="1"/>
  <c r="CL99" i="1" s="1"/>
  <c r="BW95" i="1"/>
  <c r="CL95" i="1" s="1"/>
  <c r="DP95" i="1"/>
  <c r="DA95" i="1"/>
  <c r="DL95" i="1"/>
  <c r="CW95" i="1"/>
  <c r="BS95" i="1"/>
  <c r="CH95" i="1" s="1"/>
  <c r="BW91" i="1"/>
  <c r="CL91" i="1" s="1"/>
  <c r="DP91" i="1"/>
  <c r="DA91" i="1"/>
  <c r="CV87" i="1"/>
  <c r="BR87" i="1"/>
  <c r="CG87" i="1" s="1"/>
  <c r="DK87" i="1"/>
  <c r="CB83" i="1"/>
  <c r="CQ83" i="1" s="1"/>
  <c r="DU83" i="1"/>
  <c r="DF83" i="1"/>
  <c r="BW79" i="1"/>
  <c r="CL79" i="1" s="1"/>
  <c r="DP79" i="1"/>
  <c r="DA79" i="1"/>
  <c r="CW79" i="1"/>
  <c r="DL79" i="1"/>
  <c r="BS79" i="1"/>
  <c r="CH79" i="1" s="1"/>
  <c r="BR75" i="1"/>
  <c r="CG75" i="1" s="1"/>
  <c r="DK75" i="1"/>
  <c r="CV75" i="1"/>
  <c r="DO344" i="1"/>
  <c r="CZ344" i="1"/>
  <c r="BV344" i="1"/>
  <c r="CK344" i="1" s="1"/>
  <c r="BW344" i="1"/>
  <c r="CL344" i="1" s="1"/>
  <c r="DA344" i="1"/>
  <c r="DP344" i="1"/>
  <c r="BQ344" i="1"/>
  <c r="AJ344" i="1"/>
  <c r="CU344" i="1"/>
  <c r="DJ344" i="1"/>
  <c r="CZ340" i="1"/>
  <c r="DO340" i="1"/>
  <c r="BV340" i="1"/>
  <c r="CK340" i="1" s="1"/>
  <c r="DP340" i="1"/>
  <c r="DA340" i="1"/>
  <c r="BW340" i="1"/>
  <c r="CL340" i="1" s="1"/>
  <c r="DJ340" i="1"/>
  <c r="CU340" i="1"/>
  <c r="BQ340" i="1"/>
  <c r="AJ340" i="1"/>
  <c r="DO336" i="1"/>
  <c r="CZ336" i="1"/>
  <c r="BV336" i="1"/>
  <c r="CK336" i="1" s="1"/>
  <c r="DA336" i="1"/>
  <c r="DP336" i="1"/>
  <c r="BW336" i="1"/>
  <c r="CL336" i="1" s="1"/>
  <c r="DJ336" i="1"/>
  <c r="BQ336" i="1"/>
  <c r="CU336" i="1"/>
  <c r="AJ336" i="1"/>
  <c r="DO332" i="1"/>
  <c r="CZ332" i="1"/>
  <c r="BV332" i="1"/>
  <c r="CK332" i="1" s="1"/>
  <c r="DA332" i="1"/>
  <c r="DP332" i="1"/>
  <c r="BW332" i="1"/>
  <c r="CL332" i="1" s="1"/>
  <c r="AJ332" i="1"/>
  <c r="DJ332" i="1"/>
  <c r="CU332" i="1"/>
  <c r="BQ332" i="1"/>
  <c r="CZ328" i="1"/>
  <c r="BV328" i="1"/>
  <c r="CK328" i="1" s="1"/>
  <c r="DO328" i="1"/>
  <c r="DA328" i="1"/>
  <c r="BW328" i="1"/>
  <c r="CL328" i="1" s="1"/>
  <c r="DP328" i="1"/>
  <c r="DU324" i="1"/>
  <c r="DF324" i="1"/>
  <c r="CB324" i="1"/>
  <c r="CQ324" i="1" s="1"/>
  <c r="DP324" i="1"/>
  <c r="DA324" i="1"/>
  <c r="BW324" i="1"/>
  <c r="CL324" i="1" s="1"/>
  <c r="DL320" i="1"/>
  <c r="CW320" i="1"/>
  <c r="BS320" i="1"/>
  <c r="CH320" i="1" s="1"/>
  <c r="DU316" i="1"/>
  <c r="DF316" i="1"/>
  <c r="CB316" i="1"/>
  <c r="CQ316" i="1" s="1"/>
  <c r="DP316" i="1"/>
  <c r="DA316" i="1"/>
  <c r="BW316" i="1"/>
  <c r="CL316" i="1" s="1"/>
  <c r="CW312" i="1"/>
  <c r="BS312" i="1"/>
  <c r="CH312" i="1" s="1"/>
  <c r="DL312" i="1"/>
  <c r="DF308" i="1"/>
  <c r="DU308" i="1"/>
  <c r="CB308" i="1"/>
  <c r="CQ308" i="1" s="1"/>
  <c r="DA308" i="1"/>
  <c r="DP308" i="1"/>
  <c r="BW308" i="1"/>
  <c r="CL308" i="1" s="1"/>
  <c r="BS304" i="1"/>
  <c r="CH304" i="1" s="1"/>
  <c r="DL304" i="1"/>
  <c r="CW304" i="1"/>
  <c r="CB300" i="1"/>
  <c r="CQ300" i="1" s="1"/>
  <c r="DF300" i="1"/>
  <c r="DU300" i="1"/>
  <c r="DP300" i="1"/>
  <c r="DA300" i="1"/>
  <c r="BW300" i="1"/>
  <c r="CL300" i="1" s="1"/>
  <c r="BS296" i="1"/>
  <c r="CH296" i="1" s="1"/>
  <c r="DL296" i="1"/>
  <c r="CW296" i="1"/>
  <c r="CW292" i="1"/>
  <c r="DL292" i="1"/>
  <c r="BS292" i="1"/>
  <c r="CH292" i="1" s="1"/>
  <c r="DA292" i="1"/>
  <c r="DP292" i="1"/>
  <c r="BW292" i="1"/>
  <c r="CL292" i="1" s="1"/>
  <c r="CW288" i="1"/>
  <c r="DL288" i="1"/>
  <c r="BS288" i="1"/>
  <c r="CH288" i="1" s="1"/>
  <c r="DL284" i="1"/>
  <c r="BS284" i="1"/>
  <c r="CH284" i="1" s="1"/>
  <c r="CW284" i="1"/>
  <c r="DA284" i="1"/>
  <c r="BW284" i="1"/>
  <c r="CL284" i="1" s="1"/>
  <c r="DP284" i="1"/>
  <c r="BS280" i="1"/>
  <c r="CH280" i="1" s="1"/>
  <c r="DL280" i="1"/>
  <c r="CW280" i="1"/>
  <c r="DE276" i="1"/>
  <c r="DT276" i="1"/>
  <c r="CA276" i="1"/>
  <c r="CP276" i="1" s="1"/>
  <c r="DP276" i="1"/>
  <c r="DA276" i="1"/>
  <c r="BW276" i="1"/>
  <c r="CL276" i="1" s="1"/>
  <c r="CA272" i="1"/>
  <c r="CP272" i="1" s="1"/>
  <c r="DT272" i="1"/>
  <c r="DE272" i="1"/>
  <c r="DQ268" i="1"/>
  <c r="DB268" i="1"/>
  <c r="BX268" i="1"/>
  <c r="CM268" i="1" s="1"/>
  <c r="DP268" i="1"/>
  <c r="DA268" i="1"/>
  <c r="BW268" i="1"/>
  <c r="CL268" i="1" s="1"/>
  <c r="DM264" i="1"/>
  <c r="CX264" i="1"/>
  <c r="BT264" i="1"/>
  <c r="CI264" i="1" s="1"/>
  <c r="DM260" i="1"/>
  <c r="CX260" i="1"/>
  <c r="BT260" i="1"/>
  <c r="CI260" i="1" s="1"/>
  <c r="DP260" i="1"/>
  <c r="BW260" i="1"/>
  <c r="CL260" i="1" s="1"/>
  <c r="DA260" i="1"/>
  <c r="DL256" i="1"/>
  <c r="CW256" i="1"/>
  <c r="BS256" i="1"/>
  <c r="CH256" i="1" s="1"/>
  <c r="DQ252" i="1"/>
  <c r="BX252" i="1"/>
  <c r="CM252" i="1" s="1"/>
  <c r="DB252" i="1"/>
  <c r="DA252" i="1"/>
  <c r="BW252" i="1"/>
  <c r="CL252" i="1" s="1"/>
  <c r="DP252" i="1"/>
  <c r="DT248" i="1"/>
  <c r="DE248" i="1"/>
  <c r="CA248" i="1"/>
  <c r="CP248" i="1" s="1"/>
  <c r="DQ244" i="1"/>
  <c r="DB244" i="1"/>
  <c r="BX244" i="1"/>
  <c r="CM244" i="1" s="1"/>
  <c r="DP244" i="1"/>
  <c r="DA244" i="1"/>
  <c r="BW244" i="1"/>
  <c r="CL244" i="1" s="1"/>
  <c r="CA240" i="1"/>
  <c r="CP240" i="1" s="1"/>
  <c r="DT240" i="1"/>
  <c r="DE240" i="1"/>
  <c r="DB236" i="1"/>
  <c r="DQ236" i="1"/>
  <c r="BX236" i="1"/>
  <c r="CM236" i="1" s="1"/>
  <c r="DP236" i="1"/>
  <c r="DA236" i="1"/>
  <c r="BW236" i="1"/>
  <c r="CL236" i="1" s="1"/>
  <c r="DT232" i="1"/>
  <c r="CA232" i="1"/>
  <c r="CP232" i="1" s="1"/>
  <c r="DE232" i="1"/>
  <c r="DB228" i="1"/>
  <c r="DQ228" i="1"/>
  <c r="BX228" i="1"/>
  <c r="CM228" i="1" s="1"/>
  <c r="DL228" i="1"/>
  <c r="CW228" i="1"/>
  <c r="BS228" i="1"/>
  <c r="CH228" i="1" s="1"/>
  <c r="CB224" i="1"/>
  <c r="CQ224" i="1" s="1"/>
  <c r="DU224" i="1"/>
  <c r="DF224" i="1"/>
  <c r="DM220" i="1"/>
  <c r="CX220" i="1"/>
  <c r="BT220" i="1"/>
  <c r="CI220" i="1" s="1"/>
  <c r="CW220" i="1"/>
  <c r="BS220" i="1"/>
  <c r="CH220" i="1" s="1"/>
  <c r="DL220" i="1"/>
  <c r="DF216" i="1"/>
  <c r="DU216" i="1"/>
  <c r="CB216" i="1"/>
  <c r="CQ216" i="1" s="1"/>
  <c r="CB212" i="1"/>
  <c r="CQ212" i="1" s="1"/>
  <c r="DU212" i="1"/>
  <c r="DF212" i="1"/>
  <c r="DL212" i="1"/>
  <c r="CW212" i="1"/>
  <c r="BS212" i="1"/>
  <c r="CH212" i="1" s="1"/>
  <c r="CB208" i="1"/>
  <c r="CQ208" i="1" s="1"/>
  <c r="DU208" i="1"/>
  <c r="DF208" i="1"/>
  <c r="DQ204" i="1"/>
  <c r="BX204" i="1"/>
  <c r="CM204" i="1" s="1"/>
  <c r="DB204" i="1"/>
  <c r="BS204" i="1"/>
  <c r="CH204" i="1" s="1"/>
  <c r="DL204" i="1"/>
  <c r="CW204" i="1"/>
  <c r="DU200" i="1"/>
  <c r="DF200" i="1"/>
  <c r="CB200" i="1"/>
  <c r="CQ200" i="1" s="1"/>
  <c r="BX196" i="1"/>
  <c r="CM196" i="1" s="1"/>
  <c r="DB196" i="1"/>
  <c r="DQ196" i="1"/>
  <c r="DL196" i="1"/>
  <c r="CW196" i="1"/>
  <c r="BS196" i="1"/>
  <c r="CH196" i="1" s="1"/>
  <c r="CB192" i="1"/>
  <c r="CQ192" i="1" s="1"/>
  <c r="DU192" i="1"/>
  <c r="DF192" i="1"/>
  <c r="DP188" i="1"/>
  <c r="DA188" i="1"/>
  <c r="BW188" i="1"/>
  <c r="CL188" i="1" s="1"/>
  <c r="CW188" i="1"/>
  <c r="DL188" i="1"/>
  <c r="BS188" i="1"/>
  <c r="CH188" i="1" s="1"/>
  <c r="DM184" i="1"/>
  <c r="CX184" i="1"/>
  <c r="BT184" i="1"/>
  <c r="CI184" i="1" s="1"/>
  <c r="CZ180" i="1"/>
  <c r="DO180" i="1"/>
  <c r="BV180" i="1"/>
  <c r="CK180" i="1" s="1"/>
  <c r="DP176" i="1"/>
  <c r="DA176" i="1"/>
  <c r="BW176" i="1"/>
  <c r="CL176" i="1" s="1"/>
  <c r="DO176" i="1"/>
  <c r="CZ176" i="1"/>
  <c r="BV176" i="1"/>
  <c r="CK176" i="1" s="1"/>
  <c r="BV172" i="1"/>
  <c r="CK172" i="1" s="1"/>
  <c r="CZ172" i="1"/>
  <c r="DO172" i="1"/>
  <c r="DU168" i="1"/>
  <c r="DF168" i="1"/>
  <c r="CB168" i="1"/>
  <c r="CQ168" i="1" s="1"/>
  <c r="DU164" i="1"/>
  <c r="DF164" i="1"/>
  <c r="CB164" i="1"/>
  <c r="CQ164" i="1" s="1"/>
  <c r="CB160" i="1"/>
  <c r="CQ160" i="1" s="1"/>
  <c r="DU160" i="1"/>
  <c r="DF160" i="1"/>
  <c r="DO160" i="1"/>
  <c r="CZ160" i="1"/>
  <c r="BV160" i="1"/>
  <c r="CK160" i="1" s="1"/>
  <c r="DU156" i="1"/>
  <c r="DF156" i="1"/>
  <c r="CB156" i="1"/>
  <c r="CQ156" i="1" s="1"/>
  <c r="BW152" i="1"/>
  <c r="CL152" i="1" s="1"/>
  <c r="DP152" i="1"/>
  <c r="DA152" i="1"/>
  <c r="DT148" i="1"/>
  <c r="CA148" i="1"/>
  <c r="CP148" i="1" s="1"/>
  <c r="DE148" i="1"/>
  <c r="DO144" i="1"/>
  <c r="CZ144" i="1"/>
  <c r="BV144" i="1"/>
  <c r="CK144" i="1" s="1"/>
  <c r="DK144" i="1"/>
  <c r="CV144" i="1"/>
  <c r="BR144" i="1"/>
  <c r="CG144" i="1" s="1"/>
  <c r="DK140" i="1"/>
  <c r="CV140" i="1"/>
  <c r="BR140" i="1"/>
  <c r="CG140" i="1" s="1"/>
  <c r="DP136" i="1"/>
  <c r="DA136" i="1"/>
  <c r="BW136" i="1"/>
  <c r="CL136" i="1" s="1"/>
  <c r="DT132" i="1"/>
  <c r="DE132" i="1"/>
  <c r="CA132" i="1"/>
  <c r="CP132" i="1" s="1"/>
  <c r="BW128" i="1"/>
  <c r="CL128" i="1" s="1"/>
  <c r="DP128" i="1"/>
  <c r="DA128" i="1"/>
  <c r="CV128" i="1"/>
  <c r="BR128" i="1"/>
  <c r="CG128" i="1" s="1"/>
  <c r="DK128" i="1"/>
  <c r="DT124" i="1"/>
  <c r="DE124" i="1"/>
  <c r="CA124" i="1"/>
  <c r="CP124" i="1" s="1"/>
  <c r="BV120" i="1"/>
  <c r="CK120" i="1" s="1"/>
  <c r="DO120" i="1"/>
  <c r="CZ120" i="1"/>
  <c r="DU116" i="1"/>
  <c r="DF116" i="1"/>
  <c r="CB116" i="1"/>
  <c r="CQ116" i="1" s="1"/>
  <c r="DP112" i="1"/>
  <c r="DA112" i="1"/>
  <c r="BW112" i="1"/>
  <c r="CL112" i="1" s="1"/>
  <c r="BR112" i="1"/>
  <c r="CG112" i="1" s="1"/>
  <c r="CV112" i="1"/>
  <c r="DK112" i="1"/>
  <c r="DU378" i="1"/>
  <c r="DF378" i="1"/>
  <c r="CB378" i="1"/>
  <c r="CB380" i="1" s="1"/>
  <c r="DO378" i="1"/>
  <c r="CZ378" i="1"/>
  <c r="BV378" i="1"/>
  <c r="DJ378" i="1"/>
  <c r="BQ378" i="1"/>
  <c r="CU378" i="1"/>
  <c r="AJ378" i="1"/>
  <c r="DD106" i="1"/>
  <c r="BZ106" i="1"/>
  <c r="CO106" i="1" s="1"/>
  <c r="DS106" i="1"/>
  <c r="BT102" i="1"/>
  <c r="CI102" i="1" s="1"/>
  <c r="DM102" i="1"/>
  <c r="CX102" i="1"/>
  <c r="DS98" i="1"/>
  <c r="DD98" i="1"/>
  <c r="BZ98" i="1"/>
  <c r="CO98" i="1" s="1"/>
  <c r="CX94" i="1"/>
  <c r="DM94" i="1"/>
  <c r="BT94" i="1"/>
  <c r="CI94" i="1" s="1"/>
  <c r="BZ90" i="1"/>
  <c r="CO90" i="1" s="1"/>
  <c r="DS90" i="1"/>
  <c r="DD90" i="1"/>
  <c r="DM86" i="1"/>
  <c r="CX86" i="1"/>
  <c r="BT86" i="1"/>
  <c r="CI86" i="1" s="1"/>
  <c r="BZ82" i="1"/>
  <c r="CO82" i="1" s="1"/>
  <c r="DS82" i="1"/>
  <c r="DD82" i="1"/>
  <c r="BT78" i="1"/>
  <c r="CI78" i="1" s="1"/>
  <c r="DM78" i="1"/>
  <c r="CX78" i="1"/>
  <c r="DS74" i="1"/>
  <c r="DD74" i="1"/>
  <c r="BZ74" i="1"/>
  <c r="BT5" i="1"/>
  <c r="BV5" i="1"/>
  <c r="BU5" i="1"/>
  <c r="BU7" i="1" s="1"/>
  <c r="BZ53" i="1"/>
  <c r="CO53" i="1" s="1"/>
  <c r="DS53" i="1"/>
  <c r="DD53" i="1"/>
  <c r="BU53" i="1"/>
  <c r="CJ53" i="1" s="1"/>
  <c r="CY53" i="1"/>
  <c r="DN53" i="1"/>
  <c r="DM53" i="1"/>
  <c r="CX53" i="1"/>
  <c r="BT53" i="1"/>
  <c r="CI53" i="1" s="1"/>
  <c r="AJ328" i="1"/>
  <c r="CU328" i="1"/>
  <c r="DJ328" i="1"/>
  <c r="BQ328" i="1"/>
  <c r="BQ327" i="1"/>
  <c r="DJ327" i="1"/>
  <c r="CU327" i="1"/>
  <c r="AJ327" i="1"/>
  <c r="DR326" i="1"/>
  <c r="DC326" i="1"/>
  <c r="BY326" i="1"/>
  <c r="CN326" i="1" s="1"/>
  <c r="CZ326" i="1"/>
  <c r="BV326" i="1"/>
  <c r="CK326" i="1" s="1"/>
  <c r="DO326" i="1"/>
  <c r="CU325" i="1"/>
  <c r="BQ325" i="1"/>
  <c r="DJ325" i="1"/>
  <c r="AJ325" i="1"/>
  <c r="DC324" i="1"/>
  <c r="DR324" i="1"/>
  <c r="BY324" i="1"/>
  <c r="CN324" i="1" s="1"/>
  <c r="DO324" i="1"/>
  <c r="CZ324" i="1"/>
  <c r="BV324" i="1"/>
  <c r="CK324" i="1" s="1"/>
  <c r="BQ323" i="1"/>
  <c r="DJ323" i="1"/>
  <c r="CU323" i="1"/>
  <c r="AJ323" i="1"/>
  <c r="DR322" i="1"/>
  <c r="DC322" i="1"/>
  <c r="BY322" i="1"/>
  <c r="CN322" i="1" s="1"/>
  <c r="BV322" i="1"/>
  <c r="CK322" i="1" s="1"/>
  <c r="DO322" i="1"/>
  <c r="CZ322" i="1"/>
  <c r="AJ321" i="1"/>
  <c r="DJ321" i="1"/>
  <c r="CU321" i="1"/>
  <c r="BQ321" i="1"/>
  <c r="DC320" i="1"/>
  <c r="BY320" i="1"/>
  <c r="CN320" i="1" s="1"/>
  <c r="DR320" i="1"/>
  <c r="CZ320" i="1"/>
  <c r="DO320" i="1"/>
  <c r="BV320" i="1"/>
  <c r="CK320" i="1" s="1"/>
  <c r="BQ319" i="1"/>
  <c r="DJ319" i="1"/>
  <c r="CU319" i="1"/>
  <c r="AJ319" i="1"/>
  <c r="BY318" i="1"/>
  <c r="CN318" i="1" s="1"/>
  <c r="DC318" i="1"/>
  <c r="DR318" i="1"/>
  <c r="DO318" i="1"/>
  <c r="BV318" i="1"/>
  <c r="CK318" i="1" s="1"/>
  <c r="CZ318" i="1"/>
  <c r="CU317" i="1"/>
  <c r="AJ317" i="1"/>
  <c r="DJ317" i="1"/>
  <c r="BQ317" i="1"/>
  <c r="BY316" i="1"/>
  <c r="CN316" i="1" s="1"/>
  <c r="DR316" i="1"/>
  <c r="DC316" i="1"/>
  <c r="CZ316" i="1"/>
  <c r="DO316" i="1"/>
  <c r="BV316" i="1"/>
  <c r="CK316" i="1" s="1"/>
  <c r="BQ315" i="1"/>
  <c r="DJ315" i="1"/>
  <c r="CU315" i="1"/>
  <c r="AJ315" i="1"/>
  <c r="BY314" i="1"/>
  <c r="CN314" i="1" s="1"/>
  <c r="DR314" i="1"/>
  <c r="DC314" i="1"/>
  <c r="DO314" i="1"/>
  <c r="CZ314" i="1"/>
  <c r="BV314" i="1"/>
  <c r="CK314" i="1" s="1"/>
  <c r="CU313" i="1"/>
  <c r="DJ313" i="1"/>
  <c r="AJ313" i="1"/>
  <c r="BQ313" i="1"/>
  <c r="BY312" i="1"/>
  <c r="CN312" i="1" s="1"/>
  <c r="DR312" i="1"/>
  <c r="DC312" i="1"/>
  <c r="DO312" i="1"/>
  <c r="CZ312" i="1"/>
  <c r="BV312" i="1"/>
  <c r="CK312" i="1" s="1"/>
  <c r="DJ311" i="1"/>
  <c r="CU311" i="1"/>
  <c r="BQ311" i="1"/>
  <c r="AJ311" i="1"/>
  <c r="BY310" i="1"/>
  <c r="CN310" i="1" s="1"/>
  <c r="DR310" i="1"/>
  <c r="DC310" i="1"/>
  <c r="DO310" i="1"/>
  <c r="CZ310" i="1"/>
  <c r="BV310" i="1"/>
  <c r="CK310" i="1" s="1"/>
  <c r="CU309" i="1"/>
  <c r="DJ309" i="1"/>
  <c r="BQ309" i="1"/>
  <c r="AJ309" i="1"/>
  <c r="DR308" i="1"/>
  <c r="DC308" i="1"/>
  <c r="BY308" i="1"/>
  <c r="CN308" i="1" s="1"/>
  <c r="BV308" i="1"/>
  <c r="CK308" i="1" s="1"/>
  <c r="DO308" i="1"/>
  <c r="CZ308" i="1"/>
  <c r="BQ307" i="1"/>
  <c r="DJ307" i="1"/>
  <c r="CU307" i="1"/>
  <c r="AJ307" i="1"/>
  <c r="DR306" i="1"/>
  <c r="DC306" i="1"/>
  <c r="BY306" i="1"/>
  <c r="CN306" i="1" s="1"/>
  <c r="BV306" i="1"/>
  <c r="CK306" i="1" s="1"/>
  <c r="CZ306" i="1"/>
  <c r="DO306" i="1"/>
  <c r="AJ305" i="1"/>
  <c r="DJ305" i="1"/>
  <c r="BQ305" i="1"/>
  <c r="CU305" i="1"/>
  <c r="DC304" i="1"/>
  <c r="BY304" i="1"/>
  <c r="CN304" i="1" s="1"/>
  <c r="DR304" i="1"/>
  <c r="DO304" i="1"/>
  <c r="CZ304" i="1"/>
  <c r="BV304" i="1"/>
  <c r="CK304" i="1" s="1"/>
  <c r="BQ303" i="1"/>
  <c r="DJ303" i="1"/>
  <c r="CU303" i="1"/>
  <c r="AJ303" i="1"/>
  <c r="DC302" i="1"/>
  <c r="BY302" i="1"/>
  <c r="CN302" i="1" s="1"/>
  <c r="DR302" i="1"/>
  <c r="CZ302" i="1"/>
  <c r="DO302" i="1"/>
  <c r="BV302" i="1"/>
  <c r="CK302" i="1" s="1"/>
  <c r="BQ301" i="1"/>
  <c r="CU301" i="1"/>
  <c r="DJ301" i="1"/>
  <c r="AJ301" i="1"/>
  <c r="BY300" i="1"/>
  <c r="CN300" i="1" s="1"/>
  <c r="DC300" i="1"/>
  <c r="DR300" i="1"/>
  <c r="CZ300" i="1"/>
  <c r="BV300" i="1"/>
  <c r="CK300" i="1" s="1"/>
  <c r="DO300" i="1"/>
  <c r="BQ299" i="1"/>
  <c r="DJ299" i="1"/>
  <c r="CU299" i="1"/>
  <c r="AJ299" i="1"/>
  <c r="DC298" i="1"/>
  <c r="DR298" i="1"/>
  <c r="BY298" i="1"/>
  <c r="CN298" i="1" s="1"/>
  <c r="DO298" i="1"/>
  <c r="CZ298" i="1"/>
  <c r="BV298" i="1"/>
  <c r="CK298" i="1" s="1"/>
  <c r="BQ297" i="1"/>
  <c r="DJ297" i="1"/>
  <c r="CU297" i="1"/>
  <c r="AJ297" i="1"/>
  <c r="DC296" i="1"/>
  <c r="DR296" i="1"/>
  <c r="BY296" i="1"/>
  <c r="CN296" i="1" s="1"/>
  <c r="DO296" i="1"/>
  <c r="CZ296" i="1"/>
  <c r="BV296" i="1"/>
  <c r="CK296" i="1" s="1"/>
  <c r="BQ295" i="1"/>
  <c r="DJ295" i="1"/>
  <c r="CU295" i="1"/>
  <c r="AJ295" i="1"/>
  <c r="DC294" i="1"/>
  <c r="DR294" i="1"/>
  <c r="BY294" i="1"/>
  <c r="CN294" i="1" s="1"/>
  <c r="DO294" i="1"/>
  <c r="CZ294" i="1"/>
  <c r="BV294" i="1"/>
  <c r="CK294" i="1" s="1"/>
  <c r="CU293" i="1"/>
  <c r="DJ293" i="1"/>
  <c r="BQ293" i="1"/>
  <c r="AJ293" i="1"/>
  <c r="DC292" i="1"/>
  <c r="BY292" i="1"/>
  <c r="CN292" i="1" s="1"/>
  <c r="DR292" i="1"/>
  <c r="BV292" i="1"/>
  <c r="CK292" i="1" s="1"/>
  <c r="DO292" i="1"/>
  <c r="CZ292" i="1"/>
  <c r="DJ291" i="1"/>
  <c r="CU291" i="1"/>
  <c r="BQ291" i="1"/>
  <c r="AJ291" i="1"/>
  <c r="DC290" i="1"/>
  <c r="DR290" i="1"/>
  <c r="BY290" i="1"/>
  <c r="CN290" i="1" s="1"/>
  <c r="CZ290" i="1"/>
  <c r="BV290" i="1"/>
  <c r="CK290" i="1" s="1"/>
  <c r="DO290" i="1"/>
  <c r="AJ289" i="1"/>
  <c r="DJ289" i="1"/>
  <c r="CU289" i="1"/>
  <c r="BQ289" i="1"/>
  <c r="DR288" i="1"/>
  <c r="DC288" i="1"/>
  <c r="BY288" i="1"/>
  <c r="CN288" i="1" s="1"/>
  <c r="DO288" i="1"/>
  <c r="CZ288" i="1"/>
  <c r="BV288" i="1"/>
  <c r="CK288" i="1" s="1"/>
  <c r="BQ287" i="1"/>
  <c r="DJ287" i="1"/>
  <c r="CU287" i="1"/>
  <c r="AJ287" i="1"/>
  <c r="DR286" i="1"/>
  <c r="BY286" i="1"/>
  <c r="CN286" i="1" s="1"/>
  <c r="DC286" i="1"/>
  <c r="BV286" i="1"/>
  <c r="CK286" i="1" s="1"/>
  <c r="DO286" i="1"/>
  <c r="CZ286" i="1"/>
  <c r="BQ285" i="1"/>
  <c r="AJ285" i="1"/>
  <c r="CU285" i="1"/>
  <c r="DJ285" i="1"/>
  <c r="BY284" i="1"/>
  <c r="CN284" i="1" s="1"/>
  <c r="DR284" i="1"/>
  <c r="DC284" i="1"/>
  <c r="CZ284" i="1"/>
  <c r="BV284" i="1"/>
  <c r="CK284" i="1" s="1"/>
  <c r="DO284" i="1"/>
  <c r="BQ283" i="1"/>
  <c r="DJ283" i="1"/>
  <c r="CU283" i="1"/>
  <c r="AJ283" i="1"/>
  <c r="BY282" i="1"/>
  <c r="CN282" i="1" s="1"/>
  <c r="DC282" i="1"/>
  <c r="DR282" i="1"/>
  <c r="DO282" i="1"/>
  <c r="CZ282" i="1"/>
  <c r="BV282" i="1"/>
  <c r="CK282" i="1" s="1"/>
  <c r="CU281" i="1"/>
  <c r="DJ281" i="1"/>
  <c r="BQ281" i="1"/>
  <c r="AJ281" i="1"/>
  <c r="BY280" i="1"/>
  <c r="CN280" i="1" s="1"/>
  <c r="DC280" i="1"/>
  <c r="DR280" i="1"/>
  <c r="DO280" i="1"/>
  <c r="CZ280" i="1"/>
  <c r="BV280" i="1"/>
  <c r="CK280" i="1" s="1"/>
  <c r="DJ279" i="1"/>
  <c r="CU279" i="1"/>
  <c r="BQ279" i="1"/>
  <c r="AJ279" i="1"/>
  <c r="BY278" i="1"/>
  <c r="CN278" i="1" s="1"/>
  <c r="DC278" i="1"/>
  <c r="DR278" i="1"/>
  <c r="BV278" i="1"/>
  <c r="CK278" i="1" s="1"/>
  <c r="DO278" i="1"/>
  <c r="CZ278" i="1"/>
  <c r="CU277" i="1"/>
  <c r="DJ277" i="1"/>
  <c r="BQ277" i="1"/>
  <c r="AJ277" i="1"/>
  <c r="DR276" i="1"/>
  <c r="DC276" i="1"/>
  <c r="BY276" i="1"/>
  <c r="CN276" i="1" s="1"/>
  <c r="CZ276" i="1"/>
  <c r="BV276" i="1"/>
  <c r="CK276" i="1" s="1"/>
  <c r="DO276" i="1"/>
  <c r="CU275" i="1"/>
  <c r="BQ275" i="1"/>
  <c r="DJ275" i="1"/>
  <c r="AJ275" i="1"/>
  <c r="BY274" i="1"/>
  <c r="CN274" i="1" s="1"/>
  <c r="DR274" i="1"/>
  <c r="DC274" i="1"/>
  <c r="DO274" i="1"/>
  <c r="CZ274" i="1"/>
  <c r="BV274" i="1"/>
  <c r="CK274" i="1" s="1"/>
  <c r="DJ273" i="1"/>
  <c r="AJ273" i="1"/>
  <c r="BQ273" i="1"/>
  <c r="CU273" i="1"/>
  <c r="BY272" i="1"/>
  <c r="CN272" i="1" s="1"/>
  <c r="DR272" i="1"/>
  <c r="DC272" i="1"/>
  <c r="DO272" i="1"/>
  <c r="BV272" i="1"/>
  <c r="CK272" i="1" s="1"/>
  <c r="CZ272" i="1"/>
  <c r="DJ271" i="1"/>
  <c r="BQ271" i="1"/>
  <c r="AJ271" i="1"/>
  <c r="CU271" i="1"/>
  <c r="BY270" i="1"/>
  <c r="CN270" i="1" s="1"/>
  <c r="DR270" i="1"/>
  <c r="DC270" i="1"/>
  <c r="BV270" i="1"/>
  <c r="CK270" i="1" s="1"/>
  <c r="DO270" i="1"/>
  <c r="CZ270" i="1"/>
  <c r="BQ269" i="1"/>
  <c r="AJ269" i="1"/>
  <c r="DJ269" i="1"/>
  <c r="CU269" i="1"/>
  <c r="BY268" i="1"/>
  <c r="CN268" i="1" s="1"/>
  <c r="DC268" i="1"/>
  <c r="DR268" i="1"/>
  <c r="BV268" i="1"/>
  <c r="CK268" i="1" s="1"/>
  <c r="CZ268" i="1"/>
  <c r="DO268" i="1"/>
  <c r="DJ267" i="1"/>
  <c r="CU267" i="1"/>
  <c r="BQ267" i="1"/>
  <c r="AJ267" i="1"/>
  <c r="DR266" i="1"/>
  <c r="DC266" i="1"/>
  <c r="BY266" i="1"/>
  <c r="CN266" i="1" s="1"/>
  <c r="DO266" i="1"/>
  <c r="CZ266" i="1"/>
  <c r="BV266" i="1"/>
  <c r="CK266" i="1" s="1"/>
  <c r="BQ265" i="1"/>
  <c r="DJ265" i="1"/>
  <c r="CU265" i="1"/>
  <c r="AJ265" i="1"/>
  <c r="DC264" i="1"/>
  <c r="DR264" i="1"/>
  <c r="BY264" i="1"/>
  <c r="CN264" i="1" s="1"/>
  <c r="DO264" i="1"/>
  <c r="CZ264" i="1"/>
  <c r="BV264" i="1"/>
  <c r="CK264" i="1" s="1"/>
  <c r="BQ263" i="1"/>
  <c r="AJ263" i="1"/>
  <c r="CU263" i="1"/>
  <c r="DJ263" i="1"/>
  <c r="DR262" i="1"/>
  <c r="DC262" i="1"/>
  <c r="BY262" i="1"/>
  <c r="CN262" i="1" s="1"/>
  <c r="CZ262" i="1"/>
  <c r="BV262" i="1"/>
  <c r="CK262" i="1" s="1"/>
  <c r="DO262" i="1"/>
  <c r="DJ261" i="1"/>
  <c r="BQ261" i="1"/>
  <c r="CU261" i="1"/>
  <c r="AJ261" i="1"/>
  <c r="BY260" i="1"/>
  <c r="CN260" i="1" s="1"/>
  <c r="DR260" i="1"/>
  <c r="DC260" i="1"/>
  <c r="DO260" i="1"/>
  <c r="CZ260" i="1"/>
  <c r="BV260" i="1"/>
  <c r="CK260" i="1" s="1"/>
  <c r="DJ259" i="1"/>
  <c r="CU259" i="1"/>
  <c r="BQ259" i="1"/>
  <c r="AJ259" i="1"/>
  <c r="DR258" i="1"/>
  <c r="DC258" i="1"/>
  <c r="BY258" i="1"/>
  <c r="CN258" i="1" s="1"/>
  <c r="DO258" i="1"/>
  <c r="CZ258" i="1"/>
  <c r="BV258" i="1"/>
  <c r="CK258" i="1" s="1"/>
  <c r="AJ257" i="1"/>
  <c r="BQ257" i="1"/>
  <c r="CU257" i="1"/>
  <c r="DJ257" i="1"/>
  <c r="DC256" i="1"/>
  <c r="DR256" i="1"/>
  <c r="BY256" i="1"/>
  <c r="CN256" i="1" s="1"/>
  <c r="DO256" i="1"/>
  <c r="CZ256" i="1"/>
  <c r="BV256" i="1"/>
  <c r="CK256" i="1" s="1"/>
  <c r="BQ255" i="1"/>
  <c r="DJ255" i="1"/>
  <c r="CU255" i="1"/>
  <c r="AJ255" i="1"/>
  <c r="DR254" i="1"/>
  <c r="BY254" i="1"/>
  <c r="CN254" i="1" s="1"/>
  <c r="DC254" i="1"/>
  <c r="DO254" i="1"/>
  <c r="CZ254" i="1"/>
  <c r="BV254" i="1"/>
  <c r="CK254" i="1" s="1"/>
  <c r="BQ253" i="1"/>
  <c r="AJ253" i="1"/>
  <c r="DJ253" i="1"/>
  <c r="CU253" i="1"/>
  <c r="DR252" i="1"/>
  <c r="BY252" i="1"/>
  <c r="CN252" i="1" s="1"/>
  <c r="DC252" i="1"/>
  <c r="DO252" i="1"/>
  <c r="CZ252" i="1"/>
  <c r="BV252" i="1"/>
  <c r="CK252" i="1" s="1"/>
  <c r="BQ251" i="1"/>
  <c r="CU251" i="1"/>
  <c r="DJ251" i="1"/>
  <c r="AJ251" i="1"/>
  <c r="BY250" i="1"/>
  <c r="CN250" i="1" s="1"/>
  <c r="DR250" i="1"/>
  <c r="DC250" i="1"/>
  <c r="DO250" i="1"/>
  <c r="CZ250" i="1"/>
  <c r="BV250" i="1"/>
  <c r="CK250" i="1" s="1"/>
  <c r="CU249" i="1"/>
  <c r="DJ249" i="1"/>
  <c r="BQ249" i="1"/>
  <c r="AJ249" i="1"/>
  <c r="DR248" i="1"/>
  <c r="BY248" i="1"/>
  <c r="CN248" i="1" s="1"/>
  <c r="DC248" i="1"/>
  <c r="BV248" i="1"/>
  <c r="CK248" i="1" s="1"/>
  <c r="DO248" i="1"/>
  <c r="CZ248" i="1"/>
  <c r="DJ247" i="1"/>
  <c r="CU247" i="1"/>
  <c r="AJ247" i="1"/>
  <c r="BQ247" i="1"/>
  <c r="BY246" i="1"/>
  <c r="CN246" i="1" s="1"/>
  <c r="DC246" i="1"/>
  <c r="DR246" i="1"/>
  <c r="CZ246" i="1"/>
  <c r="BV246" i="1"/>
  <c r="CK246" i="1" s="1"/>
  <c r="DO246" i="1"/>
  <c r="AJ245" i="1"/>
  <c r="CU245" i="1"/>
  <c r="DJ245" i="1"/>
  <c r="BQ245" i="1"/>
  <c r="DR244" i="1"/>
  <c r="DC244" i="1"/>
  <c r="BY244" i="1"/>
  <c r="CN244" i="1" s="1"/>
  <c r="DO244" i="1"/>
  <c r="CZ244" i="1"/>
  <c r="BV244" i="1"/>
  <c r="CK244" i="1" s="1"/>
  <c r="BQ243" i="1"/>
  <c r="DJ243" i="1"/>
  <c r="CU243" i="1"/>
  <c r="AJ243" i="1"/>
  <c r="DR242" i="1"/>
  <c r="DC242" i="1"/>
  <c r="BY242" i="1"/>
  <c r="CN242" i="1" s="1"/>
  <c r="DO242" i="1"/>
  <c r="CZ242" i="1"/>
  <c r="BV242" i="1"/>
  <c r="CK242" i="1" s="1"/>
  <c r="DJ241" i="1"/>
  <c r="BQ241" i="1"/>
  <c r="CU241" i="1"/>
  <c r="AJ241" i="1"/>
  <c r="DR240" i="1"/>
  <c r="DC240" i="1"/>
  <c r="BY240" i="1"/>
  <c r="CN240" i="1" s="1"/>
  <c r="BV240" i="1"/>
  <c r="CK240" i="1" s="1"/>
  <c r="DO240" i="1"/>
  <c r="CZ240" i="1"/>
  <c r="AJ239" i="1"/>
  <c r="CU239" i="1"/>
  <c r="BQ239" i="1"/>
  <c r="DJ239" i="1"/>
  <c r="BY238" i="1"/>
  <c r="CN238" i="1" s="1"/>
  <c r="DR238" i="1"/>
  <c r="DC238" i="1"/>
  <c r="BV238" i="1"/>
  <c r="CK238" i="1" s="1"/>
  <c r="DO238" i="1"/>
  <c r="CZ238" i="1"/>
  <c r="BQ237" i="1"/>
  <c r="DJ237" i="1"/>
  <c r="CU237" i="1"/>
  <c r="AJ237" i="1"/>
  <c r="BY236" i="1"/>
  <c r="CN236" i="1" s="1"/>
  <c r="DR236" i="1"/>
  <c r="DC236" i="1"/>
  <c r="BV236" i="1"/>
  <c r="CK236" i="1" s="1"/>
  <c r="CZ236" i="1"/>
  <c r="DO236" i="1"/>
  <c r="BQ235" i="1"/>
  <c r="CU235" i="1"/>
  <c r="DJ235" i="1"/>
  <c r="AJ235" i="1"/>
  <c r="DR234" i="1"/>
  <c r="DC234" i="1"/>
  <c r="BY234" i="1"/>
  <c r="CN234" i="1" s="1"/>
  <c r="DO234" i="1"/>
  <c r="CZ234" i="1"/>
  <c r="BV234" i="1"/>
  <c r="CK234" i="1" s="1"/>
  <c r="BQ233" i="1"/>
  <c r="CU233" i="1"/>
  <c r="DJ233" i="1"/>
  <c r="AJ233" i="1"/>
  <c r="DC232" i="1"/>
  <c r="DR232" i="1"/>
  <c r="BY232" i="1"/>
  <c r="CN232" i="1" s="1"/>
  <c r="CZ232" i="1"/>
  <c r="BV232" i="1"/>
  <c r="CK232" i="1" s="1"/>
  <c r="DO232" i="1"/>
  <c r="CU231" i="1"/>
  <c r="BQ231" i="1"/>
  <c r="DJ231" i="1"/>
  <c r="AJ231" i="1"/>
  <c r="DR230" i="1"/>
  <c r="DC230" i="1"/>
  <c r="BY230" i="1"/>
  <c r="CN230" i="1" s="1"/>
  <c r="DO230" i="1"/>
  <c r="CZ230" i="1"/>
  <c r="BV230" i="1"/>
  <c r="CK230" i="1" s="1"/>
  <c r="DJ229" i="1"/>
  <c r="BQ229" i="1"/>
  <c r="CU229" i="1"/>
  <c r="AJ229" i="1"/>
  <c r="BY228" i="1"/>
  <c r="CN228" i="1" s="1"/>
  <c r="DR228" i="1"/>
  <c r="DC228" i="1"/>
  <c r="DO228" i="1"/>
  <c r="CZ228" i="1"/>
  <c r="BV228" i="1"/>
  <c r="CK228" i="1" s="1"/>
  <c r="CU227" i="1"/>
  <c r="DJ227" i="1"/>
  <c r="BQ227" i="1"/>
  <c r="AJ227" i="1"/>
  <c r="DR226" i="1"/>
  <c r="DC226" i="1"/>
  <c r="BY226" i="1"/>
  <c r="CN226" i="1" s="1"/>
  <c r="BV226" i="1"/>
  <c r="CK226" i="1" s="1"/>
  <c r="DO226" i="1"/>
  <c r="CZ226" i="1"/>
  <c r="AJ225" i="1"/>
  <c r="BQ225" i="1"/>
  <c r="CU225" i="1"/>
  <c r="DJ225" i="1"/>
  <c r="DR224" i="1"/>
  <c r="DC224" i="1"/>
  <c r="BY224" i="1"/>
  <c r="CN224" i="1" s="1"/>
  <c r="BV224" i="1"/>
  <c r="CK224" i="1" s="1"/>
  <c r="DO224" i="1"/>
  <c r="CZ224" i="1"/>
  <c r="CU223" i="1"/>
  <c r="DJ223" i="1"/>
  <c r="BQ223" i="1"/>
  <c r="AJ223" i="1"/>
  <c r="DC222" i="1"/>
  <c r="BY222" i="1"/>
  <c r="CN222" i="1" s="1"/>
  <c r="DR222" i="1"/>
  <c r="CZ222" i="1"/>
  <c r="BV222" i="1"/>
  <c r="CK222" i="1" s="1"/>
  <c r="DO222" i="1"/>
  <c r="BQ221" i="1"/>
  <c r="AJ221" i="1"/>
  <c r="CU221" i="1"/>
  <c r="DJ221" i="1"/>
  <c r="BY220" i="1"/>
  <c r="CN220" i="1" s="1"/>
  <c r="DR220" i="1"/>
  <c r="DC220" i="1"/>
  <c r="DO220" i="1"/>
  <c r="BV220" i="1"/>
  <c r="CK220" i="1" s="1"/>
  <c r="CZ220" i="1"/>
  <c r="BQ219" i="1"/>
  <c r="DJ219" i="1"/>
  <c r="CU219" i="1"/>
  <c r="AJ219" i="1"/>
  <c r="DR218" i="1"/>
  <c r="BY218" i="1"/>
  <c r="CN218" i="1" s="1"/>
  <c r="DC218" i="1"/>
  <c r="DO218" i="1"/>
  <c r="CZ218" i="1"/>
  <c r="BV218" i="1"/>
  <c r="CK218" i="1" s="1"/>
  <c r="DJ217" i="1"/>
  <c r="CU217" i="1"/>
  <c r="AJ217" i="1"/>
  <c r="BQ217" i="1"/>
  <c r="BY216" i="1"/>
  <c r="CN216" i="1" s="1"/>
  <c r="DR216" i="1"/>
  <c r="DC216" i="1"/>
  <c r="CZ216" i="1"/>
  <c r="BV216" i="1"/>
  <c r="CK216" i="1" s="1"/>
  <c r="DO216" i="1"/>
  <c r="DJ215" i="1"/>
  <c r="CU215" i="1"/>
  <c r="BQ215" i="1"/>
  <c r="AJ215" i="1"/>
  <c r="BY214" i="1"/>
  <c r="CN214" i="1" s="1"/>
  <c r="DR214" i="1"/>
  <c r="DC214" i="1"/>
  <c r="DO214" i="1"/>
  <c r="CZ214" i="1"/>
  <c r="BV214" i="1"/>
  <c r="CK214" i="1" s="1"/>
  <c r="AJ213" i="1"/>
  <c r="DJ213" i="1"/>
  <c r="CU213" i="1"/>
  <c r="BQ213" i="1"/>
  <c r="DR212" i="1"/>
  <c r="DC212" i="1"/>
  <c r="BY212" i="1"/>
  <c r="CN212" i="1" s="1"/>
  <c r="DO212" i="1"/>
  <c r="CZ212" i="1"/>
  <c r="BV212" i="1"/>
  <c r="CK212" i="1" s="1"/>
  <c r="BQ211" i="1"/>
  <c r="DJ211" i="1"/>
  <c r="CU211" i="1"/>
  <c r="AJ211" i="1"/>
  <c r="DR210" i="1"/>
  <c r="DC210" i="1"/>
  <c r="BY210" i="1"/>
  <c r="CN210" i="1" s="1"/>
  <c r="BV210" i="1"/>
  <c r="CK210" i="1" s="1"/>
  <c r="DO210" i="1"/>
  <c r="CZ210" i="1"/>
  <c r="DJ209" i="1"/>
  <c r="BQ209" i="1"/>
  <c r="CU209" i="1"/>
  <c r="AJ209" i="1"/>
  <c r="DR208" i="1"/>
  <c r="DC208" i="1"/>
  <c r="BY208" i="1"/>
  <c r="CN208" i="1" s="1"/>
  <c r="CZ208" i="1"/>
  <c r="BV208" i="1"/>
  <c r="CK208" i="1" s="1"/>
  <c r="DO208" i="1"/>
  <c r="DJ207" i="1"/>
  <c r="CU207" i="1"/>
  <c r="BQ207" i="1"/>
  <c r="AJ207" i="1"/>
  <c r="DC206" i="1"/>
  <c r="BY206" i="1"/>
  <c r="CN206" i="1" s="1"/>
  <c r="DR206" i="1"/>
  <c r="DO206" i="1"/>
  <c r="BV206" i="1"/>
  <c r="CK206" i="1" s="1"/>
  <c r="CZ206" i="1"/>
  <c r="BQ205" i="1"/>
  <c r="CU205" i="1"/>
  <c r="DJ205" i="1"/>
  <c r="AJ205" i="1"/>
  <c r="DR204" i="1"/>
  <c r="BY204" i="1"/>
  <c r="CN204" i="1" s="1"/>
  <c r="DC204" i="1"/>
  <c r="DO204" i="1"/>
  <c r="CZ204" i="1"/>
  <c r="BV204" i="1"/>
  <c r="CK204" i="1" s="1"/>
  <c r="DJ203" i="1"/>
  <c r="CU203" i="1"/>
  <c r="BQ203" i="1"/>
  <c r="AJ203" i="1"/>
  <c r="DC202" i="1"/>
  <c r="DR202" i="1"/>
  <c r="BY202" i="1"/>
  <c r="CN202" i="1" s="1"/>
  <c r="CZ202" i="1"/>
  <c r="BV202" i="1"/>
  <c r="CK202" i="1" s="1"/>
  <c r="DO202" i="1"/>
  <c r="BQ201" i="1"/>
  <c r="AJ201" i="1"/>
  <c r="CU201" i="1"/>
  <c r="DJ201" i="1"/>
  <c r="DC200" i="1"/>
  <c r="DR200" i="1"/>
  <c r="BY200" i="1"/>
  <c r="CN200" i="1" s="1"/>
  <c r="CZ200" i="1"/>
  <c r="BV200" i="1"/>
  <c r="CK200" i="1" s="1"/>
  <c r="DO200" i="1"/>
  <c r="BQ199" i="1"/>
  <c r="AJ199" i="1"/>
  <c r="CU199" i="1"/>
  <c r="DJ199" i="1"/>
  <c r="DR198" i="1"/>
  <c r="DC198" i="1"/>
  <c r="BY198" i="1"/>
  <c r="CN198" i="1" s="1"/>
  <c r="DO198" i="1"/>
  <c r="CZ198" i="1"/>
  <c r="BV198" i="1"/>
  <c r="CK198" i="1" s="1"/>
  <c r="CU197" i="1"/>
  <c r="DJ197" i="1"/>
  <c r="BQ197" i="1"/>
  <c r="AJ197" i="1"/>
  <c r="DC196" i="1"/>
  <c r="DR196" i="1"/>
  <c r="BY196" i="1"/>
  <c r="CN196" i="1" s="1"/>
  <c r="BV196" i="1"/>
  <c r="CK196" i="1" s="1"/>
  <c r="DO196" i="1"/>
  <c r="CZ196" i="1"/>
  <c r="DJ195" i="1"/>
  <c r="BQ195" i="1"/>
  <c r="CU195" i="1"/>
  <c r="AJ195" i="1"/>
  <c r="BY194" i="1"/>
  <c r="CN194" i="1" s="1"/>
  <c r="DR194" i="1"/>
  <c r="DC194" i="1"/>
  <c r="CZ194" i="1"/>
  <c r="BV194" i="1"/>
  <c r="CK194" i="1" s="1"/>
  <c r="DO194" i="1"/>
  <c r="AJ193" i="1"/>
  <c r="CU193" i="1"/>
  <c r="BQ193" i="1"/>
  <c r="DJ193" i="1"/>
  <c r="DC192" i="1"/>
  <c r="BY192" i="1"/>
  <c r="CN192" i="1" s="1"/>
  <c r="DR192" i="1"/>
  <c r="DO192" i="1"/>
  <c r="CZ192" i="1"/>
  <c r="BV192" i="1"/>
  <c r="CK192" i="1" s="1"/>
  <c r="BQ191" i="1"/>
  <c r="CU191" i="1"/>
  <c r="DJ191" i="1"/>
  <c r="AJ191" i="1"/>
  <c r="DR190" i="1"/>
  <c r="DC190" i="1"/>
  <c r="BY190" i="1"/>
  <c r="CN190" i="1" s="1"/>
  <c r="DO190" i="1"/>
  <c r="CZ190" i="1"/>
  <c r="BV190" i="1"/>
  <c r="CK190" i="1" s="1"/>
  <c r="BQ189" i="1"/>
  <c r="AJ189" i="1"/>
  <c r="DJ189" i="1"/>
  <c r="CU189" i="1"/>
  <c r="BY188" i="1"/>
  <c r="CN188" i="1" s="1"/>
  <c r="DR188" i="1"/>
  <c r="DC188" i="1"/>
  <c r="BV188" i="1"/>
  <c r="CK188" i="1" s="1"/>
  <c r="DO188" i="1"/>
  <c r="CZ188" i="1"/>
  <c r="CU187" i="1"/>
  <c r="DJ187" i="1"/>
  <c r="BQ187" i="1"/>
  <c r="AJ187" i="1"/>
  <c r="BY186" i="1"/>
  <c r="CN186" i="1" s="1"/>
  <c r="DR186" i="1"/>
  <c r="DC186" i="1"/>
  <c r="DO186" i="1"/>
  <c r="BV186" i="1"/>
  <c r="CK186" i="1" s="1"/>
  <c r="CZ186" i="1"/>
  <c r="DJ185" i="1"/>
  <c r="CU185" i="1"/>
  <c r="BQ185" i="1"/>
  <c r="AJ185" i="1"/>
  <c r="BY184" i="1"/>
  <c r="CN184" i="1" s="1"/>
  <c r="DR184" i="1"/>
  <c r="DC184" i="1"/>
  <c r="DO184" i="1"/>
  <c r="CZ184" i="1"/>
  <c r="BV184" i="1"/>
  <c r="CK184" i="1" s="1"/>
  <c r="CU183" i="1"/>
  <c r="DJ183" i="1"/>
  <c r="BQ183" i="1"/>
  <c r="AJ183" i="1"/>
  <c r="DR182" i="1"/>
  <c r="DC182" i="1"/>
  <c r="BY182" i="1"/>
  <c r="CN182" i="1" s="1"/>
  <c r="DO182" i="1"/>
  <c r="CZ182" i="1"/>
  <c r="BV182" i="1"/>
  <c r="CK182" i="1" s="1"/>
  <c r="BQ181" i="1"/>
  <c r="DJ181" i="1"/>
  <c r="CU181" i="1"/>
  <c r="AJ181" i="1"/>
  <c r="DQ180" i="1"/>
  <c r="DB180" i="1"/>
  <c r="BX180" i="1"/>
  <c r="CM180" i="1" s="1"/>
  <c r="BT179" i="1"/>
  <c r="CI179" i="1" s="1"/>
  <c r="CX179" i="1"/>
  <c r="DM179" i="1"/>
  <c r="DR179" i="1"/>
  <c r="DC179" i="1"/>
  <c r="BY179" i="1"/>
  <c r="CN179" i="1" s="1"/>
  <c r="CB178" i="1"/>
  <c r="CQ178" i="1" s="1"/>
  <c r="DU178" i="1"/>
  <c r="DF178" i="1"/>
  <c r="DN178" i="1"/>
  <c r="CY178" i="1"/>
  <c r="BU178" i="1"/>
  <c r="CJ178" i="1" s="1"/>
  <c r="BR177" i="1"/>
  <c r="CG177" i="1" s="1"/>
  <c r="DK177" i="1"/>
  <c r="CV177" i="1"/>
  <c r="DR177" i="1"/>
  <c r="BY177" i="1"/>
  <c r="CN177" i="1" s="1"/>
  <c r="DC177" i="1"/>
  <c r="DS176" i="1"/>
  <c r="DD176" i="1"/>
  <c r="BZ176" i="1"/>
  <c r="CO176" i="1" s="1"/>
  <c r="DN176" i="1"/>
  <c r="BU176" i="1"/>
  <c r="CJ176" i="1" s="1"/>
  <c r="CY176" i="1"/>
  <c r="CZ175" i="1"/>
  <c r="BV175" i="1"/>
  <c r="CK175" i="1" s="1"/>
  <c r="DO175" i="1"/>
  <c r="BQ175" i="1"/>
  <c r="CU175" i="1"/>
  <c r="DJ175" i="1"/>
  <c r="AJ175" i="1"/>
  <c r="DE174" i="1"/>
  <c r="DT174" i="1"/>
  <c r="CA174" i="1"/>
  <c r="CP174" i="1" s="1"/>
  <c r="DK174" i="1"/>
  <c r="CV174" i="1"/>
  <c r="BR174" i="1"/>
  <c r="CG174" i="1" s="1"/>
  <c r="DF173" i="1"/>
  <c r="DU173" i="1"/>
  <c r="CB173" i="1"/>
  <c r="CQ173" i="1" s="1"/>
  <c r="DL173" i="1"/>
  <c r="CW173" i="1"/>
  <c r="BS173" i="1"/>
  <c r="CH173" i="1" s="1"/>
  <c r="BQ173" i="1"/>
  <c r="DJ173" i="1"/>
  <c r="CU173" i="1"/>
  <c r="AJ173" i="1"/>
  <c r="DB172" i="1"/>
  <c r="DQ172" i="1"/>
  <c r="BX172" i="1"/>
  <c r="CM172" i="1" s="1"/>
  <c r="DC172" i="1"/>
  <c r="DR172" i="1"/>
  <c r="BY172" i="1"/>
  <c r="CN172" i="1" s="1"/>
  <c r="DM171" i="1"/>
  <c r="CX171" i="1"/>
  <c r="BT171" i="1"/>
  <c r="CI171" i="1" s="1"/>
  <c r="BY171" i="1"/>
  <c r="CN171" i="1" s="1"/>
  <c r="DR171" i="1"/>
  <c r="DC171" i="1"/>
  <c r="DU170" i="1"/>
  <c r="DF170" i="1"/>
  <c r="CB170" i="1"/>
  <c r="CQ170" i="1" s="1"/>
  <c r="BU170" i="1"/>
  <c r="CJ170" i="1" s="1"/>
  <c r="DN170" i="1"/>
  <c r="CY170" i="1"/>
  <c r="BR169" i="1"/>
  <c r="CG169" i="1" s="1"/>
  <c r="DK169" i="1"/>
  <c r="CV169" i="1"/>
  <c r="BY169" i="1"/>
  <c r="CN169" i="1" s="1"/>
  <c r="DR169" i="1"/>
  <c r="DC169" i="1"/>
  <c r="BZ168" i="1"/>
  <c r="CO168" i="1" s="1"/>
  <c r="DD168" i="1"/>
  <c r="DS168" i="1"/>
  <c r="BU168" i="1"/>
  <c r="CJ168" i="1" s="1"/>
  <c r="CY168" i="1"/>
  <c r="DN168" i="1"/>
  <c r="CZ167" i="1"/>
  <c r="DO167" i="1"/>
  <c r="BV167" i="1"/>
  <c r="CK167" i="1" s="1"/>
  <c r="DE166" i="1"/>
  <c r="DT166" i="1"/>
  <c r="CA166" i="1"/>
  <c r="CP166" i="1" s="1"/>
  <c r="CV166" i="1"/>
  <c r="BR166" i="1"/>
  <c r="CG166" i="1" s="1"/>
  <c r="DK166" i="1"/>
  <c r="AJ166" i="1"/>
  <c r="BQ166" i="1"/>
  <c r="CU166" i="1"/>
  <c r="DJ166" i="1"/>
  <c r="DF165" i="1"/>
  <c r="CB165" i="1"/>
  <c r="CQ165" i="1" s="1"/>
  <c r="DU165" i="1"/>
  <c r="CW165" i="1"/>
  <c r="DL165" i="1"/>
  <c r="BS165" i="1"/>
  <c r="CH165" i="1" s="1"/>
  <c r="BX164" i="1"/>
  <c r="CM164" i="1" s="1"/>
  <c r="DQ164" i="1"/>
  <c r="DB164" i="1"/>
  <c r="BT163" i="1"/>
  <c r="CI163" i="1" s="1"/>
  <c r="DM163" i="1"/>
  <c r="CX163" i="1"/>
  <c r="DN163" i="1"/>
  <c r="CY163" i="1"/>
  <c r="BU163" i="1"/>
  <c r="CJ163" i="1" s="1"/>
  <c r="CB162" i="1"/>
  <c r="CQ162" i="1" s="1"/>
  <c r="DU162" i="1"/>
  <c r="DF162" i="1"/>
  <c r="BY162" i="1"/>
  <c r="CN162" i="1" s="1"/>
  <c r="DR162" i="1"/>
  <c r="DC162" i="1"/>
  <c r="BR161" i="1"/>
  <c r="CG161" i="1" s="1"/>
  <c r="DK161" i="1"/>
  <c r="CV161" i="1"/>
  <c r="BY161" i="1"/>
  <c r="CN161" i="1" s="1"/>
  <c r="DR161" i="1"/>
  <c r="DC161" i="1"/>
  <c r="DS160" i="1"/>
  <c r="DD160" i="1"/>
  <c r="BZ160" i="1"/>
  <c r="CO160" i="1" s="1"/>
  <c r="AJ160" i="1"/>
  <c r="DJ160" i="1"/>
  <c r="CU160" i="1"/>
  <c r="BQ160" i="1"/>
  <c r="BV159" i="1"/>
  <c r="CK159" i="1" s="1"/>
  <c r="CZ159" i="1"/>
  <c r="DO159" i="1"/>
  <c r="DJ159" i="1"/>
  <c r="CU159" i="1"/>
  <c r="BQ159" i="1"/>
  <c r="AJ159" i="1"/>
  <c r="DE158" i="1"/>
  <c r="DT158" i="1"/>
  <c r="CA158" i="1"/>
  <c r="CP158" i="1" s="1"/>
  <c r="CV158" i="1"/>
  <c r="DK158" i="1"/>
  <c r="BR158" i="1"/>
  <c r="CG158" i="1" s="1"/>
  <c r="CB157" i="1"/>
  <c r="CQ157" i="1" s="1"/>
  <c r="DU157" i="1"/>
  <c r="DF157" i="1"/>
  <c r="DL157" i="1"/>
  <c r="CW157" i="1"/>
  <c r="BS157" i="1"/>
  <c r="CH157" i="1" s="1"/>
  <c r="DJ157" i="1"/>
  <c r="CU157" i="1"/>
  <c r="BQ157" i="1"/>
  <c r="AJ157" i="1"/>
  <c r="BX156" i="1"/>
  <c r="CM156" i="1" s="1"/>
  <c r="DQ156" i="1"/>
  <c r="DB156" i="1"/>
  <c r="DR156" i="1"/>
  <c r="DC156" i="1"/>
  <c r="BY156" i="1"/>
  <c r="CN156" i="1" s="1"/>
  <c r="BT155" i="1"/>
  <c r="CI155" i="1" s="1"/>
  <c r="DM155" i="1"/>
  <c r="CX155" i="1"/>
  <c r="DR155" i="1"/>
  <c r="DC155" i="1"/>
  <c r="BY155" i="1"/>
  <c r="CN155" i="1" s="1"/>
  <c r="DU154" i="1"/>
  <c r="DF154" i="1"/>
  <c r="CB154" i="1"/>
  <c r="CQ154" i="1" s="1"/>
  <c r="DN154" i="1"/>
  <c r="CY154" i="1"/>
  <c r="BU154" i="1"/>
  <c r="CJ154" i="1" s="1"/>
  <c r="DK153" i="1"/>
  <c r="CV153" i="1"/>
  <c r="BR153" i="1"/>
  <c r="CG153" i="1" s="1"/>
  <c r="DC153" i="1"/>
  <c r="DR153" i="1"/>
  <c r="BY153" i="1"/>
  <c r="CN153" i="1" s="1"/>
  <c r="DS152" i="1"/>
  <c r="DD152" i="1"/>
  <c r="BZ152" i="1"/>
  <c r="CO152" i="1" s="1"/>
  <c r="DN152" i="1"/>
  <c r="CY152" i="1"/>
  <c r="BU152" i="1"/>
  <c r="CJ152" i="1" s="1"/>
  <c r="CZ151" i="1"/>
  <c r="DO151" i="1"/>
  <c r="BV151" i="1"/>
  <c r="CK151" i="1" s="1"/>
  <c r="DT150" i="1"/>
  <c r="DE150" i="1"/>
  <c r="CA150" i="1"/>
  <c r="CP150" i="1" s="1"/>
  <c r="CV150" i="1"/>
  <c r="DK150" i="1"/>
  <c r="BR150" i="1"/>
  <c r="CG150" i="1" s="1"/>
  <c r="AJ150" i="1"/>
  <c r="CU150" i="1"/>
  <c r="DJ150" i="1"/>
  <c r="BQ150" i="1"/>
  <c r="DU149" i="1"/>
  <c r="DF149" i="1"/>
  <c r="CB149" i="1"/>
  <c r="CQ149" i="1" s="1"/>
  <c r="DL149" i="1"/>
  <c r="CW149" i="1"/>
  <c r="BS149" i="1"/>
  <c r="CH149" i="1" s="1"/>
  <c r="DQ148" i="1"/>
  <c r="DB148" i="1"/>
  <c r="BX148" i="1"/>
  <c r="CM148" i="1" s="1"/>
  <c r="BT147" i="1"/>
  <c r="CI147" i="1" s="1"/>
  <c r="DM147" i="1"/>
  <c r="CX147" i="1"/>
  <c r="DN147" i="1"/>
  <c r="CY147" i="1"/>
  <c r="BU147" i="1"/>
  <c r="CJ147" i="1" s="1"/>
  <c r="CB146" i="1"/>
  <c r="CQ146" i="1" s="1"/>
  <c r="DU146" i="1"/>
  <c r="DF146" i="1"/>
  <c r="BY146" i="1"/>
  <c r="CN146" i="1" s="1"/>
  <c r="DR146" i="1"/>
  <c r="DC146" i="1"/>
  <c r="BR145" i="1"/>
  <c r="CG145" i="1" s="1"/>
  <c r="DK145" i="1"/>
  <c r="CV145" i="1"/>
  <c r="BY145" i="1"/>
  <c r="CN145" i="1" s="1"/>
  <c r="DR145" i="1"/>
  <c r="DC145" i="1"/>
  <c r="DS144" i="1"/>
  <c r="DD144" i="1"/>
  <c r="BZ144" i="1"/>
  <c r="CO144" i="1" s="1"/>
  <c r="AJ144" i="1"/>
  <c r="CU144" i="1"/>
  <c r="BQ144" i="1"/>
  <c r="DJ144" i="1"/>
  <c r="DO143" i="1"/>
  <c r="BV143" i="1"/>
  <c r="CK143" i="1" s="1"/>
  <c r="CZ143" i="1"/>
  <c r="BQ143" i="1"/>
  <c r="DJ143" i="1"/>
  <c r="CU143" i="1"/>
  <c r="AJ143" i="1"/>
  <c r="DE142" i="1"/>
  <c r="DT142" i="1"/>
  <c r="CA142" i="1"/>
  <c r="CP142" i="1" s="1"/>
  <c r="CV142" i="1"/>
  <c r="BR142" i="1"/>
  <c r="CG142" i="1" s="1"/>
  <c r="DK142" i="1"/>
  <c r="DU141" i="1"/>
  <c r="DF141" i="1"/>
  <c r="CB141" i="1"/>
  <c r="CQ141" i="1" s="1"/>
  <c r="CW141" i="1"/>
  <c r="DL141" i="1"/>
  <c r="BS141" i="1"/>
  <c r="CH141" i="1" s="1"/>
  <c r="BQ141" i="1"/>
  <c r="DJ141" i="1"/>
  <c r="CU141" i="1"/>
  <c r="AJ141" i="1"/>
  <c r="DQ140" i="1"/>
  <c r="DB140" i="1"/>
  <c r="BX140" i="1"/>
  <c r="CM140" i="1" s="1"/>
  <c r="DR140" i="1"/>
  <c r="DC140" i="1"/>
  <c r="BY140" i="1"/>
  <c r="CN140" i="1" s="1"/>
  <c r="BT139" i="1"/>
  <c r="CI139" i="1" s="1"/>
  <c r="DM139" i="1"/>
  <c r="CX139" i="1"/>
  <c r="BY139" i="1"/>
  <c r="CN139" i="1" s="1"/>
  <c r="DR139" i="1"/>
  <c r="DC139" i="1"/>
  <c r="DU138" i="1"/>
  <c r="DF138" i="1"/>
  <c r="CB138" i="1"/>
  <c r="CQ138" i="1" s="1"/>
  <c r="DN138" i="1"/>
  <c r="BU138" i="1"/>
  <c r="CJ138" i="1" s="1"/>
  <c r="CY138" i="1"/>
  <c r="DK137" i="1"/>
  <c r="CV137" i="1"/>
  <c r="BR137" i="1"/>
  <c r="CG137" i="1" s="1"/>
  <c r="BY137" i="1"/>
  <c r="CN137" i="1" s="1"/>
  <c r="DR137" i="1"/>
  <c r="DC137" i="1"/>
  <c r="BZ136" i="1"/>
  <c r="CO136" i="1" s="1"/>
  <c r="DS136" i="1"/>
  <c r="DD136" i="1"/>
  <c r="BU136" i="1"/>
  <c r="CJ136" i="1" s="1"/>
  <c r="DN136" i="1"/>
  <c r="CY136" i="1"/>
  <c r="CZ135" i="1"/>
  <c r="DO135" i="1"/>
  <c r="BV135" i="1"/>
  <c r="CK135" i="1" s="1"/>
  <c r="DT134" i="1"/>
  <c r="DE134" i="1"/>
  <c r="CA134" i="1"/>
  <c r="CP134" i="1" s="1"/>
  <c r="DK134" i="1"/>
  <c r="CV134" i="1"/>
  <c r="BR134" i="1"/>
  <c r="CG134" i="1" s="1"/>
  <c r="AJ134" i="1"/>
  <c r="DJ134" i="1"/>
  <c r="BQ134" i="1"/>
  <c r="CU134" i="1"/>
  <c r="CB133" i="1"/>
  <c r="CQ133" i="1" s="1"/>
  <c r="DU133" i="1"/>
  <c r="DF133" i="1"/>
  <c r="DL133" i="1"/>
  <c r="BS133" i="1"/>
  <c r="CH133" i="1" s="1"/>
  <c r="CW133" i="1"/>
  <c r="BX132" i="1"/>
  <c r="CM132" i="1" s="1"/>
  <c r="DQ132" i="1"/>
  <c r="DB132" i="1"/>
  <c r="BT131" i="1"/>
  <c r="CI131" i="1" s="1"/>
  <c r="DM131" i="1"/>
  <c r="CX131" i="1"/>
  <c r="DN131" i="1"/>
  <c r="BU131" i="1"/>
  <c r="CJ131" i="1" s="1"/>
  <c r="CY131" i="1"/>
  <c r="CB130" i="1"/>
  <c r="CQ130" i="1" s="1"/>
  <c r="DU130" i="1"/>
  <c r="DF130" i="1"/>
  <c r="DR130" i="1"/>
  <c r="DC130" i="1"/>
  <c r="BY130" i="1"/>
  <c r="CN130" i="1" s="1"/>
  <c r="DK129" i="1"/>
  <c r="CV129" i="1"/>
  <c r="BR129" i="1"/>
  <c r="CG129" i="1" s="1"/>
  <c r="BY129" i="1"/>
  <c r="CN129" i="1" s="1"/>
  <c r="DR129" i="1"/>
  <c r="DC129" i="1"/>
  <c r="DD128" i="1"/>
  <c r="DS128" i="1"/>
  <c r="BZ128" i="1"/>
  <c r="CO128" i="1" s="1"/>
  <c r="AJ128" i="1"/>
  <c r="DJ128" i="1"/>
  <c r="CU128" i="1"/>
  <c r="BQ128" i="1"/>
  <c r="DO127" i="1"/>
  <c r="BV127" i="1"/>
  <c r="CK127" i="1" s="1"/>
  <c r="CZ127" i="1"/>
  <c r="DJ127" i="1"/>
  <c r="CU127" i="1"/>
  <c r="BQ127" i="1"/>
  <c r="AJ127" i="1"/>
  <c r="DE126" i="1"/>
  <c r="DT126" i="1"/>
  <c r="CA126" i="1"/>
  <c r="CP126" i="1" s="1"/>
  <c r="CV126" i="1"/>
  <c r="DK126" i="1"/>
  <c r="BR126" i="1"/>
  <c r="CG126" i="1" s="1"/>
  <c r="CB125" i="1"/>
  <c r="CQ125" i="1" s="1"/>
  <c r="DU125" i="1"/>
  <c r="DF125" i="1"/>
  <c r="CW125" i="1"/>
  <c r="BS125" i="1"/>
  <c r="CH125" i="1" s="1"/>
  <c r="DL125" i="1"/>
  <c r="DJ125" i="1"/>
  <c r="CU125" i="1"/>
  <c r="BQ125" i="1"/>
  <c r="AJ125" i="1"/>
  <c r="BX124" i="1"/>
  <c r="CM124" i="1" s="1"/>
  <c r="DQ124" i="1"/>
  <c r="DB124" i="1"/>
  <c r="BY124" i="1"/>
  <c r="CN124" i="1" s="1"/>
  <c r="DR124" i="1"/>
  <c r="DC124" i="1"/>
  <c r="DM123" i="1"/>
  <c r="CX123" i="1"/>
  <c r="BT123" i="1"/>
  <c r="CI123" i="1" s="1"/>
  <c r="DR123" i="1"/>
  <c r="DC123" i="1"/>
  <c r="BY123" i="1"/>
  <c r="CN123" i="1" s="1"/>
  <c r="DF122" i="1"/>
  <c r="CB122" i="1"/>
  <c r="CQ122" i="1" s="1"/>
  <c r="DU122" i="1"/>
  <c r="DN122" i="1"/>
  <c r="CY122" i="1"/>
  <c r="BU122" i="1"/>
  <c r="CJ122" i="1" s="1"/>
  <c r="CV121" i="1"/>
  <c r="BR121" i="1"/>
  <c r="CG121" i="1" s="1"/>
  <c r="DK121" i="1"/>
  <c r="DC121" i="1"/>
  <c r="BY121" i="1"/>
  <c r="CN121" i="1" s="1"/>
  <c r="DR121" i="1"/>
  <c r="DD120" i="1"/>
  <c r="DS120" i="1"/>
  <c r="BZ120" i="1"/>
  <c r="CO120" i="1" s="1"/>
  <c r="DN120" i="1"/>
  <c r="CY120" i="1"/>
  <c r="BU120" i="1"/>
  <c r="CJ120" i="1" s="1"/>
  <c r="DO119" i="1"/>
  <c r="CZ119" i="1"/>
  <c r="BV119" i="1"/>
  <c r="CK119" i="1" s="1"/>
  <c r="DT118" i="1"/>
  <c r="CA118" i="1"/>
  <c r="CP118" i="1" s="1"/>
  <c r="DE118" i="1"/>
  <c r="CV118" i="1"/>
  <c r="BR118" i="1"/>
  <c r="CG118" i="1" s="1"/>
  <c r="DK118" i="1"/>
  <c r="AJ118" i="1"/>
  <c r="DJ118" i="1"/>
  <c r="CU118" i="1"/>
  <c r="BQ118" i="1"/>
  <c r="DF117" i="1"/>
  <c r="CB117" i="1"/>
  <c r="CQ117" i="1" s="1"/>
  <c r="DU117" i="1"/>
  <c r="DL117" i="1"/>
  <c r="CW117" i="1"/>
  <c r="BS117" i="1"/>
  <c r="CH117" i="1" s="1"/>
  <c r="DB116" i="1"/>
  <c r="BX116" i="1"/>
  <c r="CM116" i="1" s="1"/>
  <c r="DQ116" i="1"/>
  <c r="BT115" i="1"/>
  <c r="CI115" i="1" s="1"/>
  <c r="DM115" i="1"/>
  <c r="CX115" i="1"/>
  <c r="DN115" i="1"/>
  <c r="CY115" i="1"/>
  <c r="BU115" i="1"/>
  <c r="CJ115" i="1" s="1"/>
  <c r="CB114" i="1"/>
  <c r="CQ114" i="1" s="1"/>
  <c r="DF114" i="1"/>
  <c r="DU114" i="1"/>
  <c r="BY114" i="1"/>
  <c r="CN114" i="1" s="1"/>
  <c r="DR114" i="1"/>
  <c r="DC114" i="1"/>
  <c r="DK113" i="1"/>
  <c r="CV113" i="1"/>
  <c r="BR113" i="1"/>
  <c r="CG113" i="1" s="1"/>
  <c r="DR113" i="1"/>
  <c r="BY113" i="1"/>
  <c r="CN113" i="1" s="1"/>
  <c r="DC113" i="1"/>
  <c r="DS112" i="1"/>
  <c r="DD112" i="1"/>
  <c r="BZ112" i="1"/>
  <c r="CO112" i="1" s="1"/>
  <c r="AJ112" i="1"/>
  <c r="BQ112" i="1"/>
  <c r="DJ112" i="1"/>
  <c r="CU112" i="1"/>
  <c r="DO111" i="1"/>
  <c r="CZ111" i="1"/>
  <c r="BV111" i="1"/>
  <c r="CK111" i="1" s="1"/>
  <c r="CU111" i="1"/>
  <c r="BQ111" i="1"/>
  <c r="DJ111" i="1"/>
  <c r="AJ111" i="1"/>
  <c r="DE110" i="1"/>
  <c r="CA110" i="1"/>
  <c r="CP110" i="1" s="1"/>
  <c r="DT110" i="1"/>
  <c r="DK110" i="1"/>
  <c r="CV110" i="1"/>
  <c r="BR110" i="1"/>
  <c r="CG110" i="1" s="1"/>
  <c r="DU109" i="1"/>
  <c r="DF109" i="1"/>
  <c r="CB109" i="1"/>
  <c r="CQ109" i="1" s="1"/>
  <c r="DL109" i="1"/>
  <c r="CW109" i="1"/>
  <c r="BS109" i="1"/>
  <c r="CH109" i="1" s="1"/>
  <c r="BQ109" i="1"/>
  <c r="DJ109" i="1"/>
  <c r="CU109" i="1"/>
  <c r="AJ109" i="1"/>
  <c r="DQ108" i="1"/>
  <c r="DB108" i="1"/>
  <c r="BX108" i="1"/>
  <c r="CM108" i="1" s="1"/>
  <c r="DR108" i="1"/>
  <c r="DC108" i="1"/>
  <c r="BY108" i="1"/>
  <c r="CN108" i="1" s="1"/>
  <c r="CX107" i="1"/>
  <c r="BT107" i="1"/>
  <c r="CI107" i="1" s="1"/>
  <c r="DM107" i="1"/>
  <c r="BY107" i="1"/>
  <c r="CN107" i="1" s="1"/>
  <c r="DC107" i="1"/>
  <c r="DR107" i="1"/>
  <c r="DF106" i="1"/>
  <c r="DU106" i="1"/>
  <c r="CB106" i="1"/>
  <c r="CQ106" i="1" s="1"/>
  <c r="BU106" i="1"/>
  <c r="CJ106" i="1" s="1"/>
  <c r="CY106" i="1"/>
  <c r="DN106" i="1"/>
  <c r="DK105" i="1"/>
  <c r="CV105" i="1"/>
  <c r="BR105" i="1"/>
  <c r="CG105" i="1" s="1"/>
  <c r="BY105" i="1"/>
  <c r="CN105" i="1" s="1"/>
  <c r="DR105" i="1"/>
  <c r="DC105" i="1"/>
  <c r="DS104" i="1"/>
  <c r="BZ104" i="1"/>
  <c r="CO104" i="1" s="1"/>
  <c r="DD104" i="1"/>
  <c r="BU104" i="1"/>
  <c r="CJ104" i="1" s="1"/>
  <c r="DN104" i="1"/>
  <c r="CY104" i="1"/>
  <c r="BV103" i="1"/>
  <c r="CK103" i="1" s="1"/>
  <c r="CZ103" i="1"/>
  <c r="DO103" i="1"/>
  <c r="DT102" i="1"/>
  <c r="DE102" i="1"/>
  <c r="CA102" i="1"/>
  <c r="CP102" i="1" s="1"/>
  <c r="CV102" i="1"/>
  <c r="DK102" i="1"/>
  <c r="BR102" i="1"/>
  <c r="CG102" i="1" s="1"/>
  <c r="AJ102" i="1"/>
  <c r="BQ102" i="1"/>
  <c r="DJ102" i="1"/>
  <c r="CU102" i="1"/>
  <c r="DU101" i="1"/>
  <c r="DF101" i="1"/>
  <c r="CB101" i="1"/>
  <c r="CQ101" i="1" s="1"/>
  <c r="CW101" i="1"/>
  <c r="BS101" i="1"/>
  <c r="CH101" i="1" s="1"/>
  <c r="DL101" i="1"/>
  <c r="DQ100" i="1"/>
  <c r="DB100" i="1"/>
  <c r="BX100" i="1"/>
  <c r="CM100" i="1" s="1"/>
  <c r="BT99" i="1"/>
  <c r="CI99" i="1" s="1"/>
  <c r="DM99" i="1"/>
  <c r="CX99" i="1"/>
  <c r="DN99" i="1"/>
  <c r="CY99" i="1"/>
  <c r="BU99" i="1"/>
  <c r="CJ99" i="1" s="1"/>
  <c r="CB98" i="1"/>
  <c r="CQ98" i="1" s="1"/>
  <c r="DU98" i="1"/>
  <c r="DF98" i="1"/>
  <c r="DR98" i="1"/>
  <c r="DC98" i="1"/>
  <c r="BY98" i="1"/>
  <c r="CN98" i="1" s="1"/>
  <c r="BR97" i="1"/>
  <c r="CG97" i="1" s="1"/>
  <c r="DK97" i="1"/>
  <c r="CV97" i="1"/>
  <c r="BY97" i="1"/>
  <c r="CN97" i="1" s="1"/>
  <c r="DR97" i="1"/>
  <c r="DC97" i="1"/>
  <c r="DS96" i="1"/>
  <c r="DD96" i="1"/>
  <c r="BZ96" i="1"/>
  <c r="CO96" i="1" s="1"/>
  <c r="AJ96" i="1"/>
  <c r="DJ96" i="1"/>
  <c r="CU96" i="1"/>
  <c r="BQ96" i="1"/>
  <c r="BV95" i="1"/>
  <c r="CK95" i="1" s="1"/>
  <c r="DO95" i="1"/>
  <c r="CZ95" i="1"/>
  <c r="CU95" i="1"/>
  <c r="DJ95" i="1"/>
  <c r="BQ95" i="1"/>
  <c r="AJ95" i="1"/>
  <c r="DT94" i="1"/>
  <c r="DE94" i="1"/>
  <c r="CA94" i="1"/>
  <c r="CP94" i="1" s="1"/>
  <c r="CV94" i="1"/>
  <c r="BR94" i="1"/>
  <c r="CG94" i="1" s="1"/>
  <c r="DK94" i="1"/>
  <c r="CB93" i="1"/>
  <c r="CQ93" i="1" s="1"/>
  <c r="DF93" i="1"/>
  <c r="DU93" i="1"/>
  <c r="CW93" i="1"/>
  <c r="BS93" i="1"/>
  <c r="CH93" i="1" s="1"/>
  <c r="DL93" i="1"/>
  <c r="DJ93" i="1"/>
  <c r="CU93" i="1"/>
  <c r="BQ93" i="1"/>
  <c r="AJ93" i="1"/>
  <c r="BX92" i="1"/>
  <c r="CM92" i="1" s="1"/>
  <c r="DQ92" i="1"/>
  <c r="DB92" i="1"/>
  <c r="BY92" i="1"/>
  <c r="CN92" i="1" s="1"/>
  <c r="DC92" i="1"/>
  <c r="DR92" i="1"/>
  <c r="DM91" i="1"/>
  <c r="CX91" i="1"/>
  <c r="BT91" i="1"/>
  <c r="CI91" i="1" s="1"/>
  <c r="DR91" i="1"/>
  <c r="DC91" i="1"/>
  <c r="BY91" i="1"/>
  <c r="CN91" i="1" s="1"/>
  <c r="DF90" i="1"/>
  <c r="CB90" i="1"/>
  <c r="CQ90" i="1" s="1"/>
  <c r="DU90" i="1"/>
  <c r="CY90" i="1"/>
  <c r="DN90" i="1"/>
  <c r="BU90" i="1"/>
  <c r="CJ90" i="1" s="1"/>
  <c r="BR89" i="1"/>
  <c r="CG89" i="1" s="1"/>
  <c r="DK89" i="1"/>
  <c r="CV89" i="1"/>
  <c r="DR89" i="1"/>
  <c r="DC89" i="1"/>
  <c r="BY89" i="1"/>
  <c r="CN89" i="1" s="1"/>
  <c r="DD88" i="1"/>
  <c r="BZ88" i="1"/>
  <c r="CO88" i="1" s="1"/>
  <c r="DS88" i="1"/>
  <c r="DN88" i="1"/>
  <c r="CY88" i="1"/>
  <c r="BU88" i="1"/>
  <c r="CJ88" i="1" s="1"/>
  <c r="BV87" i="1"/>
  <c r="CK87" i="1" s="1"/>
  <c r="DO87" i="1"/>
  <c r="CZ87" i="1"/>
  <c r="DT86" i="1"/>
  <c r="CA86" i="1"/>
  <c r="CP86" i="1" s="1"/>
  <c r="DE86" i="1"/>
  <c r="BR86" i="1"/>
  <c r="CG86" i="1" s="1"/>
  <c r="DK86" i="1"/>
  <c r="CV86" i="1"/>
  <c r="AJ86" i="1"/>
  <c r="BQ86" i="1"/>
  <c r="DJ86" i="1"/>
  <c r="CU86" i="1"/>
  <c r="DF85" i="1"/>
  <c r="CB85" i="1"/>
  <c r="CQ85" i="1" s="1"/>
  <c r="DU85" i="1"/>
  <c r="CW85" i="1"/>
  <c r="DL85" i="1"/>
  <c r="BS85" i="1"/>
  <c r="CH85" i="1" s="1"/>
  <c r="DB84" i="1"/>
  <c r="DQ84" i="1"/>
  <c r="BX84" i="1"/>
  <c r="CM84" i="1" s="1"/>
  <c r="DM83" i="1"/>
  <c r="CX83" i="1"/>
  <c r="BT83" i="1"/>
  <c r="CI83" i="1" s="1"/>
  <c r="CY83" i="1"/>
  <c r="DN83" i="1"/>
  <c r="BU83" i="1"/>
  <c r="CJ83" i="1" s="1"/>
  <c r="CB82" i="1"/>
  <c r="CQ82" i="1" s="1"/>
  <c r="DU82" i="1"/>
  <c r="DF82" i="1"/>
  <c r="DC82" i="1"/>
  <c r="BY82" i="1"/>
  <c r="CN82" i="1" s="1"/>
  <c r="DR82" i="1"/>
  <c r="DK81" i="1"/>
  <c r="CV81" i="1"/>
  <c r="BR81" i="1"/>
  <c r="CG81" i="1" s="1"/>
  <c r="DR81" i="1"/>
  <c r="DC81" i="1"/>
  <c r="BY81" i="1"/>
  <c r="CN81" i="1" s="1"/>
  <c r="DS80" i="1"/>
  <c r="DD80" i="1"/>
  <c r="BZ80" i="1"/>
  <c r="CO80" i="1" s="1"/>
  <c r="AJ80" i="1"/>
  <c r="BQ80" i="1"/>
  <c r="DJ80" i="1"/>
  <c r="CU80" i="1"/>
  <c r="BV79" i="1"/>
  <c r="CK79" i="1" s="1"/>
  <c r="DO79" i="1"/>
  <c r="CZ79" i="1"/>
  <c r="BQ79" i="1"/>
  <c r="DJ79" i="1"/>
  <c r="CU79" i="1"/>
  <c r="AJ79" i="1"/>
  <c r="DT78" i="1"/>
  <c r="DE78" i="1"/>
  <c r="CA78" i="1"/>
  <c r="CP78" i="1" s="1"/>
  <c r="DK78" i="1"/>
  <c r="CV78" i="1"/>
  <c r="BR78" i="1"/>
  <c r="CG78" i="1" s="1"/>
  <c r="DU77" i="1"/>
  <c r="DF77" i="1"/>
  <c r="CB77" i="1"/>
  <c r="CQ77" i="1" s="1"/>
  <c r="CW77" i="1"/>
  <c r="BS77" i="1"/>
  <c r="CH77" i="1" s="1"/>
  <c r="DL77" i="1"/>
  <c r="BQ77" i="1"/>
  <c r="CU77" i="1"/>
  <c r="DJ77" i="1"/>
  <c r="AJ77" i="1"/>
  <c r="DQ76" i="1"/>
  <c r="DB76" i="1"/>
  <c r="BX76" i="1"/>
  <c r="CM76" i="1" s="1"/>
  <c r="BY76" i="1"/>
  <c r="CN76" i="1" s="1"/>
  <c r="DR76" i="1"/>
  <c r="DC76" i="1"/>
  <c r="DM75" i="1"/>
  <c r="CX75" i="1"/>
  <c r="BT75" i="1"/>
  <c r="CI75" i="1" s="1"/>
  <c r="BY75" i="1"/>
  <c r="CN75" i="1" s="1"/>
  <c r="DC75" i="1"/>
  <c r="DR75" i="1"/>
  <c r="DF74" i="1"/>
  <c r="CB74" i="1"/>
  <c r="DU74" i="1"/>
  <c r="CY74" i="1"/>
  <c r="BU74" i="1"/>
  <c r="DN74" i="1"/>
  <c r="DK60" i="1"/>
  <c r="DK61" i="1" s="1"/>
  <c r="CV60" i="1"/>
  <c r="CV61" i="1" s="1"/>
  <c r="BR60" i="1"/>
  <c r="BR61" i="1" s="1"/>
  <c r="DU60" i="1"/>
  <c r="DU61" i="1" s="1"/>
  <c r="DF60" i="1"/>
  <c r="DF61" i="1" s="1"/>
  <c r="CB60" i="1"/>
  <c r="CB61" i="1" s="1"/>
  <c r="DP60" i="1"/>
  <c r="DP61" i="1" s="1"/>
  <c r="BW60" i="1"/>
  <c r="BW61" i="1" s="1"/>
  <c r="DA60" i="1"/>
  <c r="DA61" i="1" s="1"/>
  <c r="BR57" i="1"/>
  <c r="CG57" i="1" s="1"/>
  <c r="DK57" i="1"/>
  <c r="CV57" i="1"/>
  <c r="DF57" i="1"/>
  <c r="CB57" i="1"/>
  <c r="CQ57" i="1" s="1"/>
  <c r="DU57" i="1"/>
  <c r="DP57" i="1"/>
  <c r="DA57" i="1"/>
  <c r="BW57" i="1"/>
  <c r="CL57" i="1" s="1"/>
  <c r="DK56" i="1"/>
  <c r="CV56" i="1"/>
  <c r="BR56" i="1"/>
  <c r="CG56" i="1" s="1"/>
  <c r="DF56" i="1"/>
  <c r="CB56" i="1"/>
  <c r="CQ56" i="1" s="1"/>
  <c r="DU56" i="1"/>
  <c r="DP56" i="1"/>
  <c r="DA56" i="1"/>
  <c r="BW56" i="1"/>
  <c r="CL56" i="1" s="1"/>
  <c r="CV55" i="1"/>
  <c r="BR55" i="1"/>
  <c r="DK55" i="1"/>
  <c r="DF55" i="1"/>
  <c r="CB55" i="1"/>
  <c r="DU55" i="1"/>
  <c r="BW55" i="1"/>
  <c r="DP55" i="1"/>
  <c r="DA55" i="1"/>
  <c r="CV52" i="1"/>
  <c r="BR52" i="1"/>
  <c r="CG52" i="1" s="1"/>
  <c r="DK52" i="1"/>
  <c r="DF52" i="1"/>
  <c r="CB52" i="1"/>
  <c r="CQ52" i="1" s="1"/>
  <c r="DU52" i="1"/>
  <c r="DA52" i="1"/>
  <c r="DP52" i="1"/>
  <c r="BW52" i="1"/>
  <c r="CL52" i="1" s="1"/>
  <c r="DK51" i="1"/>
  <c r="CV51" i="1"/>
  <c r="BR51" i="1"/>
  <c r="DF51" i="1"/>
  <c r="CB51" i="1"/>
  <c r="DU51" i="1"/>
  <c r="BW51" i="1"/>
  <c r="DP51" i="1"/>
  <c r="DA51" i="1"/>
  <c r="DK49" i="1"/>
  <c r="DK50" i="1" s="1"/>
  <c r="CV49" i="1"/>
  <c r="CV50" i="1" s="1"/>
  <c r="BR49" i="1"/>
  <c r="BR50" i="1" s="1"/>
  <c r="DU49" i="1"/>
  <c r="DU50" i="1" s="1"/>
  <c r="DF49" i="1"/>
  <c r="DF50" i="1" s="1"/>
  <c r="CB49" i="1"/>
  <c r="CB50" i="1" s="1"/>
  <c r="DA49" i="1"/>
  <c r="DA50" i="1" s="1"/>
  <c r="DP49" i="1"/>
  <c r="DP50" i="1" s="1"/>
  <c r="BW49" i="1"/>
  <c r="BW50" i="1" s="1"/>
  <c r="DK46" i="1"/>
  <c r="CV46" i="1"/>
  <c r="BR46" i="1"/>
  <c r="CG46" i="1" s="1"/>
  <c r="CB46" i="1"/>
  <c r="CQ46" i="1" s="1"/>
  <c r="DU46" i="1"/>
  <c r="DF46" i="1"/>
  <c r="DA46" i="1"/>
  <c r="DP46" i="1"/>
  <c r="BW46" i="1"/>
  <c r="CL46" i="1" s="1"/>
  <c r="CV45" i="1"/>
  <c r="BR45" i="1"/>
  <c r="CG45" i="1" s="1"/>
  <c r="DK45" i="1"/>
  <c r="CB45" i="1"/>
  <c r="CQ45" i="1" s="1"/>
  <c r="DU45" i="1"/>
  <c r="DF45" i="1"/>
  <c r="BW45" i="1"/>
  <c r="CL45" i="1" s="1"/>
  <c r="DA45" i="1"/>
  <c r="DP45" i="1"/>
  <c r="CV44" i="1"/>
  <c r="BR44" i="1"/>
  <c r="CG44" i="1" s="1"/>
  <c r="DK44" i="1"/>
  <c r="CB44" i="1"/>
  <c r="CQ44" i="1" s="1"/>
  <c r="DU44" i="1"/>
  <c r="DF44" i="1"/>
  <c r="DP44" i="1"/>
  <c r="DA44" i="1"/>
  <c r="BW44" i="1"/>
  <c r="CL44" i="1" s="1"/>
  <c r="DK43" i="1"/>
  <c r="BR43" i="1"/>
  <c r="CG43" i="1" s="1"/>
  <c r="CV43" i="1"/>
  <c r="CB43" i="1"/>
  <c r="CQ43" i="1" s="1"/>
  <c r="DU43" i="1"/>
  <c r="DF43" i="1"/>
  <c r="BW43" i="1"/>
  <c r="CL43" i="1" s="1"/>
  <c r="DP43" i="1"/>
  <c r="DA43" i="1"/>
  <c r="DO42" i="1"/>
  <c r="CZ42" i="1"/>
  <c r="BV42" i="1"/>
  <c r="CK42" i="1" s="1"/>
  <c r="DJ42" i="1"/>
  <c r="CU42" i="1"/>
  <c r="BQ42" i="1"/>
  <c r="AJ42" i="1"/>
  <c r="DE42" i="1"/>
  <c r="CA42" i="1"/>
  <c r="CP42" i="1" s="1"/>
  <c r="DT42" i="1"/>
  <c r="DD41" i="1"/>
  <c r="BZ41" i="1"/>
  <c r="CO41" i="1" s="1"/>
  <c r="DS41" i="1"/>
  <c r="DN41" i="1"/>
  <c r="CY41" i="1"/>
  <c r="BU41" i="1"/>
  <c r="CJ41" i="1" s="1"/>
  <c r="DM41" i="1"/>
  <c r="BT41" i="1"/>
  <c r="CI41" i="1" s="1"/>
  <c r="CX41" i="1"/>
  <c r="DR40" i="1"/>
  <c r="DC40" i="1"/>
  <c r="BY40" i="1"/>
  <c r="CN40" i="1" s="1"/>
  <c r="DQ40" i="1"/>
  <c r="DB40" i="1"/>
  <c r="BX40" i="1"/>
  <c r="CM40" i="1" s="1"/>
  <c r="BS40" i="1"/>
  <c r="CH40" i="1" s="1"/>
  <c r="DL40" i="1"/>
  <c r="CW40" i="1"/>
  <c r="DK39" i="1"/>
  <c r="CV39" i="1"/>
  <c r="BR39" i="1"/>
  <c r="CG39" i="1" s="1"/>
  <c r="DF39" i="1"/>
  <c r="DU39" i="1"/>
  <c r="CB39" i="1"/>
  <c r="CQ39" i="1" s="1"/>
  <c r="DP39" i="1"/>
  <c r="DA39" i="1"/>
  <c r="BW39" i="1"/>
  <c r="CL39" i="1" s="1"/>
  <c r="CZ38" i="1"/>
  <c r="BV38" i="1"/>
  <c r="CK38" i="1" s="1"/>
  <c r="DO38" i="1"/>
  <c r="AJ38" i="1"/>
  <c r="DJ38" i="1"/>
  <c r="CU38" i="1"/>
  <c r="BQ38" i="1"/>
  <c r="CA38" i="1"/>
  <c r="CP38" i="1" s="1"/>
  <c r="DT38" i="1"/>
  <c r="DE38" i="1"/>
  <c r="BZ37" i="1"/>
  <c r="CO37" i="1" s="1"/>
  <c r="DS37" i="1"/>
  <c r="DD37" i="1"/>
  <c r="DN37" i="1"/>
  <c r="CY37" i="1"/>
  <c r="BU37" i="1"/>
  <c r="CJ37" i="1" s="1"/>
  <c r="DM37" i="1"/>
  <c r="CX37" i="1"/>
  <c r="BT37" i="1"/>
  <c r="CI37" i="1" s="1"/>
  <c r="DR36" i="1"/>
  <c r="DC36" i="1"/>
  <c r="BY36" i="1"/>
  <c r="CN36" i="1" s="1"/>
  <c r="DQ36" i="1"/>
  <c r="DB36" i="1"/>
  <c r="BX36" i="1"/>
  <c r="CM36" i="1" s="1"/>
  <c r="DL36" i="1"/>
  <c r="CW36" i="1"/>
  <c r="BS36" i="1"/>
  <c r="CH36" i="1" s="1"/>
  <c r="CV35" i="1"/>
  <c r="BR35" i="1"/>
  <c r="CG35" i="1" s="1"/>
  <c r="DK35" i="1"/>
  <c r="DF35" i="1"/>
  <c r="CB35" i="1"/>
  <c r="CQ35" i="1" s="1"/>
  <c r="DU35" i="1"/>
  <c r="DA35" i="1"/>
  <c r="BW35" i="1"/>
  <c r="CL35" i="1" s="1"/>
  <c r="DP35" i="1"/>
  <c r="DO34" i="1"/>
  <c r="CZ34" i="1"/>
  <c r="BV34" i="1"/>
  <c r="CK34" i="1" s="1"/>
  <c r="DJ34" i="1"/>
  <c r="CU34" i="1"/>
  <c r="BQ34" i="1"/>
  <c r="AJ34" i="1"/>
  <c r="DT34" i="1"/>
  <c r="DE34" i="1"/>
  <c r="CA34" i="1"/>
  <c r="CP34" i="1" s="1"/>
  <c r="DS33" i="1"/>
  <c r="DD33" i="1"/>
  <c r="BZ33" i="1"/>
  <c r="CO33" i="1" s="1"/>
  <c r="BU33" i="1"/>
  <c r="CJ33" i="1" s="1"/>
  <c r="DN33" i="1"/>
  <c r="CY33" i="1"/>
  <c r="BT33" i="1"/>
  <c r="CI33" i="1" s="1"/>
  <c r="DM33" i="1"/>
  <c r="CX33" i="1"/>
  <c r="DC32" i="1"/>
  <c r="DR32" i="1"/>
  <c r="BY32" i="1"/>
  <c r="DB32" i="1"/>
  <c r="DQ32" i="1"/>
  <c r="BX32" i="1"/>
  <c r="DL32" i="1"/>
  <c r="CW32" i="1"/>
  <c r="BS32" i="1"/>
  <c r="CV20" i="1"/>
  <c r="BR20" i="1"/>
  <c r="CG20" i="1" s="1"/>
  <c r="DK20" i="1"/>
  <c r="CB20" i="1"/>
  <c r="CQ20" i="1" s="1"/>
  <c r="DU20" i="1"/>
  <c r="DF20" i="1"/>
  <c r="DP20" i="1"/>
  <c r="DA20" i="1"/>
  <c r="BW20" i="1"/>
  <c r="CL20" i="1" s="1"/>
  <c r="BR19" i="1"/>
  <c r="CG19" i="1" s="1"/>
  <c r="DK19" i="1"/>
  <c r="CV19" i="1"/>
  <c r="DF19" i="1"/>
  <c r="CB19" i="1"/>
  <c r="CQ19" i="1" s="1"/>
  <c r="DU19" i="1"/>
  <c r="DP19" i="1"/>
  <c r="DA19" i="1"/>
  <c r="BW19" i="1"/>
  <c r="CL19" i="1" s="1"/>
  <c r="DK18" i="1"/>
  <c r="CV18" i="1"/>
  <c r="BR18" i="1"/>
  <c r="CG18" i="1" s="1"/>
  <c r="DU18" i="1"/>
  <c r="DF18" i="1"/>
  <c r="CB18" i="1"/>
  <c r="CQ18" i="1" s="1"/>
  <c r="BW18" i="1"/>
  <c r="CL18" i="1" s="1"/>
  <c r="DA18" i="1"/>
  <c r="DP18" i="1"/>
  <c r="CV17" i="1"/>
  <c r="BR17" i="1"/>
  <c r="CG17" i="1" s="1"/>
  <c r="DK17" i="1"/>
  <c r="CB17" i="1"/>
  <c r="CQ17" i="1" s="1"/>
  <c r="DU17" i="1"/>
  <c r="DF17" i="1"/>
  <c r="DP17" i="1"/>
  <c r="DA17" i="1"/>
  <c r="BW17" i="1"/>
  <c r="CL17" i="1" s="1"/>
  <c r="CV16" i="1"/>
  <c r="DK16" i="1"/>
  <c r="BR16" i="1"/>
  <c r="CG16" i="1" s="1"/>
  <c r="CB16" i="1"/>
  <c r="CQ16" i="1" s="1"/>
  <c r="DU16" i="1"/>
  <c r="DF16" i="1"/>
  <c r="BW16" i="1"/>
  <c r="CL16" i="1" s="1"/>
  <c r="DP16" i="1"/>
  <c r="DA16" i="1"/>
  <c r="DK15" i="1"/>
  <c r="CV15" i="1"/>
  <c r="BR15" i="1"/>
  <c r="CG15" i="1" s="1"/>
  <c r="CB15" i="1"/>
  <c r="CQ15" i="1" s="1"/>
  <c r="DU15" i="1"/>
  <c r="DF15" i="1"/>
  <c r="DP15" i="1"/>
  <c r="DA15" i="1"/>
  <c r="BW15" i="1"/>
  <c r="CL15" i="1" s="1"/>
  <c r="CV14" i="1"/>
  <c r="BR14" i="1"/>
  <c r="CG14" i="1" s="1"/>
  <c r="DK14" i="1"/>
  <c r="CB14" i="1"/>
  <c r="CQ14" i="1" s="1"/>
  <c r="DF14" i="1"/>
  <c r="DU14" i="1"/>
  <c r="BW14" i="1"/>
  <c r="CL14" i="1" s="1"/>
  <c r="DP14" i="1"/>
  <c r="DA14" i="1"/>
  <c r="DK13" i="1"/>
  <c r="CV13" i="1"/>
  <c r="BR13" i="1"/>
  <c r="CG13" i="1" s="1"/>
  <c r="CB13" i="1"/>
  <c r="CQ13" i="1" s="1"/>
  <c r="DU13" i="1"/>
  <c r="DF13" i="1"/>
  <c r="DP13" i="1"/>
  <c r="DA13" i="1"/>
  <c r="BW13" i="1"/>
  <c r="CL13" i="1" s="1"/>
  <c r="CV12" i="1"/>
  <c r="DK12" i="1"/>
  <c r="BR12" i="1"/>
  <c r="CG12" i="1" s="1"/>
  <c r="DU12" i="1"/>
  <c r="CB12" i="1"/>
  <c r="CQ12" i="1" s="1"/>
  <c r="DF12" i="1"/>
  <c r="BW12" i="1"/>
  <c r="CL12" i="1" s="1"/>
  <c r="DP12" i="1"/>
  <c r="DA12" i="1"/>
  <c r="DK11" i="1"/>
  <c r="CV11" i="1"/>
  <c r="BR11" i="1"/>
  <c r="CG11" i="1" s="1"/>
  <c r="DU11" i="1"/>
  <c r="DF11" i="1"/>
  <c r="CB11" i="1"/>
  <c r="CQ11" i="1" s="1"/>
  <c r="DP11" i="1"/>
  <c r="DA11" i="1"/>
  <c r="BW11" i="1"/>
  <c r="CL11" i="1" s="1"/>
  <c r="CV10" i="1"/>
  <c r="BR10" i="1"/>
  <c r="CG10" i="1" s="1"/>
  <c r="DK10" i="1"/>
  <c r="DU10" i="1"/>
  <c r="DF10" i="1"/>
  <c r="CB10" i="1"/>
  <c r="CQ10" i="1" s="1"/>
  <c r="DP10" i="1"/>
  <c r="DA10" i="1"/>
  <c r="BW10" i="1"/>
  <c r="CL10" i="1" s="1"/>
  <c r="BR9" i="1"/>
  <c r="CG9" i="1" s="1"/>
  <c r="DK9" i="1"/>
  <c r="CV9" i="1"/>
  <c r="CB9" i="1"/>
  <c r="CQ9" i="1" s="1"/>
  <c r="DU9" i="1"/>
  <c r="DF9" i="1"/>
  <c r="DP9" i="1"/>
  <c r="DA9" i="1"/>
  <c r="BW9" i="1"/>
  <c r="CL9" i="1" s="1"/>
  <c r="DK8" i="1"/>
  <c r="CV8" i="1"/>
  <c r="BR8" i="1"/>
  <c r="DF8" i="1"/>
  <c r="CB8" i="1"/>
  <c r="DU8" i="1"/>
  <c r="DP8" i="1"/>
  <c r="DA8" i="1"/>
  <c r="BW8" i="1"/>
  <c r="CV6" i="1"/>
  <c r="BR6" i="1"/>
  <c r="CG6" i="1" s="1"/>
  <c r="DK6" i="1"/>
  <c r="DF6" i="1"/>
  <c r="CB6" i="1"/>
  <c r="CQ6" i="1" s="1"/>
  <c r="DU6" i="1"/>
  <c r="DU7" i="1" s="1"/>
  <c r="BW6" i="1"/>
  <c r="CL6" i="1" s="1"/>
  <c r="DP6" i="1"/>
  <c r="DA6" i="1"/>
  <c r="BR68" i="1"/>
  <c r="BR69" i="1" s="1"/>
  <c r="DK68" i="1"/>
  <c r="DK69" i="1" s="1"/>
  <c r="DU68" i="1"/>
  <c r="DU69" i="1" s="1"/>
  <c r="CB68" i="1"/>
  <c r="CB69" i="1" s="1"/>
  <c r="DP68" i="1"/>
  <c r="DP69" i="1" s="1"/>
  <c r="BW68" i="1"/>
  <c r="BW69" i="1" s="1"/>
  <c r="BR66" i="1"/>
  <c r="BR67" i="1" s="1"/>
  <c r="DK66" i="1"/>
  <c r="DK67" i="1" s="1"/>
  <c r="CB66" i="1"/>
  <c r="CB67" i="1" s="1"/>
  <c r="DU66" i="1"/>
  <c r="DU67" i="1" s="1"/>
  <c r="DP66" i="1"/>
  <c r="DP67" i="1" s="1"/>
  <c r="BW66" i="1"/>
  <c r="BW67" i="1" s="1"/>
  <c r="CA352" i="1"/>
  <c r="CP352" i="1" s="1"/>
  <c r="DT352" i="1"/>
  <c r="DE352" i="1"/>
  <c r="DD352" i="1"/>
  <c r="BZ352" i="1"/>
  <c r="CO352" i="1" s="1"/>
  <c r="DS352" i="1"/>
  <c r="DR352" i="1"/>
  <c r="BY352" i="1"/>
  <c r="CN352" i="1" s="1"/>
  <c r="DC352" i="1"/>
  <c r="BV343" i="1"/>
  <c r="CK343" i="1" s="1"/>
  <c r="DO343" i="1"/>
  <c r="CZ343" i="1"/>
  <c r="DD343" i="1"/>
  <c r="BZ343" i="1"/>
  <c r="CO343" i="1" s="1"/>
  <c r="DS343" i="1"/>
  <c r="DR343" i="1"/>
  <c r="DC343" i="1"/>
  <c r="BY343" i="1"/>
  <c r="CN343" i="1" s="1"/>
  <c r="DO339" i="1"/>
  <c r="CZ339" i="1"/>
  <c r="BV339" i="1"/>
  <c r="CK339" i="1" s="1"/>
  <c r="DS339" i="1"/>
  <c r="DD339" i="1"/>
  <c r="BZ339" i="1"/>
  <c r="CO339" i="1" s="1"/>
  <c r="DR339" i="1"/>
  <c r="DC339" i="1"/>
  <c r="BY339" i="1"/>
  <c r="CN339" i="1" s="1"/>
  <c r="CZ335" i="1"/>
  <c r="BV335" i="1"/>
  <c r="CK335" i="1" s="1"/>
  <c r="DO335" i="1"/>
  <c r="DD335" i="1"/>
  <c r="BZ335" i="1"/>
  <c r="CO335" i="1" s="1"/>
  <c r="DS335" i="1"/>
  <c r="BY335" i="1"/>
  <c r="CN335" i="1" s="1"/>
  <c r="DC335" i="1"/>
  <c r="DR335" i="1"/>
  <c r="CA331" i="1"/>
  <c r="CP331" i="1" s="1"/>
  <c r="DE331" i="1"/>
  <c r="DT331" i="1"/>
  <c r="DS331" i="1"/>
  <c r="DD331" i="1"/>
  <c r="BZ331" i="1"/>
  <c r="CO331" i="1" s="1"/>
  <c r="BY331" i="1"/>
  <c r="CN331" i="1" s="1"/>
  <c r="DR331" i="1"/>
  <c r="DC331" i="1"/>
  <c r="DQ327" i="1"/>
  <c r="DB327" i="1"/>
  <c r="BX327" i="1"/>
  <c r="CM327" i="1" s="1"/>
  <c r="CW327" i="1"/>
  <c r="DL327" i="1"/>
  <c r="BS327" i="1"/>
  <c r="CH327" i="1" s="1"/>
  <c r="DP323" i="1"/>
  <c r="DA323" i="1"/>
  <c r="BW323" i="1"/>
  <c r="CL323" i="1" s="1"/>
  <c r="DQ319" i="1"/>
  <c r="DB319" i="1"/>
  <c r="BX319" i="1"/>
  <c r="CM319" i="1" s="1"/>
  <c r="DL319" i="1"/>
  <c r="CW319" i="1"/>
  <c r="BS319" i="1"/>
  <c r="CH319" i="1" s="1"/>
  <c r="DP315" i="1"/>
  <c r="BW315" i="1"/>
  <c r="CL315" i="1" s="1"/>
  <c r="DA315" i="1"/>
  <c r="DB311" i="1"/>
  <c r="DQ311" i="1"/>
  <c r="BX311" i="1"/>
  <c r="CM311" i="1" s="1"/>
  <c r="DL311" i="1"/>
  <c r="CW311" i="1"/>
  <c r="BS311" i="1"/>
  <c r="CH311" i="1" s="1"/>
  <c r="DP307" i="1"/>
  <c r="DA307" i="1"/>
  <c r="BW307" i="1"/>
  <c r="CL307" i="1" s="1"/>
  <c r="BX303" i="1"/>
  <c r="CM303" i="1" s="1"/>
  <c r="DB303" i="1"/>
  <c r="DQ303" i="1"/>
  <c r="DL303" i="1"/>
  <c r="CW303" i="1"/>
  <c r="BS303" i="1"/>
  <c r="CH303" i="1" s="1"/>
  <c r="BW299" i="1"/>
  <c r="CL299" i="1" s="1"/>
  <c r="DP299" i="1"/>
  <c r="DA299" i="1"/>
  <c r="DA295" i="1"/>
  <c r="BW295" i="1"/>
  <c r="CL295" i="1" s="1"/>
  <c r="DP295" i="1"/>
  <c r="BS295" i="1"/>
  <c r="CH295" i="1" s="1"/>
  <c r="DL295" i="1"/>
  <c r="CW295" i="1"/>
  <c r="DP291" i="1"/>
  <c r="DA291" i="1"/>
  <c r="BW291" i="1"/>
  <c r="CL291" i="1" s="1"/>
  <c r="DP287" i="1"/>
  <c r="DA287" i="1"/>
  <c r="BW287" i="1"/>
  <c r="CL287" i="1" s="1"/>
  <c r="BS287" i="1"/>
  <c r="CH287" i="1" s="1"/>
  <c r="DL287" i="1"/>
  <c r="CW287" i="1"/>
  <c r="DA283" i="1"/>
  <c r="BW283" i="1"/>
  <c r="CL283" i="1" s="1"/>
  <c r="DP283" i="1"/>
  <c r="DP279" i="1"/>
  <c r="DA279" i="1"/>
  <c r="BW279" i="1"/>
  <c r="CL279" i="1" s="1"/>
  <c r="CW279" i="1"/>
  <c r="BS279" i="1"/>
  <c r="CH279" i="1" s="1"/>
  <c r="DL279" i="1"/>
  <c r="BT275" i="1"/>
  <c r="CI275" i="1" s="1"/>
  <c r="DM275" i="1"/>
  <c r="CX275" i="1"/>
  <c r="CB271" i="1"/>
  <c r="CQ271" i="1" s="1"/>
  <c r="DF271" i="1"/>
  <c r="DU271" i="1"/>
  <c r="DL271" i="1"/>
  <c r="CW271" i="1"/>
  <c r="BS271" i="1"/>
  <c r="CH271" i="1" s="1"/>
  <c r="CX267" i="1"/>
  <c r="DM267" i="1"/>
  <c r="BT267" i="1"/>
  <c r="CI267" i="1" s="1"/>
  <c r="DA263" i="1"/>
  <c r="BW263" i="1"/>
  <c r="CL263" i="1" s="1"/>
  <c r="DP263" i="1"/>
  <c r="DL263" i="1"/>
  <c r="BS263" i="1"/>
  <c r="CH263" i="1" s="1"/>
  <c r="CW263" i="1"/>
  <c r="CX259" i="1"/>
  <c r="DM259" i="1"/>
  <c r="BT259" i="1"/>
  <c r="CI259" i="1" s="1"/>
  <c r="DM255" i="1"/>
  <c r="BT255" i="1"/>
  <c r="CI255" i="1" s="1"/>
  <c r="CX255" i="1"/>
  <c r="BS255" i="1"/>
  <c r="CH255" i="1" s="1"/>
  <c r="DL255" i="1"/>
  <c r="CW255" i="1"/>
  <c r="DM251" i="1"/>
  <c r="CX251" i="1"/>
  <c r="BT251" i="1"/>
  <c r="CI251" i="1" s="1"/>
  <c r="CX247" i="1"/>
  <c r="BT247" i="1"/>
  <c r="CI247" i="1" s="1"/>
  <c r="DM247" i="1"/>
  <c r="CW247" i="1"/>
  <c r="BS247" i="1"/>
  <c r="CH247" i="1" s="1"/>
  <c r="DL247" i="1"/>
  <c r="DM243" i="1"/>
  <c r="CX243" i="1"/>
  <c r="BT243" i="1"/>
  <c r="CI243" i="1" s="1"/>
  <c r="BT239" i="1"/>
  <c r="CI239" i="1" s="1"/>
  <c r="CX239" i="1"/>
  <c r="DM239" i="1"/>
  <c r="CW239" i="1"/>
  <c r="DL239" i="1"/>
  <c r="BS239" i="1"/>
  <c r="CH239" i="1" s="1"/>
  <c r="DM235" i="1"/>
  <c r="CX235" i="1"/>
  <c r="BT235" i="1"/>
  <c r="CI235" i="1" s="1"/>
  <c r="BT231" i="1"/>
  <c r="CI231" i="1" s="1"/>
  <c r="CX231" i="1"/>
  <c r="DM231" i="1"/>
  <c r="DL231" i="1"/>
  <c r="CW231" i="1"/>
  <c r="BS231" i="1"/>
  <c r="CH231" i="1" s="1"/>
  <c r="CB227" i="1"/>
  <c r="CQ227" i="1" s="1"/>
  <c r="DU227" i="1"/>
  <c r="DF227" i="1"/>
  <c r="BX223" i="1"/>
  <c r="CM223" i="1" s="1"/>
  <c r="DB223" i="1"/>
  <c r="DQ223" i="1"/>
  <c r="DP223" i="1"/>
  <c r="DA223" i="1"/>
  <c r="BW223" i="1"/>
  <c r="CL223" i="1" s="1"/>
  <c r="CA219" i="1"/>
  <c r="CP219" i="1" s="1"/>
  <c r="DT219" i="1"/>
  <c r="DE219" i="1"/>
  <c r="DQ215" i="1"/>
  <c r="DB215" i="1"/>
  <c r="BX215" i="1"/>
  <c r="CM215" i="1" s="1"/>
  <c r="DP215" i="1"/>
  <c r="DA215" i="1"/>
  <c r="BW215" i="1"/>
  <c r="CL215" i="1" s="1"/>
  <c r="DM211" i="1"/>
  <c r="CX211" i="1"/>
  <c r="BT211" i="1"/>
  <c r="CI211" i="1" s="1"/>
  <c r="BT207" i="1"/>
  <c r="CI207" i="1" s="1"/>
  <c r="DM207" i="1"/>
  <c r="CX207" i="1"/>
  <c r="BW207" i="1"/>
  <c r="CL207" i="1" s="1"/>
  <c r="DP207" i="1"/>
  <c r="DA207" i="1"/>
  <c r="CW203" i="1"/>
  <c r="BS203" i="1"/>
  <c r="CH203" i="1" s="1"/>
  <c r="DL203" i="1"/>
  <c r="DT199" i="1"/>
  <c r="DE199" i="1"/>
  <c r="CA199" i="1"/>
  <c r="CP199" i="1" s="1"/>
  <c r="DA199" i="1"/>
  <c r="BW199" i="1"/>
  <c r="CL199" i="1" s="1"/>
  <c r="DP199" i="1"/>
  <c r="DF195" i="1"/>
  <c r="CB195" i="1"/>
  <c r="CQ195" i="1" s="1"/>
  <c r="DU195" i="1"/>
  <c r="BX191" i="1"/>
  <c r="CM191" i="1" s="1"/>
  <c r="DQ191" i="1"/>
  <c r="DB191" i="1"/>
  <c r="DP191" i="1"/>
  <c r="DA191" i="1"/>
  <c r="BW191" i="1"/>
  <c r="CL191" i="1" s="1"/>
  <c r="DL187" i="1"/>
  <c r="CW187" i="1"/>
  <c r="BS187" i="1"/>
  <c r="CH187" i="1" s="1"/>
  <c r="DF183" i="1"/>
  <c r="CB183" i="1"/>
  <c r="CQ183" i="1" s="1"/>
  <c r="DU183" i="1"/>
  <c r="DP183" i="1"/>
  <c r="DA183" i="1"/>
  <c r="BW183" i="1"/>
  <c r="CL183" i="1" s="1"/>
  <c r="CB179" i="1"/>
  <c r="CQ179" i="1" s="1"/>
  <c r="DF179" i="1"/>
  <c r="DU179" i="1"/>
  <c r="BR175" i="1"/>
  <c r="CG175" i="1" s="1"/>
  <c r="CV175" i="1"/>
  <c r="DK175" i="1"/>
  <c r="BW171" i="1"/>
  <c r="CL171" i="1" s="1"/>
  <c r="DP171" i="1"/>
  <c r="DA171" i="1"/>
  <c r="CV167" i="1"/>
  <c r="BR167" i="1"/>
  <c r="CG167" i="1" s="1"/>
  <c r="DK167" i="1"/>
  <c r="DP167" i="1"/>
  <c r="DA167" i="1"/>
  <c r="BW167" i="1"/>
  <c r="CL167" i="1" s="1"/>
  <c r="CB163" i="1"/>
  <c r="CQ163" i="1" s="1"/>
  <c r="DU163" i="1"/>
  <c r="DF163" i="1"/>
  <c r="DQ159" i="1"/>
  <c r="DB159" i="1"/>
  <c r="BX159" i="1"/>
  <c r="CM159" i="1" s="1"/>
  <c r="DP155" i="1"/>
  <c r="BW155" i="1"/>
  <c r="CL155" i="1" s="1"/>
  <c r="DA155" i="1"/>
  <c r="DB151" i="1"/>
  <c r="BX151" i="1"/>
  <c r="CM151" i="1" s="1"/>
  <c r="DQ151" i="1"/>
  <c r="DP151" i="1"/>
  <c r="DA151" i="1"/>
  <c r="BW151" i="1"/>
  <c r="CL151" i="1" s="1"/>
  <c r="DL147" i="1"/>
  <c r="CW147" i="1"/>
  <c r="BS147" i="1"/>
  <c r="CH147" i="1" s="1"/>
  <c r="DA143" i="1"/>
  <c r="BW143" i="1"/>
  <c r="CL143" i="1" s="1"/>
  <c r="DP143" i="1"/>
  <c r="DU139" i="1"/>
  <c r="DF139" i="1"/>
  <c r="CB139" i="1"/>
  <c r="CQ139" i="1" s="1"/>
  <c r="DK135" i="1"/>
  <c r="CV135" i="1"/>
  <c r="BR135" i="1"/>
  <c r="CG135" i="1" s="1"/>
  <c r="DL135" i="1"/>
  <c r="CW135" i="1"/>
  <c r="BS135" i="1"/>
  <c r="CH135" i="1" s="1"/>
  <c r="CB131" i="1"/>
  <c r="CQ131" i="1" s="1"/>
  <c r="DU131" i="1"/>
  <c r="DF131" i="1"/>
  <c r="DQ127" i="1"/>
  <c r="DB127" i="1"/>
  <c r="BX127" i="1"/>
  <c r="CM127" i="1" s="1"/>
  <c r="DL123" i="1"/>
  <c r="CW123" i="1"/>
  <c r="BS123" i="1"/>
  <c r="CH123" i="1" s="1"/>
  <c r="DK119" i="1"/>
  <c r="CV119" i="1"/>
  <c r="BR119" i="1"/>
  <c r="CG119" i="1" s="1"/>
  <c r="DL119" i="1"/>
  <c r="CW119" i="1"/>
  <c r="BS119" i="1"/>
  <c r="CH119" i="1" s="1"/>
  <c r="DL115" i="1"/>
  <c r="CW115" i="1"/>
  <c r="BS115" i="1"/>
  <c r="CH115" i="1" s="1"/>
  <c r="DU111" i="1"/>
  <c r="DF111" i="1"/>
  <c r="CB111" i="1"/>
  <c r="CQ111" i="1" s="1"/>
  <c r="DT109" i="1"/>
  <c r="DE109" i="1"/>
  <c r="CA109" i="1"/>
  <c r="CP109" i="1" s="1"/>
  <c r="DO105" i="1"/>
  <c r="CZ105" i="1"/>
  <c r="BV105" i="1"/>
  <c r="CK105" i="1" s="1"/>
  <c r="DE101" i="1"/>
  <c r="CA101" i="1"/>
  <c r="CP101" i="1" s="1"/>
  <c r="DT101" i="1"/>
  <c r="DS97" i="1"/>
  <c r="DD97" i="1"/>
  <c r="BZ97" i="1"/>
  <c r="CO97" i="1" s="1"/>
  <c r="BT93" i="1"/>
  <c r="CI93" i="1" s="1"/>
  <c r="DM93" i="1"/>
  <c r="CX93" i="1"/>
  <c r="DD89" i="1"/>
  <c r="BZ89" i="1"/>
  <c r="CO89" i="1" s="1"/>
  <c r="DS89" i="1"/>
  <c r="DM85" i="1"/>
  <c r="CX85" i="1"/>
  <c r="BT85" i="1"/>
  <c r="CI85" i="1" s="1"/>
  <c r="DO81" i="1"/>
  <c r="CZ81" i="1"/>
  <c r="BV81" i="1"/>
  <c r="CK81" i="1" s="1"/>
  <c r="DS77" i="1"/>
  <c r="DD77" i="1"/>
  <c r="BZ77" i="1"/>
  <c r="CO77" i="1" s="1"/>
  <c r="DA346" i="1"/>
  <c r="DP346" i="1"/>
  <c r="BW346" i="1"/>
  <c r="CL346" i="1" s="1"/>
  <c r="CA346" i="1"/>
  <c r="CP346" i="1" s="1"/>
  <c r="DT346" i="1"/>
  <c r="DE346" i="1"/>
  <c r="BY346" i="1"/>
  <c r="CN346" i="1" s="1"/>
  <c r="DC346" i="1"/>
  <c r="DR346" i="1"/>
  <c r="DF342" i="1"/>
  <c r="DU342" i="1"/>
  <c r="CB342" i="1"/>
  <c r="CQ342" i="1" s="1"/>
  <c r="DT342" i="1"/>
  <c r="DE342" i="1"/>
  <c r="CA342" i="1"/>
  <c r="CP342" i="1" s="1"/>
  <c r="BY342" i="1"/>
  <c r="CN342" i="1" s="1"/>
  <c r="DC342" i="1"/>
  <c r="DR342" i="1"/>
  <c r="CV338" i="1"/>
  <c r="BR338" i="1"/>
  <c r="CG338" i="1" s="1"/>
  <c r="DK338" i="1"/>
  <c r="CA338" i="1"/>
  <c r="CP338" i="1" s="1"/>
  <c r="DE338" i="1"/>
  <c r="DT338" i="1"/>
  <c r="DR338" i="1"/>
  <c r="DC338" i="1"/>
  <c r="BY338" i="1"/>
  <c r="CN338" i="1" s="1"/>
  <c r="DP334" i="1"/>
  <c r="BW334" i="1"/>
  <c r="CL334" i="1" s="1"/>
  <c r="DA334" i="1"/>
  <c r="DT334" i="1"/>
  <c r="DE334" i="1"/>
  <c r="CA334" i="1"/>
  <c r="CP334" i="1" s="1"/>
  <c r="BY334" i="1"/>
  <c r="CN334" i="1" s="1"/>
  <c r="DR334" i="1"/>
  <c r="DC334" i="1"/>
  <c r="DA330" i="1"/>
  <c r="DP330" i="1"/>
  <c r="BW330" i="1"/>
  <c r="CL330" i="1" s="1"/>
  <c r="CA330" i="1"/>
  <c r="CP330" i="1" s="1"/>
  <c r="DT330" i="1"/>
  <c r="DE330" i="1"/>
  <c r="DC330" i="1"/>
  <c r="DR330" i="1"/>
  <c r="BY330" i="1"/>
  <c r="CN330" i="1" s="1"/>
  <c r="DT326" i="1"/>
  <c r="DE326" i="1"/>
  <c r="CA326" i="1"/>
  <c r="CP326" i="1" s="1"/>
  <c r="DP326" i="1"/>
  <c r="BW326" i="1"/>
  <c r="CL326" i="1" s="1"/>
  <c r="DA326" i="1"/>
  <c r="DE322" i="1"/>
  <c r="DT322" i="1"/>
  <c r="CA322" i="1"/>
  <c r="CP322" i="1" s="1"/>
  <c r="DE318" i="1"/>
  <c r="DT318" i="1"/>
  <c r="CA318" i="1"/>
  <c r="CP318" i="1" s="1"/>
  <c r="DA318" i="1"/>
  <c r="BW318" i="1"/>
  <c r="CL318" i="1" s="1"/>
  <c r="DP318" i="1"/>
  <c r="CA314" i="1"/>
  <c r="CP314" i="1" s="1"/>
  <c r="DT314" i="1"/>
  <c r="DE314" i="1"/>
  <c r="DT310" i="1"/>
  <c r="CA310" i="1"/>
  <c r="CP310" i="1" s="1"/>
  <c r="DE310" i="1"/>
  <c r="BW310" i="1"/>
  <c r="CL310" i="1" s="1"/>
  <c r="DP310" i="1"/>
  <c r="DA310" i="1"/>
  <c r="CA306" i="1"/>
  <c r="CP306" i="1" s="1"/>
  <c r="DE306" i="1"/>
  <c r="DT306" i="1"/>
  <c r="CA302" i="1"/>
  <c r="CP302" i="1" s="1"/>
  <c r="DE302" i="1"/>
  <c r="DT302" i="1"/>
  <c r="DP302" i="1"/>
  <c r="DA302" i="1"/>
  <c r="BW302" i="1"/>
  <c r="CL302" i="1" s="1"/>
  <c r="DE298" i="1"/>
  <c r="CA298" i="1"/>
  <c r="CP298" i="1" s="1"/>
  <c r="DT298" i="1"/>
  <c r="DB294" i="1"/>
  <c r="BX294" i="1"/>
  <c r="CM294" i="1" s="1"/>
  <c r="DQ294" i="1"/>
  <c r="DP294" i="1"/>
  <c r="BW294" i="1"/>
  <c r="CL294" i="1" s="1"/>
  <c r="DA294" i="1"/>
  <c r="DT290" i="1"/>
  <c r="DE290" i="1"/>
  <c r="CA290" i="1"/>
  <c r="CP290" i="1" s="1"/>
  <c r="BX286" i="1"/>
  <c r="CM286" i="1" s="1"/>
  <c r="DB286" i="1"/>
  <c r="DQ286" i="1"/>
  <c r="BW286" i="1"/>
  <c r="CL286" i="1" s="1"/>
  <c r="DP286" i="1"/>
  <c r="DA286" i="1"/>
  <c r="DT282" i="1"/>
  <c r="CA282" i="1"/>
  <c r="CP282" i="1" s="1"/>
  <c r="DE282" i="1"/>
  <c r="DQ278" i="1"/>
  <c r="BX278" i="1"/>
  <c r="CM278" i="1" s="1"/>
  <c r="DB278" i="1"/>
  <c r="DP278" i="1"/>
  <c r="DA278" i="1"/>
  <c r="BW278" i="1"/>
  <c r="CL278" i="1" s="1"/>
  <c r="DU274" i="1"/>
  <c r="DF274" i="1"/>
  <c r="CB274" i="1"/>
  <c r="CQ274" i="1" s="1"/>
  <c r="CB270" i="1"/>
  <c r="CQ270" i="1" s="1"/>
  <c r="DF270" i="1"/>
  <c r="DU270" i="1"/>
  <c r="DP270" i="1"/>
  <c r="DA270" i="1"/>
  <c r="BW270" i="1"/>
  <c r="CL270" i="1" s="1"/>
  <c r="DT266" i="1"/>
  <c r="DE266" i="1"/>
  <c r="CA266" i="1"/>
  <c r="CP266" i="1" s="1"/>
  <c r="DQ262" i="1"/>
  <c r="DB262" i="1"/>
  <c r="BX262" i="1"/>
  <c r="CM262" i="1" s="1"/>
  <c r="BW262" i="1"/>
  <c r="CL262" i="1" s="1"/>
  <c r="DA262" i="1"/>
  <c r="DP262" i="1"/>
  <c r="BX258" i="1"/>
  <c r="CM258" i="1" s="1"/>
  <c r="DQ258" i="1"/>
  <c r="DB258" i="1"/>
  <c r="BT254" i="1"/>
  <c r="CI254" i="1" s="1"/>
  <c r="DM254" i="1"/>
  <c r="CX254" i="1"/>
  <c r="BW254" i="1"/>
  <c r="CL254" i="1" s="1"/>
  <c r="DP254" i="1"/>
  <c r="DA254" i="1"/>
  <c r="DB250" i="1"/>
  <c r="BX250" i="1"/>
  <c r="CM250" i="1" s="1"/>
  <c r="DQ250" i="1"/>
  <c r="BT246" i="1"/>
  <c r="CI246" i="1" s="1"/>
  <c r="DM246" i="1"/>
  <c r="CX246" i="1"/>
  <c r="DP246" i="1"/>
  <c r="DA246" i="1"/>
  <c r="BW246" i="1"/>
  <c r="CL246" i="1" s="1"/>
  <c r="BX242" i="1"/>
  <c r="CM242" i="1" s="1"/>
  <c r="DQ242" i="1"/>
  <c r="DB242" i="1"/>
  <c r="BT238" i="1"/>
  <c r="CI238" i="1" s="1"/>
  <c r="CX238" i="1"/>
  <c r="DM238" i="1"/>
  <c r="DA238" i="1"/>
  <c r="DP238" i="1"/>
  <c r="BW238" i="1"/>
  <c r="CL238" i="1" s="1"/>
  <c r="DB234" i="1"/>
  <c r="DQ234" i="1"/>
  <c r="BX234" i="1"/>
  <c r="CM234" i="1" s="1"/>
  <c r="BT230" i="1"/>
  <c r="CI230" i="1" s="1"/>
  <c r="DM230" i="1"/>
  <c r="CX230" i="1"/>
  <c r="BW230" i="1"/>
  <c r="CL230" i="1" s="1"/>
  <c r="DP230" i="1"/>
  <c r="DA230" i="1"/>
  <c r="BX226" i="1"/>
  <c r="CM226" i="1" s="1"/>
  <c r="DQ226" i="1"/>
  <c r="DB226" i="1"/>
  <c r="BX222" i="1"/>
  <c r="CM222" i="1" s="1"/>
  <c r="DB222" i="1"/>
  <c r="DQ222" i="1"/>
  <c r="DL222" i="1"/>
  <c r="BS222" i="1"/>
  <c r="CH222" i="1" s="1"/>
  <c r="CW222" i="1"/>
  <c r="BX218" i="1"/>
  <c r="CM218" i="1" s="1"/>
  <c r="DB218" i="1"/>
  <c r="DQ218" i="1"/>
  <c r="DP214" i="1"/>
  <c r="DA214" i="1"/>
  <c r="BW214" i="1"/>
  <c r="CL214" i="1" s="1"/>
  <c r="DL214" i="1"/>
  <c r="CW214" i="1"/>
  <c r="BS214" i="1"/>
  <c r="CH214" i="1" s="1"/>
  <c r="BX210" i="1"/>
  <c r="CM210" i="1" s="1"/>
  <c r="DB210" i="1"/>
  <c r="DQ210" i="1"/>
  <c r="CB206" i="1"/>
  <c r="CQ206" i="1" s="1"/>
  <c r="DU206" i="1"/>
  <c r="DF206" i="1"/>
  <c r="BS206" i="1"/>
  <c r="CH206" i="1" s="1"/>
  <c r="DL206" i="1"/>
  <c r="CW206" i="1"/>
  <c r="DB202" i="1"/>
  <c r="DQ202" i="1"/>
  <c r="BX202" i="1"/>
  <c r="CM202" i="1" s="1"/>
  <c r="DQ198" i="1"/>
  <c r="DB198" i="1"/>
  <c r="BX198" i="1"/>
  <c r="CM198" i="1" s="1"/>
  <c r="BS198" i="1"/>
  <c r="CH198" i="1" s="1"/>
  <c r="DL198" i="1"/>
  <c r="CW198" i="1"/>
  <c r="BX194" i="1"/>
  <c r="CM194" i="1" s="1"/>
  <c r="DQ194" i="1"/>
  <c r="DB194" i="1"/>
  <c r="BX190" i="1"/>
  <c r="CM190" i="1" s="1"/>
  <c r="DB190" i="1"/>
  <c r="DQ190" i="1"/>
  <c r="DL190" i="1"/>
  <c r="CW190" i="1"/>
  <c r="BS190" i="1"/>
  <c r="CH190" i="1" s="1"/>
  <c r="DU186" i="1"/>
  <c r="DF186" i="1"/>
  <c r="CB186" i="1"/>
  <c r="CQ186" i="1" s="1"/>
  <c r="BT182" i="1"/>
  <c r="CI182" i="1" s="1"/>
  <c r="DM182" i="1"/>
  <c r="CX182" i="1"/>
  <c r="DL182" i="1"/>
  <c r="CW182" i="1"/>
  <c r="BS182" i="1"/>
  <c r="CH182" i="1" s="1"/>
  <c r="BS178" i="1"/>
  <c r="CH178" i="1" s="1"/>
  <c r="DL178" i="1"/>
  <c r="CW178" i="1"/>
  <c r="DB174" i="1"/>
  <c r="DQ174" i="1"/>
  <c r="BX174" i="1"/>
  <c r="CM174" i="1" s="1"/>
  <c r="CW170" i="1"/>
  <c r="BS170" i="1"/>
  <c r="CH170" i="1" s="1"/>
  <c r="DL170" i="1"/>
  <c r="DQ166" i="1"/>
  <c r="DB166" i="1"/>
  <c r="BX166" i="1"/>
  <c r="CM166" i="1" s="1"/>
  <c r="DL162" i="1"/>
  <c r="CW162" i="1"/>
  <c r="BS162" i="1"/>
  <c r="CH162" i="1" s="1"/>
  <c r="BX158" i="1"/>
  <c r="CM158" i="1" s="1"/>
  <c r="DQ158" i="1"/>
  <c r="DB158" i="1"/>
  <c r="DL154" i="1"/>
  <c r="BS154" i="1"/>
  <c r="CH154" i="1" s="1"/>
  <c r="CW154" i="1"/>
  <c r="DB150" i="1"/>
  <c r="BX150" i="1"/>
  <c r="CM150" i="1" s="1"/>
  <c r="DQ150" i="1"/>
  <c r="DS146" i="1"/>
  <c r="DD146" i="1"/>
  <c r="BZ146" i="1"/>
  <c r="CO146" i="1" s="1"/>
  <c r="BT142" i="1"/>
  <c r="CI142" i="1" s="1"/>
  <c r="DM142" i="1"/>
  <c r="CX142" i="1"/>
  <c r="DS138" i="1"/>
  <c r="DD138" i="1"/>
  <c r="BZ138" i="1"/>
  <c r="CO138" i="1" s="1"/>
  <c r="CX134" i="1"/>
  <c r="BT134" i="1"/>
  <c r="CI134" i="1" s="1"/>
  <c r="DM134" i="1"/>
  <c r="DD130" i="1"/>
  <c r="BZ130" i="1"/>
  <c r="CO130" i="1" s="1"/>
  <c r="DS130" i="1"/>
  <c r="DM126" i="1"/>
  <c r="CX126" i="1"/>
  <c r="BT126" i="1"/>
  <c r="CI126" i="1" s="1"/>
  <c r="DS122" i="1"/>
  <c r="DD122" i="1"/>
  <c r="BZ122" i="1"/>
  <c r="CO122" i="1" s="1"/>
  <c r="DM118" i="1"/>
  <c r="CX118" i="1"/>
  <c r="BT118" i="1"/>
  <c r="CI118" i="1" s="1"/>
  <c r="DD114" i="1"/>
  <c r="DS114" i="1"/>
  <c r="BZ114" i="1"/>
  <c r="CO114" i="1" s="1"/>
  <c r="BT110" i="1"/>
  <c r="CI110" i="1" s="1"/>
  <c r="CX110" i="1"/>
  <c r="DM110" i="1"/>
  <c r="BR108" i="1"/>
  <c r="CG108" i="1" s="1"/>
  <c r="DK108" i="1"/>
  <c r="CV108" i="1"/>
  <c r="BW104" i="1"/>
  <c r="CL104" i="1" s="1"/>
  <c r="DP104" i="1"/>
  <c r="DA104" i="1"/>
  <c r="DO100" i="1"/>
  <c r="CZ100" i="1"/>
  <c r="BV100" i="1"/>
  <c r="CK100" i="1" s="1"/>
  <c r="DT96" i="1"/>
  <c r="DE96" i="1"/>
  <c r="CA96" i="1"/>
  <c r="CP96" i="1" s="1"/>
  <c r="CV96" i="1"/>
  <c r="BR96" i="1"/>
  <c r="CG96" i="1" s="1"/>
  <c r="DK96" i="1"/>
  <c r="CA92" i="1"/>
  <c r="CP92" i="1" s="1"/>
  <c r="DT92" i="1"/>
  <c r="DE92" i="1"/>
  <c r="DO88" i="1"/>
  <c r="CZ88" i="1"/>
  <c r="BV88" i="1"/>
  <c r="CK88" i="1" s="1"/>
  <c r="CA84" i="1"/>
  <c r="CP84" i="1" s="1"/>
  <c r="DT84" i="1"/>
  <c r="DE84" i="1"/>
  <c r="DA80" i="1"/>
  <c r="DP80" i="1"/>
  <c r="BW80" i="1"/>
  <c r="CL80" i="1" s="1"/>
  <c r="CV80" i="1"/>
  <c r="BR80" i="1"/>
  <c r="CG80" i="1" s="1"/>
  <c r="DK80" i="1"/>
  <c r="DK76" i="1"/>
  <c r="CV76" i="1"/>
  <c r="BR76" i="1"/>
  <c r="CG76" i="1" s="1"/>
  <c r="DD345" i="1"/>
  <c r="DS345" i="1"/>
  <c r="BZ345" i="1"/>
  <c r="CO345" i="1" s="1"/>
  <c r="DK345" i="1"/>
  <c r="CV345" i="1"/>
  <c r="BR345" i="1"/>
  <c r="CG345" i="1" s="1"/>
  <c r="BU345" i="1"/>
  <c r="CJ345" i="1" s="1"/>
  <c r="CY345" i="1"/>
  <c r="DN345" i="1"/>
  <c r="DS341" i="1"/>
  <c r="DD341" i="1"/>
  <c r="BZ341" i="1"/>
  <c r="CO341" i="1" s="1"/>
  <c r="CV341" i="1"/>
  <c r="BR341" i="1"/>
  <c r="CG341" i="1" s="1"/>
  <c r="DK341" i="1"/>
  <c r="CY341" i="1"/>
  <c r="BU341" i="1"/>
  <c r="CJ341" i="1" s="1"/>
  <c r="DN341" i="1"/>
  <c r="BZ337" i="1"/>
  <c r="CO337" i="1" s="1"/>
  <c r="DS337" i="1"/>
  <c r="DD337" i="1"/>
  <c r="DK337" i="1"/>
  <c r="CV337" i="1"/>
  <c r="BR337" i="1"/>
  <c r="CG337" i="1" s="1"/>
  <c r="DN337" i="1"/>
  <c r="CY337" i="1"/>
  <c r="BU337" i="1"/>
  <c r="CJ337" i="1" s="1"/>
  <c r="DS333" i="1"/>
  <c r="DD333" i="1"/>
  <c r="BZ333" i="1"/>
  <c r="CO333" i="1" s="1"/>
  <c r="BR333" i="1"/>
  <c r="CG333" i="1" s="1"/>
  <c r="DK333" i="1"/>
  <c r="CV333" i="1"/>
  <c r="BU333" i="1"/>
  <c r="CJ333" i="1" s="1"/>
  <c r="CY333" i="1"/>
  <c r="DN333" i="1"/>
  <c r="DS329" i="1"/>
  <c r="DD329" i="1"/>
  <c r="BZ329" i="1"/>
  <c r="CO329" i="1" s="1"/>
  <c r="DK329" i="1"/>
  <c r="CV329" i="1"/>
  <c r="BR329" i="1"/>
  <c r="CG329" i="1" s="1"/>
  <c r="DN329" i="1"/>
  <c r="CY329" i="1"/>
  <c r="BU329" i="1"/>
  <c r="CJ329" i="1" s="1"/>
  <c r="DP325" i="1"/>
  <c r="DA325" i="1"/>
  <c r="BW325" i="1"/>
  <c r="CL325" i="1" s="1"/>
  <c r="BT321" i="1"/>
  <c r="CI321" i="1" s="1"/>
  <c r="DM321" i="1"/>
  <c r="CX321" i="1"/>
  <c r="CA321" i="1"/>
  <c r="CP321" i="1" s="1"/>
  <c r="DT321" i="1"/>
  <c r="DE321" i="1"/>
  <c r="DA317" i="1"/>
  <c r="BW317" i="1"/>
  <c r="CL317" i="1" s="1"/>
  <c r="DP317" i="1"/>
  <c r="CX313" i="1"/>
  <c r="BT313" i="1"/>
  <c r="CI313" i="1" s="1"/>
  <c r="DM313" i="1"/>
  <c r="CA313" i="1"/>
  <c r="CP313" i="1" s="1"/>
  <c r="DT313" i="1"/>
  <c r="DE313" i="1"/>
  <c r="DP309" i="1"/>
  <c r="DA309" i="1"/>
  <c r="BW309" i="1"/>
  <c r="CL309" i="1" s="1"/>
  <c r="BT305" i="1"/>
  <c r="CI305" i="1" s="1"/>
  <c r="DM305" i="1"/>
  <c r="CX305" i="1"/>
  <c r="DT305" i="1"/>
  <c r="DE305" i="1"/>
  <c r="CA305" i="1"/>
  <c r="CP305" i="1" s="1"/>
  <c r="DP301" i="1"/>
  <c r="DA301" i="1"/>
  <c r="BW301" i="1"/>
  <c r="CL301" i="1" s="1"/>
  <c r="DP297" i="1"/>
  <c r="DA297" i="1"/>
  <c r="BW297" i="1"/>
  <c r="CL297" i="1" s="1"/>
  <c r="CA297" i="1"/>
  <c r="CP297" i="1" s="1"/>
  <c r="DE297" i="1"/>
  <c r="DT297" i="1"/>
  <c r="DA293" i="1"/>
  <c r="DP293" i="1"/>
  <c r="BW293" i="1"/>
  <c r="CL293" i="1" s="1"/>
  <c r="DA289" i="1"/>
  <c r="DP289" i="1"/>
  <c r="BW289" i="1"/>
  <c r="CL289" i="1" s="1"/>
  <c r="CA289" i="1"/>
  <c r="CP289" i="1" s="1"/>
  <c r="DE289" i="1"/>
  <c r="DT289" i="1"/>
  <c r="DP285" i="1"/>
  <c r="DA285" i="1"/>
  <c r="BW285" i="1"/>
  <c r="CL285" i="1" s="1"/>
  <c r="DP281" i="1"/>
  <c r="BW281" i="1"/>
  <c r="CL281" i="1" s="1"/>
  <c r="DA281" i="1"/>
  <c r="DT281" i="1"/>
  <c r="DE281" i="1"/>
  <c r="CA281" i="1"/>
  <c r="CP281" i="1" s="1"/>
  <c r="DP277" i="1"/>
  <c r="DA277" i="1"/>
  <c r="BW277" i="1"/>
  <c r="CL277" i="1" s="1"/>
  <c r="DQ273" i="1"/>
  <c r="BX273" i="1"/>
  <c r="CM273" i="1" s="1"/>
  <c r="DB273" i="1"/>
  <c r="DT273" i="1"/>
  <c r="DE273" i="1"/>
  <c r="CA273" i="1"/>
  <c r="CP273" i="1" s="1"/>
  <c r="CX269" i="1"/>
  <c r="DM269" i="1"/>
  <c r="BT269" i="1"/>
  <c r="CI269" i="1" s="1"/>
  <c r="CX265" i="1"/>
  <c r="DM265" i="1"/>
  <c r="BT265" i="1"/>
  <c r="CI265" i="1" s="1"/>
  <c r="DT265" i="1"/>
  <c r="DE265" i="1"/>
  <c r="CA265" i="1"/>
  <c r="CP265" i="1" s="1"/>
  <c r="DM261" i="1"/>
  <c r="BT261" i="1"/>
  <c r="CI261" i="1" s="1"/>
  <c r="CX261" i="1"/>
  <c r="DU257" i="1"/>
  <c r="CB257" i="1"/>
  <c r="CQ257" i="1" s="1"/>
  <c r="DF257" i="1"/>
  <c r="DT257" i="1"/>
  <c r="CA257" i="1"/>
  <c r="CP257" i="1" s="1"/>
  <c r="DE257" i="1"/>
  <c r="BT253" i="1"/>
  <c r="CI253" i="1" s="1"/>
  <c r="DM253" i="1"/>
  <c r="CX253" i="1"/>
  <c r="DU249" i="1"/>
  <c r="CB249" i="1"/>
  <c r="CQ249" i="1" s="1"/>
  <c r="DF249" i="1"/>
  <c r="DE249" i="1"/>
  <c r="CA249" i="1"/>
  <c r="CP249" i="1" s="1"/>
  <c r="DT249" i="1"/>
  <c r="CX245" i="1"/>
  <c r="BT245" i="1"/>
  <c r="CI245" i="1" s="1"/>
  <c r="DM245" i="1"/>
  <c r="CX241" i="1"/>
  <c r="DM241" i="1"/>
  <c r="BT241" i="1"/>
  <c r="CI241" i="1" s="1"/>
  <c r="DT241" i="1"/>
  <c r="DE241" i="1"/>
  <c r="CA241" i="1"/>
  <c r="CP241" i="1" s="1"/>
  <c r="CX237" i="1"/>
  <c r="DM237" i="1"/>
  <c r="BT237" i="1"/>
  <c r="CI237" i="1" s="1"/>
  <c r="CB233" i="1"/>
  <c r="CQ233" i="1" s="1"/>
  <c r="DF233" i="1"/>
  <c r="DU233" i="1"/>
  <c r="DT233" i="1"/>
  <c r="DE233" i="1"/>
  <c r="CA233" i="1"/>
  <c r="CP233" i="1" s="1"/>
  <c r="DM229" i="1"/>
  <c r="BT229" i="1"/>
  <c r="CI229" i="1" s="1"/>
  <c r="CX229" i="1"/>
  <c r="CX225" i="1"/>
  <c r="BT225" i="1"/>
  <c r="CI225" i="1" s="1"/>
  <c r="DM225" i="1"/>
  <c r="DT225" i="1"/>
  <c r="CA225" i="1"/>
  <c r="CP225" i="1" s="1"/>
  <c r="DE225" i="1"/>
  <c r="CW221" i="1"/>
  <c r="BS221" i="1"/>
  <c r="CH221" i="1" s="1"/>
  <c r="DL221" i="1"/>
  <c r="BS217" i="1"/>
  <c r="CH217" i="1" s="1"/>
  <c r="DL217" i="1"/>
  <c r="CW217" i="1"/>
  <c r="DT217" i="1"/>
  <c r="DE217" i="1"/>
  <c r="CA217" i="1"/>
  <c r="CP217" i="1" s="1"/>
  <c r="DU213" i="1"/>
  <c r="DF213" i="1"/>
  <c r="CB213" i="1"/>
  <c r="CQ213" i="1" s="1"/>
  <c r="DU209" i="1"/>
  <c r="DF209" i="1"/>
  <c r="CB209" i="1"/>
  <c r="CQ209" i="1" s="1"/>
  <c r="DT209" i="1"/>
  <c r="DE209" i="1"/>
  <c r="CA209" i="1"/>
  <c r="CP209" i="1" s="1"/>
  <c r="DE205" i="1"/>
  <c r="CA205" i="1"/>
  <c r="CP205" i="1" s="1"/>
  <c r="DT205" i="1"/>
  <c r="BX201" i="1"/>
  <c r="CM201" i="1" s="1"/>
  <c r="DQ201" i="1"/>
  <c r="DB201" i="1"/>
  <c r="CA201" i="1"/>
  <c r="CP201" i="1" s="1"/>
  <c r="DT201" i="1"/>
  <c r="DE201" i="1"/>
  <c r="DQ197" i="1"/>
  <c r="DB197" i="1"/>
  <c r="BX197" i="1"/>
  <c r="CM197" i="1" s="1"/>
  <c r="CX193" i="1"/>
  <c r="BT193" i="1"/>
  <c r="CI193" i="1" s="1"/>
  <c r="DM193" i="1"/>
  <c r="CA193" i="1"/>
  <c r="CP193" i="1" s="1"/>
  <c r="DE193" i="1"/>
  <c r="DT193" i="1"/>
  <c r="BT189" i="1"/>
  <c r="CI189" i="1" s="1"/>
  <c r="DM189" i="1"/>
  <c r="CX189" i="1"/>
  <c r="DQ185" i="1"/>
  <c r="BX185" i="1"/>
  <c r="CM185" i="1" s="1"/>
  <c r="DB185" i="1"/>
  <c r="BS185" i="1"/>
  <c r="CH185" i="1" s="1"/>
  <c r="CW185" i="1"/>
  <c r="DL185" i="1"/>
  <c r="CX181" i="1"/>
  <c r="BT181" i="1"/>
  <c r="CI181" i="1" s="1"/>
  <c r="DM181" i="1"/>
  <c r="BZ177" i="1"/>
  <c r="CO177" i="1" s="1"/>
  <c r="DD177" i="1"/>
  <c r="DS177" i="1"/>
  <c r="CX173" i="1"/>
  <c r="DM173" i="1"/>
  <c r="BT173" i="1"/>
  <c r="CI173" i="1" s="1"/>
  <c r="CZ169" i="1"/>
  <c r="BV169" i="1"/>
  <c r="CK169" i="1" s="1"/>
  <c r="DO169" i="1"/>
  <c r="DT165" i="1"/>
  <c r="DE165" i="1"/>
  <c r="CA165" i="1"/>
  <c r="CP165" i="1" s="1"/>
  <c r="DO161" i="1"/>
  <c r="CZ161" i="1"/>
  <c r="BV161" i="1"/>
  <c r="CK161" i="1" s="1"/>
  <c r="DO157" i="1"/>
  <c r="CZ157" i="1"/>
  <c r="BV157" i="1"/>
  <c r="CK157" i="1" s="1"/>
  <c r="CA153" i="1"/>
  <c r="CP153" i="1" s="1"/>
  <c r="DT153" i="1"/>
  <c r="DE153" i="1"/>
  <c r="CX149" i="1"/>
  <c r="BT149" i="1"/>
  <c r="CI149" i="1" s="1"/>
  <c r="DM149" i="1"/>
  <c r="DS145" i="1"/>
  <c r="BZ145" i="1"/>
  <c r="CO145" i="1" s="1"/>
  <c r="DD145" i="1"/>
  <c r="DS141" i="1"/>
  <c r="DD141" i="1"/>
  <c r="BZ141" i="1"/>
  <c r="CO141" i="1" s="1"/>
  <c r="CZ137" i="1"/>
  <c r="BV137" i="1"/>
  <c r="CK137" i="1" s="1"/>
  <c r="DO137" i="1"/>
  <c r="DM133" i="1"/>
  <c r="CX133" i="1"/>
  <c r="BT133" i="1"/>
  <c r="CI133" i="1" s="1"/>
  <c r="DS129" i="1"/>
  <c r="DD129" i="1"/>
  <c r="BZ129" i="1"/>
  <c r="CO129" i="1" s="1"/>
  <c r="BT125" i="1"/>
  <c r="CI125" i="1" s="1"/>
  <c r="CX125" i="1"/>
  <c r="DM125" i="1"/>
  <c r="DS121" i="1"/>
  <c r="DD121" i="1"/>
  <c r="BZ121" i="1"/>
  <c r="CO121" i="1" s="1"/>
  <c r="DM117" i="1"/>
  <c r="CX117" i="1"/>
  <c r="BT117" i="1"/>
  <c r="CI117" i="1" s="1"/>
  <c r="BT113" i="1"/>
  <c r="CI113" i="1" s="1"/>
  <c r="DM113" i="1"/>
  <c r="CX113" i="1"/>
  <c r="DT379" i="1"/>
  <c r="DE379" i="1"/>
  <c r="CA379" i="1"/>
  <c r="CP379" i="1" s="1"/>
  <c r="DQ379" i="1"/>
  <c r="DB379" i="1"/>
  <c r="BX379" i="1"/>
  <c r="CM379" i="1" s="1"/>
  <c r="BR379" i="1"/>
  <c r="CG379" i="1" s="1"/>
  <c r="DK379" i="1"/>
  <c r="CV379" i="1"/>
  <c r="DU107" i="1"/>
  <c r="DF107" i="1"/>
  <c r="CB107" i="1"/>
  <c r="CQ107" i="1" s="1"/>
  <c r="DQ107" i="1"/>
  <c r="DB107" i="1"/>
  <c r="BX107" i="1"/>
  <c r="CM107" i="1" s="1"/>
  <c r="DP103" i="1"/>
  <c r="DA103" i="1"/>
  <c r="BW103" i="1"/>
  <c r="CL103" i="1" s="1"/>
  <c r="BS99" i="1"/>
  <c r="CH99" i="1" s="1"/>
  <c r="CW99" i="1"/>
  <c r="DL99" i="1"/>
  <c r="DQ95" i="1"/>
  <c r="DB95" i="1"/>
  <c r="BX95" i="1"/>
  <c r="CM95" i="1" s="1"/>
  <c r="DK91" i="1"/>
  <c r="CV91" i="1"/>
  <c r="BR91" i="1"/>
  <c r="CG91" i="1" s="1"/>
  <c r="DB91" i="1"/>
  <c r="DQ91" i="1"/>
  <c r="BX91" i="1"/>
  <c r="CM91" i="1" s="1"/>
  <c r="DU87" i="1"/>
  <c r="DF87" i="1"/>
  <c r="CB87" i="1"/>
  <c r="CQ87" i="1" s="1"/>
  <c r="BW83" i="1"/>
  <c r="CL83" i="1" s="1"/>
  <c r="DP83" i="1"/>
  <c r="DA83" i="1"/>
  <c r="DU79" i="1"/>
  <c r="DF79" i="1"/>
  <c r="CB79" i="1"/>
  <c r="CQ79" i="1" s="1"/>
  <c r="DL75" i="1"/>
  <c r="CW75" i="1"/>
  <c r="BS75" i="1"/>
  <c r="CH75" i="1" s="1"/>
  <c r="DB75" i="1"/>
  <c r="DQ75" i="1"/>
  <c r="BX75" i="1"/>
  <c r="CM75" i="1" s="1"/>
  <c r="DS344" i="1"/>
  <c r="DD344" i="1"/>
  <c r="BZ344" i="1"/>
  <c r="CO344" i="1" s="1"/>
  <c r="DQ344" i="1"/>
  <c r="BX344" i="1"/>
  <c r="CM344" i="1" s="1"/>
  <c r="DB344" i="1"/>
  <c r="CV344" i="1"/>
  <c r="BR344" i="1"/>
  <c r="CG344" i="1" s="1"/>
  <c r="DK344" i="1"/>
  <c r="CX340" i="1"/>
  <c r="DM340" i="1"/>
  <c r="BT340" i="1"/>
  <c r="CI340" i="1" s="1"/>
  <c r="DB340" i="1"/>
  <c r="BX340" i="1"/>
  <c r="CM340" i="1" s="1"/>
  <c r="DQ340" i="1"/>
  <c r="CV340" i="1"/>
  <c r="DK340" i="1"/>
  <c r="BR340" i="1"/>
  <c r="CG340" i="1" s="1"/>
  <c r="DS336" i="1"/>
  <c r="DD336" i="1"/>
  <c r="BZ336" i="1"/>
  <c r="CO336" i="1" s="1"/>
  <c r="DB336" i="1"/>
  <c r="DQ336" i="1"/>
  <c r="BX336" i="1"/>
  <c r="CM336" i="1" s="1"/>
  <c r="DK336" i="1"/>
  <c r="CV336" i="1"/>
  <c r="BR336" i="1"/>
  <c r="CG336" i="1" s="1"/>
  <c r="DS332" i="1"/>
  <c r="DD332" i="1"/>
  <c r="BZ332" i="1"/>
  <c r="CO332" i="1" s="1"/>
  <c r="DB332" i="1"/>
  <c r="DQ332" i="1"/>
  <c r="BX332" i="1"/>
  <c r="CM332" i="1" s="1"/>
  <c r="CV332" i="1"/>
  <c r="BR332" i="1"/>
  <c r="CG332" i="1" s="1"/>
  <c r="DK332" i="1"/>
  <c r="DD328" i="1"/>
  <c r="BZ328" i="1"/>
  <c r="CO328" i="1" s="1"/>
  <c r="DS328" i="1"/>
  <c r="BX328" i="1"/>
  <c r="CM328" i="1" s="1"/>
  <c r="DQ328" i="1"/>
  <c r="DB328" i="1"/>
  <c r="DR328" i="1"/>
  <c r="DC328" i="1"/>
  <c r="BY328" i="1"/>
  <c r="CN328" i="1" s="1"/>
  <c r="DL324" i="1"/>
  <c r="CW324" i="1"/>
  <c r="BS324" i="1"/>
  <c r="CH324" i="1" s="1"/>
  <c r="BT320" i="1"/>
  <c r="CI320" i="1" s="1"/>
  <c r="DM320" i="1"/>
  <c r="CX320" i="1"/>
  <c r="DT320" i="1"/>
  <c r="CA320" i="1"/>
  <c r="CP320" i="1" s="1"/>
  <c r="DE320" i="1"/>
  <c r="CW316" i="1"/>
  <c r="BS316" i="1"/>
  <c r="CH316" i="1" s="1"/>
  <c r="DL316" i="1"/>
  <c r="CX312" i="1"/>
  <c r="BT312" i="1"/>
  <c r="CI312" i="1" s="1"/>
  <c r="DM312" i="1"/>
  <c r="DT312" i="1"/>
  <c r="CA312" i="1"/>
  <c r="CP312" i="1" s="1"/>
  <c r="DE312" i="1"/>
  <c r="CW308" i="1"/>
  <c r="DL308" i="1"/>
  <c r="BS308" i="1"/>
  <c r="CH308" i="1" s="1"/>
  <c r="BT304" i="1"/>
  <c r="CI304" i="1" s="1"/>
  <c r="DM304" i="1"/>
  <c r="CX304" i="1"/>
  <c r="CA304" i="1"/>
  <c r="CP304" i="1" s="1"/>
  <c r="DT304" i="1"/>
  <c r="DE304" i="1"/>
  <c r="DL300" i="1"/>
  <c r="CW300" i="1"/>
  <c r="BS300" i="1"/>
  <c r="CH300" i="1" s="1"/>
  <c r="DQ296" i="1"/>
  <c r="BX296" i="1"/>
  <c r="CM296" i="1" s="1"/>
  <c r="DB296" i="1"/>
  <c r="DE296" i="1"/>
  <c r="CA296" i="1"/>
  <c r="CP296" i="1" s="1"/>
  <c r="DT296" i="1"/>
  <c r="DT292" i="1"/>
  <c r="DE292" i="1"/>
  <c r="CA292" i="1"/>
  <c r="CP292" i="1" s="1"/>
  <c r="DB288" i="1"/>
  <c r="BX288" i="1"/>
  <c r="CM288" i="1" s="1"/>
  <c r="DQ288" i="1"/>
  <c r="DT288" i="1"/>
  <c r="DE288" i="1"/>
  <c r="CA288" i="1"/>
  <c r="CP288" i="1" s="1"/>
  <c r="DT284" i="1"/>
  <c r="DE284" i="1"/>
  <c r="CA284" i="1"/>
  <c r="CP284" i="1" s="1"/>
  <c r="BX280" i="1"/>
  <c r="CM280" i="1" s="1"/>
  <c r="DB280" i="1"/>
  <c r="DQ280" i="1"/>
  <c r="DT280" i="1"/>
  <c r="CA280" i="1"/>
  <c r="CP280" i="1" s="1"/>
  <c r="DE280" i="1"/>
  <c r="DB276" i="1"/>
  <c r="BX276" i="1"/>
  <c r="CM276" i="1" s="1"/>
  <c r="DQ276" i="1"/>
  <c r="BT272" i="1"/>
  <c r="CI272" i="1" s="1"/>
  <c r="CX272" i="1"/>
  <c r="DM272" i="1"/>
  <c r="BX272" i="1"/>
  <c r="CM272" i="1" s="1"/>
  <c r="DQ272" i="1"/>
  <c r="DB272" i="1"/>
  <c r="BT268" i="1"/>
  <c r="CI268" i="1" s="1"/>
  <c r="CX268" i="1"/>
  <c r="DM268" i="1"/>
  <c r="DL264" i="1"/>
  <c r="CW264" i="1"/>
  <c r="BS264" i="1"/>
  <c r="CH264" i="1" s="1"/>
  <c r="BX264" i="1"/>
  <c r="CM264" i="1" s="1"/>
  <c r="DQ264" i="1"/>
  <c r="DB264" i="1"/>
  <c r="DT260" i="1"/>
  <c r="DE260" i="1"/>
  <c r="CA260" i="1"/>
  <c r="CP260" i="1" s="1"/>
  <c r="CB256" i="1"/>
  <c r="CQ256" i="1" s="1"/>
  <c r="DU256" i="1"/>
  <c r="DF256" i="1"/>
  <c r="DB256" i="1"/>
  <c r="DQ256" i="1"/>
  <c r="BX256" i="1"/>
  <c r="CM256" i="1" s="1"/>
  <c r="DM252" i="1"/>
  <c r="CX252" i="1"/>
  <c r="BT252" i="1"/>
  <c r="CI252" i="1" s="1"/>
  <c r="BT248" i="1"/>
  <c r="CI248" i="1" s="1"/>
  <c r="DM248" i="1"/>
  <c r="CX248" i="1"/>
  <c r="DB248" i="1"/>
  <c r="DQ248" i="1"/>
  <c r="BX248" i="1"/>
  <c r="CM248" i="1" s="1"/>
  <c r="CX244" i="1"/>
  <c r="BT244" i="1"/>
  <c r="CI244" i="1" s="1"/>
  <c r="DM244" i="1"/>
  <c r="CB240" i="1"/>
  <c r="CQ240" i="1" s="1"/>
  <c r="DF240" i="1"/>
  <c r="DU240" i="1"/>
  <c r="BX240" i="1"/>
  <c r="CM240" i="1" s="1"/>
  <c r="DB240" i="1"/>
  <c r="DQ240" i="1"/>
  <c r="BT236" i="1"/>
  <c r="CI236" i="1" s="1"/>
  <c r="CX236" i="1"/>
  <c r="DM236" i="1"/>
  <c r="DM232" i="1"/>
  <c r="CX232" i="1"/>
  <c r="BT232" i="1"/>
  <c r="CI232" i="1" s="1"/>
  <c r="BX232" i="1"/>
  <c r="CM232" i="1" s="1"/>
  <c r="DB232" i="1"/>
  <c r="DQ232" i="1"/>
  <c r="DM228" i="1"/>
  <c r="CX228" i="1"/>
  <c r="BT228" i="1"/>
  <c r="CI228" i="1" s="1"/>
  <c r="BT224" i="1"/>
  <c r="CI224" i="1" s="1"/>
  <c r="DM224" i="1"/>
  <c r="CX224" i="1"/>
  <c r="DT224" i="1"/>
  <c r="DE224" i="1"/>
  <c r="CA224" i="1"/>
  <c r="CP224" i="1" s="1"/>
  <c r="DU220" i="1"/>
  <c r="DF220" i="1"/>
  <c r="CB220" i="1"/>
  <c r="CQ220" i="1" s="1"/>
  <c r="DB216" i="1"/>
  <c r="BX216" i="1"/>
  <c r="CM216" i="1" s="1"/>
  <c r="DQ216" i="1"/>
  <c r="DT216" i="1"/>
  <c r="DE216" i="1"/>
  <c r="CA216" i="1"/>
  <c r="CP216" i="1" s="1"/>
  <c r="DQ212" i="1"/>
  <c r="BX212" i="1"/>
  <c r="CM212" i="1" s="1"/>
  <c r="DB212" i="1"/>
  <c r="BX208" i="1"/>
  <c r="CM208" i="1" s="1"/>
  <c r="DQ208" i="1"/>
  <c r="DB208" i="1"/>
  <c r="CA208" i="1"/>
  <c r="CP208" i="1" s="1"/>
  <c r="DT208" i="1"/>
  <c r="DE208" i="1"/>
  <c r="BT204" i="1"/>
  <c r="CI204" i="1" s="1"/>
  <c r="DM204" i="1"/>
  <c r="CX204" i="1"/>
  <c r="BW200" i="1"/>
  <c r="CL200" i="1" s="1"/>
  <c r="DP200" i="1"/>
  <c r="DA200" i="1"/>
  <c r="DE200" i="1"/>
  <c r="CA200" i="1"/>
  <c r="CP200" i="1" s="1"/>
  <c r="DT200" i="1"/>
  <c r="DM196" i="1"/>
  <c r="CX196" i="1"/>
  <c r="BT196" i="1"/>
  <c r="CI196" i="1" s="1"/>
  <c r="BT192" i="1"/>
  <c r="CI192" i="1" s="1"/>
  <c r="DM192" i="1"/>
  <c r="CX192" i="1"/>
  <c r="DT192" i="1"/>
  <c r="DE192" i="1"/>
  <c r="CA192" i="1"/>
  <c r="CP192" i="1" s="1"/>
  <c r="DF188" i="1"/>
  <c r="DU188" i="1"/>
  <c r="CB188" i="1"/>
  <c r="CQ188" i="1" s="1"/>
  <c r="DQ184" i="1"/>
  <c r="DB184" i="1"/>
  <c r="BX184" i="1"/>
  <c r="CM184" i="1" s="1"/>
  <c r="DT184" i="1"/>
  <c r="DE184" i="1"/>
  <c r="CA184" i="1"/>
  <c r="CP184" i="1" s="1"/>
  <c r="CB180" i="1"/>
  <c r="CQ180" i="1" s="1"/>
  <c r="DU180" i="1"/>
  <c r="DF180" i="1"/>
  <c r="CA176" i="1"/>
  <c r="CP176" i="1" s="1"/>
  <c r="DE176" i="1"/>
  <c r="DT176" i="1"/>
  <c r="CB172" i="1"/>
  <c r="CQ172" i="1" s="1"/>
  <c r="DU172" i="1"/>
  <c r="DF172" i="1"/>
  <c r="DE172" i="1"/>
  <c r="CA172" i="1"/>
  <c r="CP172" i="1" s="1"/>
  <c r="DT172" i="1"/>
  <c r="CA168" i="1"/>
  <c r="CP168" i="1" s="1"/>
  <c r="DT168" i="1"/>
  <c r="DE168" i="1"/>
  <c r="CZ164" i="1"/>
  <c r="BV164" i="1"/>
  <c r="CK164" i="1" s="1"/>
  <c r="DO164" i="1"/>
  <c r="CV160" i="1"/>
  <c r="BR160" i="1"/>
  <c r="CG160" i="1" s="1"/>
  <c r="DK160" i="1"/>
  <c r="CZ156" i="1"/>
  <c r="BV156" i="1"/>
  <c r="CK156" i="1" s="1"/>
  <c r="DO156" i="1"/>
  <c r="DT156" i="1"/>
  <c r="DE156" i="1"/>
  <c r="CA156" i="1"/>
  <c r="CP156" i="1" s="1"/>
  <c r="DK152" i="1"/>
  <c r="CV152" i="1"/>
  <c r="BR152" i="1"/>
  <c r="CG152" i="1" s="1"/>
  <c r="CV148" i="1"/>
  <c r="BR148" i="1"/>
  <c r="CG148" i="1" s="1"/>
  <c r="DK148" i="1"/>
  <c r="DP144" i="1"/>
  <c r="DA144" i="1"/>
  <c r="BW144" i="1"/>
  <c r="CL144" i="1" s="1"/>
  <c r="DU140" i="1"/>
  <c r="CB140" i="1"/>
  <c r="CQ140" i="1" s="1"/>
  <c r="DF140" i="1"/>
  <c r="BW140" i="1"/>
  <c r="CL140" i="1" s="1"/>
  <c r="DP140" i="1"/>
  <c r="DA140" i="1"/>
  <c r="DF136" i="1"/>
  <c r="CB136" i="1"/>
  <c r="CQ136" i="1" s="1"/>
  <c r="DU136" i="1"/>
  <c r="DO132" i="1"/>
  <c r="CZ132" i="1"/>
  <c r="BV132" i="1"/>
  <c r="CK132" i="1" s="1"/>
  <c r="DT128" i="1"/>
  <c r="DE128" i="1"/>
  <c r="CA128" i="1"/>
  <c r="CP128" i="1" s="1"/>
  <c r="BR124" i="1"/>
  <c r="CG124" i="1" s="1"/>
  <c r="DK124" i="1"/>
  <c r="CV124" i="1"/>
  <c r="DP124" i="1"/>
  <c r="DA124" i="1"/>
  <c r="BW124" i="1"/>
  <c r="CL124" i="1" s="1"/>
  <c r="DU120" i="1"/>
  <c r="DF120" i="1"/>
  <c r="CB120" i="1"/>
  <c r="CQ120" i="1" s="1"/>
  <c r="DT116" i="1"/>
  <c r="DE116" i="1"/>
  <c r="CA116" i="1"/>
  <c r="CP116" i="1" s="1"/>
  <c r="CZ112" i="1"/>
  <c r="BV112" i="1"/>
  <c r="CK112" i="1" s="1"/>
  <c r="DO112" i="1"/>
  <c r="DT378" i="1"/>
  <c r="DE378" i="1"/>
  <c r="CA378" i="1"/>
  <c r="DQ378" i="1"/>
  <c r="DB378" i="1"/>
  <c r="BX378" i="1"/>
  <c r="DK378" i="1"/>
  <c r="CV378" i="1"/>
  <c r="BR378" i="1"/>
  <c r="BR380" i="1" s="1"/>
  <c r="CX106" i="1"/>
  <c r="BT106" i="1"/>
  <c r="CI106" i="1" s="1"/>
  <c r="DM106" i="1"/>
  <c r="DS102" i="1"/>
  <c r="DD102" i="1"/>
  <c r="BZ102" i="1"/>
  <c r="CO102" i="1" s="1"/>
  <c r="BT98" i="1"/>
  <c r="CI98" i="1" s="1"/>
  <c r="DM98" i="1"/>
  <c r="CX98" i="1"/>
  <c r="BS94" i="1"/>
  <c r="CH94" i="1" s="1"/>
  <c r="DL94" i="1"/>
  <c r="CW94" i="1"/>
  <c r="BX90" i="1"/>
  <c r="CM90" i="1" s="1"/>
  <c r="DQ90" i="1"/>
  <c r="DB90" i="1"/>
  <c r="CW86" i="1"/>
  <c r="BS86" i="1"/>
  <c r="CH86" i="1" s="1"/>
  <c r="DL86" i="1"/>
  <c r="BX82" i="1"/>
  <c r="CM82" i="1" s="1"/>
  <c r="DQ82" i="1"/>
  <c r="DB82" i="1"/>
  <c r="BS78" i="1"/>
  <c r="CH78" i="1" s="1"/>
  <c r="DL78" i="1"/>
  <c r="CW78" i="1"/>
  <c r="BX74" i="1"/>
  <c r="DQ74" i="1"/>
  <c r="DB74" i="1"/>
  <c r="BS5" i="1"/>
  <c r="BX5" i="1"/>
  <c r="BX7" i="1" s="1"/>
  <c r="BZ5" i="1"/>
  <c r="BY5" i="1"/>
  <c r="DA5" i="1"/>
  <c r="AY66" i="1"/>
  <c r="AY67" i="1" s="1"/>
  <c r="AY11" i="1"/>
  <c r="AY68" i="1"/>
  <c r="AY69" i="1" s="1"/>
  <c r="DL3" i="1"/>
  <c r="EQ3" i="1" s="1"/>
  <c r="DQ3" i="1"/>
  <c r="EV3" i="1" s="1"/>
  <c r="DP5" i="1"/>
  <c r="DR5" i="1"/>
  <c r="DM5" i="1"/>
  <c r="CB2" i="1"/>
  <c r="DU2" i="1"/>
  <c r="BU2" i="1"/>
  <c r="DN2" i="1"/>
  <c r="BV2" i="1"/>
  <c r="DO2" i="1"/>
  <c r="DP3" i="1"/>
  <c r="EU3" i="1" s="1"/>
  <c r="DT3" i="1"/>
  <c r="EY3" i="1" s="1"/>
  <c r="DS3" i="1"/>
  <c r="EX3" i="1" s="1"/>
  <c r="DM3" i="1"/>
  <c r="ER3" i="1" s="1"/>
  <c r="DO5" i="1"/>
  <c r="DO7" i="1" s="1"/>
  <c r="DL5" i="1"/>
  <c r="DL7" i="1" s="1"/>
  <c r="BS2" i="1"/>
  <c r="DL2" i="1"/>
  <c r="BZ2" i="1"/>
  <c r="DS2" i="1"/>
  <c r="BQ2" i="1"/>
  <c r="DJ2" i="1"/>
  <c r="DK3" i="1"/>
  <c r="EP3" i="1" s="1"/>
  <c r="DO3" i="1"/>
  <c r="ET3" i="1" s="1"/>
  <c r="DN3" i="1"/>
  <c r="ES3" i="1" s="1"/>
  <c r="BW2" i="1"/>
  <c r="DP2" i="1"/>
  <c r="BT2" i="1"/>
  <c r="DM2" i="1"/>
  <c r="DR3" i="1"/>
  <c r="EW3" i="1" s="1"/>
  <c r="DJ3" i="1"/>
  <c r="EO3" i="1" s="1"/>
  <c r="DU3" i="1"/>
  <c r="EZ3" i="1" s="1"/>
  <c r="DT5" i="1"/>
  <c r="CA2" i="1"/>
  <c r="DT2" i="1"/>
  <c r="BX2" i="1"/>
  <c r="DQ2" i="1"/>
  <c r="BY2" i="1"/>
  <c r="DR2" i="1"/>
  <c r="BR2" i="1"/>
  <c r="DK2" i="1"/>
  <c r="AY53" i="1"/>
  <c r="BN53" i="1"/>
  <c r="CU5" i="1"/>
  <c r="DD5" i="1"/>
  <c r="DF5" i="1"/>
  <c r="CY5" i="1"/>
  <c r="DB5" i="1"/>
  <c r="CV5" i="1"/>
  <c r="AY338" i="1"/>
  <c r="AY322" i="1"/>
  <c r="BN306" i="1"/>
  <c r="AY290" i="1"/>
  <c r="AY282" i="1"/>
  <c r="AY266" i="1"/>
  <c r="AY258" i="1"/>
  <c r="AY238" i="1"/>
  <c r="AY234" i="1"/>
  <c r="AY230" i="1"/>
  <c r="AY206" i="1"/>
  <c r="BN198" i="1"/>
  <c r="AY194" i="1"/>
  <c r="AY174" i="1"/>
  <c r="AY170" i="1"/>
  <c r="AY162" i="1"/>
  <c r="AY142" i="1"/>
  <c r="AY138" i="1"/>
  <c r="BN118" i="1"/>
  <c r="AY110" i="1"/>
  <c r="BN110" i="1"/>
  <c r="AY96" i="1"/>
  <c r="AY345" i="1"/>
  <c r="AY317" i="1"/>
  <c r="BN313" i="1"/>
  <c r="AY309" i="1"/>
  <c r="AY301" i="1"/>
  <c r="AY297" i="1"/>
  <c r="AY293" i="1"/>
  <c r="AY285" i="1"/>
  <c r="AY269" i="1"/>
  <c r="AY261" i="1"/>
  <c r="BN213" i="1"/>
  <c r="BN209" i="1"/>
  <c r="DC5" i="1"/>
  <c r="CZ5" i="1"/>
  <c r="CW5" i="1"/>
  <c r="AY250" i="1"/>
  <c r="AY279" i="1"/>
  <c r="DE5" i="1"/>
  <c r="CX5" i="1"/>
  <c r="AY333" i="1"/>
  <c r="AY202" i="1"/>
  <c r="AY101" i="1"/>
  <c r="AY3" i="1"/>
  <c r="AY344" i="1"/>
  <c r="BN328" i="1"/>
  <c r="BN308" i="1"/>
  <c r="AY244" i="1"/>
  <c r="AY216" i="1"/>
  <c r="AY204" i="1"/>
  <c r="AY200" i="1"/>
  <c r="BN200" i="1"/>
  <c r="AY184" i="1"/>
  <c r="AY152" i="1"/>
  <c r="BN136" i="1"/>
  <c r="BN132" i="1"/>
  <c r="AY147" i="1"/>
  <c r="AY18" i="1"/>
  <c r="BN2" i="1"/>
  <c r="AY253" i="1"/>
  <c r="AY111" i="1"/>
  <c r="BN297" i="1"/>
  <c r="AY46" i="1"/>
  <c r="AY60" i="1"/>
  <c r="AY61" i="1" s="1"/>
  <c r="AY17" i="1"/>
  <c r="AY340" i="1"/>
  <c r="AY220" i="1"/>
  <c r="AY132" i="1"/>
  <c r="AY378" i="1"/>
  <c r="AY106" i="1"/>
  <c r="AY98" i="1"/>
  <c r="AY86" i="1"/>
  <c r="AY38" i="1"/>
  <c r="AY34" i="1"/>
  <c r="AY15" i="1"/>
  <c r="AY6" i="1"/>
  <c r="AY343" i="1"/>
  <c r="AY339" i="1"/>
  <c r="AY335" i="1"/>
  <c r="AY331" i="1"/>
  <c r="AY323" i="1"/>
  <c r="AY315" i="1"/>
  <c r="AY311" i="1"/>
  <c r="AY307" i="1"/>
  <c r="AY299" i="1"/>
  <c r="AY295" i="1"/>
  <c r="AY291" i="1"/>
  <c r="AY275" i="1"/>
  <c r="AY267" i="1"/>
  <c r="AY251" i="1"/>
  <c r="AY247" i="1"/>
  <c r="AY243" i="1"/>
  <c r="AY223" i="1"/>
  <c r="AY215" i="1"/>
  <c r="AY203" i="1"/>
  <c r="AY155" i="1"/>
  <c r="AY151" i="1"/>
  <c r="AY139" i="1"/>
  <c r="AY119" i="1"/>
  <c r="AY89" i="1"/>
  <c r="AY52" i="1"/>
  <c r="AY37" i="1"/>
  <c r="AY14" i="1"/>
  <c r="BN286" i="1"/>
  <c r="AY130" i="1"/>
  <c r="AY346" i="1"/>
  <c r="AY342" i="1"/>
  <c r="AY334" i="1"/>
  <c r="AY318" i="1"/>
  <c r="AY298" i="1"/>
  <c r="AY262" i="1"/>
  <c r="AY242" i="1"/>
  <c r="AY218" i="1"/>
  <c r="AY210" i="1"/>
  <c r="BN194" i="1"/>
  <c r="AY186" i="1"/>
  <c r="AY178" i="1"/>
  <c r="AY126" i="1"/>
  <c r="AY122" i="1"/>
  <c r="AY100" i="1"/>
  <c r="AY88" i="1"/>
  <c r="AY80" i="1"/>
  <c r="AY57" i="1"/>
  <c r="AY44" i="1"/>
  <c r="AY36" i="1"/>
  <c r="AY9" i="1"/>
  <c r="AY341" i="1"/>
  <c r="AY337" i="1"/>
  <c r="AY325" i="1"/>
  <c r="AY277" i="1"/>
  <c r="AY265" i="1"/>
  <c r="AY245" i="1"/>
  <c r="AY233" i="1"/>
  <c r="AY314" i="1"/>
  <c r="AY302" i="1"/>
  <c r="AY286" i="1"/>
  <c r="AY270" i="1"/>
  <c r="AY214" i="1"/>
  <c r="AY166" i="1"/>
  <c r="AY158" i="1"/>
  <c r="AY146" i="1"/>
  <c r="AY118" i="1"/>
  <c r="AY104" i="1"/>
  <c r="AY84" i="1"/>
  <c r="AY40" i="1"/>
  <c r="AY32" i="1"/>
  <c r="AY329" i="1"/>
  <c r="AY321" i="1"/>
  <c r="AY313" i="1"/>
  <c r="AY305" i="1"/>
  <c r="AY281" i="1"/>
  <c r="AY273" i="1"/>
  <c r="AY257" i="1"/>
  <c r="AY249" i="1"/>
  <c r="AY241" i="1"/>
  <c r="AY237" i="1"/>
  <c r="AY229" i="1"/>
  <c r="AY117" i="1"/>
  <c r="AY379" i="1"/>
  <c r="BN103" i="1"/>
  <c r="AY95" i="1"/>
  <c r="AY87" i="1"/>
  <c r="AY79" i="1"/>
  <c r="AY56" i="1"/>
  <c r="AY43" i="1"/>
  <c r="AY35" i="1"/>
  <c r="AY16" i="1"/>
  <c r="AY8" i="1"/>
  <c r="BN8" i="1"/>
  <c r="BN340" i="1"/>
  <c r="AY328" i="1"/>
  <c r="AY324" i="1"/>
  <c r="BN324" i="1"/>
  <c r="AY320" i="1"/>
  <c r="AY316" i="1"/>
  <c r="AY300" i="1"/>
  <c r="AY292" i="1"/>
  <c r="AY284" i="1"/>
  <c r="AY280" i="1"/>
  <c r="AY276" i="1"/>
  <c r="AY272" i="1"/>
  <c r="AY268" i="1"/>
  <c r="AY256" i="1"/>
  <c r="AY116" i="1"/>
  <c r="AY94" i="1"/>
  <c r="AY19" i="1"/>
  <c r="AY5" i="1"/>
  <c r="AY227" i="1"/>
  <c r="AY211" i="1"/>
  <c r="AY199" i="1"/>
  <c r="AY179" i="1"/>
  <c r="AY135" i="1"/>
  <c r="AY123" i="1"/>
  <c r="AY33" i="1"/>
  <c r="AY103" i="1"/>
  <c r="AY49" i="1"/>
  <c r="AY50" i="1" s="1"/>
  <c r="AY240" i="1"/>
  <c r="AY156" i="1"/>
  <c r="AY90" i="1"/>
  <c r="AY74" i="1"/>
  <c r="AY303" i="1"/>
  <c r="AY127" i="1"/>
  <c r="AY109" i="1"/>
  <c r="AY105" i="1"/>
  <c r="AY93" i="1"/>
  <c r="AY81" i="1"/>
  <c r="AY77" i="1"/>
  <c r="AY41" i="1"/>
  <c r="AY225" i="1"/>
  <c r="AY221" i="1"/>
  <c r="BN221" i="1"/>
  <c r="AY217" i="1"/>
  <c r="AY213" i="1"/>
  <c r="AY209" i="1"/>
  <c r="AY205" i="1"/>
  <c r="AY201" i="1"/>
  <c r="AY197" i="1"/>
  <c r="AY193" i="1"/>
  <c r="AY189" i="1"/>
  <c r="AY185" i="1"/>
  <c r="AY181" i="1"/>
  <c r="AY177" i="1"/>
  <c r="AY173" i="1"/>
  <c r="AY169" i="1"/>
  <c r="AY165" i="1"/>
  <c r="AY161" i="1"/>
  <c r="AY157" i="1"/>
  <c r="AY153" i="1"/>
  <c r="AY149" i="1"/>
  <c r="AY145" i="1"/>
  <c r="AY141" i="1"/>
  <c r="AY137" i="1"/>
  <c r="AY133" i="1"/>
  <c r="AY129" i="1"/>
  <c r="AY125" i="1"/>
  <c r="AY121" i="1"/>
  <c r="AY113" i="1"/>
  <c r="AY107" i="1"/>
  <c r="AY99" i="1"/>
  <c r="AY91" i="1"/>
  <c r="AY39" i="1"/>
  <c r="AY20" i="1"/>
  <c r="AY336" i="1"/>
  <c r="AY312" i="1"/>
  <c r="AY308" i="1"/>
  <c r="AY296" i="1"/>
  <c r="AY288" i="1"/>
  <c r="AY264" i="1"/>
  <c r="AY252" i="1"/>
  <c r="AY248" i="1"/>
  <c r="AY236" i="1"/>
  <c r="AY232" i="1"/>
  <c r="AY228" i="1"/>
  <c r="AY224" i="1"/>
  <c r="AY212" i="1"/>
  <c r="AY208" i="1"/>
  <c r="AY196" i="1"/>
  <c r="AY192" i="1"/>
  <c r="AY180" i="1"/>
  <c r="AY176" i="1"/>
  <c r="AY172" i="1"/>
  <c r="AY164" i="1"/>
  <c r="AY160" i="1"/>
  <c r="AY148" i="1"/>
  <c r="AY144" i="1"/>
  <c r="AY140" i="1"/>
  <c r="AY136" i="1"/>
  <c r="AY128" i="1"/>
  <c r="AY124" i="1"/>
  <c r="AY120" i="1"/>
  <c r="AY112" i="1"/>
  <c r="AY102" i="1"/>
  <c r="AY78" i="1"/>
  <c r="AY55" i="1"/>
  <c r="AY42" i="1"/>
  <c r="AY352" i="1"/>
  <c r="AY327" i="1"/>
  <c r="AY231" i="1"/>
  <c r="AY195" i="1"/>
  <c r="AY187" i="1"/>
  <c r="AY183" i="1"/>
  <c r="AY167" i="1"/>
  <c r="AY163" i="1"/>
  <c r="AY131" i="1"/>
  <c r="AY115" i="1"/>
  <c r="AY10" i="1"/>
  <c r="AY2" i="1"/>
  <c r="AY278" i="1"/>
  <c r="AY92" i="1"/>
  <c r="AY51" i="1"/>
  <c r="AY289" i="1"/>
  <c r="AY75" i="1"/>
  <c r="AY12" i="1"/>
  <c r="AY207" i="1"/>
  <c r="AY191" i="1"/>
  <c r="AY294" i="1"/>
  <c r="AY114" i="1"/>
  <c r="AY108" i="1"/>
  <c r="AY83" i="1"/>
  <c r="AY304" i="1"/>
  <c r="AY188" i="1"/>
  <c r="AY168" i="1"/>
  <c r="AY283" i="1"/>
  <c r="AY255" i="1"/>
  <c r="AY219" i="1"/>
  <c r="AY175" i="1"/>
  <c r="AY159" i="1"/>
  <c r="AY326" i="1"/>
  <c r="AY310" i="1"/>
  <c r="AY222" i="1"/>
  <c r="AY76" i="1"/>
  <c r="AY332" i="1"/>
  <c r="AY82" i="1"/>
  <c r="AY319" i="1"/>
  <c r="AY287" i="1"/>
  <c r="AY271" i="1"/>
  <c r="AY263" i="1"/>
  <c r="AY259" i="1"/>
  <c r="AY239" i="1"/>
  <c r="AY235" i="1"/>
  <c r="BN231" i="1"/>
  <c r="BN211" i="1"/>
  <c r="BN191" i="1"/>
  <c r="AY171" i="1"/>
  <c r="AY143" i="1"/>
  <c r="AY97" i="1"/>
  <c r="AY85" i="1"/>
  <c r="AY45" i="1"/>
  <c r="AY330" i="1"/>
  <c r="AY306" i="1"/>
  <c r="AY274" i="1"/>
  <c r="AY254" i="1"/>
  <c r="AY246" i="1"/>
  <c r="AY226" i="1"/>
  <c r="AY198" i="1"/>
  <c r="AY190" i="1"/>
  <c r="AY182" i="1"/>
  <c r="AY150" i="1"/>
  <c r="AY134" i="1"/>
  <c r="AY13" i="1"/>
  <c r="BN111" i="1"/>
  <c r="BN97" i="1"/>
  <c r="BN77" i="1"/>
  <c r="BN352" i="1"/>
  <c r="BN339" i="1"/>
  <c r="BN331" i="1"/>
  <c r="BN319" i="1"/>
  <c r="BN263" i="1"/>
  <c r="BN247" i="1"/>
  <c r="BN239" i="1"/>
  <c r="BN235" i="1"/>
  <c r="BN219" i="1"/>
  <c r="BN203" i="1"/>
  <c r="BN183" i="1"/>
  <c r="BN175" i="1"/>
  <c r="BN151" i="1"/>
  <c r="BN147" i="1"/>
  <c r="BN131" i="1"/>
  <c r="BN127" i="1"/>
  <c r="BN119" i="1"/>
  <c r="BN109" i="1"/>
  <c r="BN105" i="1"/>
  <c r="BN81" i="1"/>
  <c r="BN45" i="1"/>
  <c r="BN33" i="1"/>
  <c r="BN10" i="1"/>
  <c r="BN57" i="1"/>
  <c r="BN36" i="1"/>
  <c r="BN305" i="1"/>
  <c r="BN289" i="1"/>
  <c r="BN285" i="1"/>
  <c r="BN281" i="1"/>
  <c r="BN273" i="1"/>
  <c r="BN237" i="1"/>
  <c r="BN233" i="1"/>
  <c r="BN129" i="1"/>
  <c r="BN379" i="1"/>
  <c r="BN316" i="1"/>
  <c r="AY260" i="1"/>
  <c r="BN236" i="1"/>
  <c r="BN228" i="1"/>
  <c r="BN184" i="1"/>
  <c r="BN180" i="1"/>
  <c r="BN172" i="1"/>
  <c r="BN160" i="1"/>
  <c r="BN124" i="1"/>
  <c r="BN112" i="1"/>
  <c r="BN94" i="1"/>
  <c r="BN82" i="1"/>
  <c r="BN78" i="1"/>
  <c r="BN74" i="1"/>
  <c r="BN346" i="1"/>
  <c r="BN302" i="1"/>
  <c r="BN282" i="1"/>
  <c r="BN182" i="1"/>
  <c r="BN146" i="1"/>
  <c r="BN138" i="1"/>
  <c r="BN134" i="1"/>
  <c r="BN84" i="1"/>
  <c r="BN17" i="1"/>
  <c r="BN13" i="1"/>
  <c r="BN9" i="1"/>
  <c r="BN229" i="1"/>
  <c r="BN217" i="1"/>
  <c r="BN189" i="1"/>
  <c r="BN165" i="1"/>
  <c r="BN145" i="1"/>
  <c r="BN121" i="1"/>
  <c r="BN117" i="1"/>
  <c r="BN91" i="1"/>
  <c r="BN87" i="1"/>
  <c r="BN83" i="1"/>
  <c r="BN79" i="1"/>
  <c r="BN56" i="1"/>
  <c r="BN16" i="1"/>
  <c r="BN12" i="1"/>
  <c r="BN336" i="1"/>
  <c r="BN332" i="1"/>
  <c r="BN320" i="1"/>
  <c r="BN312" i="1"/>
  <c r="BN300" i="1"/>
  <c r="BN296" i="1"/>
  <c r="BN264" i="1"/>
  <c r="BN256" i="1"/>
  <c r="BN248" i="1"/>
  <c r="BN240" i="1"/>
  <c r="BN232" i="1"/>
  <c r="BN212" i="1"/>
  <c r="BN168" i="1"/>
  <c r="BN152" i="1"/>
  <c r="BN144" i="1"/>
  <c r="BN378" i="1"/>
  <c r="BN86" i="1"/>
  <c r="BN46" i="1"/>
  <c r="BN42" i="1"/>
  <c r="BN38" i="1"/>
  <c r="BN34" i="1"/>
  <c r="BN19" i="1"/>
  <c r="BN343" i="1"/>
  <c r="BN335" i="1"/>
  <c r="BN327" i="1"/>
  <c r="BN271" i="1"/>
  <c r="BN259" i="1"/>
  <c r="BN255" i="1"/>
  <c r="BN251" i="1"/>
  <c r="BN243" i="1"/>
  <c r="BN179" i="1"/>
  <c r="BN163" i="1"/>
  <c r="BN159" i="1"/>
  <c r="BN155" i="1"/>
  <c r="BN139" i="1"/>
  <c r="BN101" i="1"/>
  <c r="BN93" i="1"/>
  <c r="BN60" i="1"/>
  <c r="BN61" i="1" s="1"/>
  <c r="BN18" i="1"/>
  <c r="BN14" i="1"/>
  <c r="BN290" i="1"/>
  <c r="BN274" i="1"/>
  <c r="BN222" i="1"/>
  <c r="BN218" i="1"/>
  <c r="BN214" i="1"/>
  <c r="BN210" i="1"/>
  <c r="BN186" i="1"/>
  <c r="BN126" i="1"/>
  <c r="BN96" i="1"/>
  <c r="BN88" i="1"/>
  <c r="BN80" i="1"/>
  <c r="BN293" i="1"/>
  <c r="BN277" i="1"/>
  <c r="BN269" i="1"/>
  <c r="BN261" i="1"/>
  <c r="BN225" i="1"/>
  <c r="BN137" i="1"/>
  <c r="BN49" i="1"/>
  <c r="BN50" i="1" s="1"/>
  <c r="BN20" i="1"/>
  <c r="BN276" i="1"/>
  <c r="BN322" i="1"/>
  <c r="BN318" i="1"/>
  <c r="BN310" i="1"/>
  <c r="BN298" i="1"/>
  <c r="BN294" i="1"/>
  <c r="BN270" i="1"/>
  <c r="BN226" i="1"/>
  <c r="BN174" i="1"/>
  <c r="BN122" i="1"/>
  <c r="BN76" i="1"/>
  <c r="BN44" i="1"/>
  <c r="BN321" i="1"/>
  <c r="BN317" i="1"/>
  <c r="BN181" i="1"/>
  <c r="BN177" i="1"/>
  <c r="BN141" i="1"/>
  <c r="BN125" i="1"/>
  <c r="BN107" i="1"/>
  <c r="BN99" i="1"/>
  <c r="BN95" i="1"/>
  <c r="BN344" i="1"/>
  <c r="BN304" i="1"/>
  <c r="BN292" i="1"/>
  <c r="BN284" i="1"/>
  <c r="BN280" i="1"/>
  <c r="BN272" i="1"/>
  <c r="BN224" i="1"/>
  <c r="BN220" i="1"/>
  <c r="BN196" i="1"/>
  <c r="BN188" i="1"/>
  <c r="BN176" i="1"/>
  <c r="BN140" i="1"/>
  <c r="BN128" i="1"/>
  <c r="BN120" i="1"/>
  <c r="BN106" i="1"/>
  <c r="BN102" i="1"/>
  <c r="BN98" i="1"/>
  <c r="BN311" i="1"/>
  <c r="BN291" i="1"/>
  <c r="BN279" i="1"/>
  <c r="BN275" i="1"/>
  <c r="BN223" i="1"/>
  <c r="BN215" i="1"/>
  <c r="BN207" i="1"/>
  <c r="BN195" i="1"/>
  <c r="BN187" i="1"/>
  <c r="BN167" i="1"/>
  <c r="BN115" i="1"/>
  <c r="BN278" i="1"/>
  <c r="BN202" i="1"/>
  <c r="BN130" i="1"/>
  <c r="BN108" i="1"/>
  <c r="BN100" i="1"/>
  <c r="BN92" i="1"/>
  <c r="BN309" i="1"/>
  <c r="BN301" i="1"/>
  <c r="BN173" i="1"/>
  <c r="BN314" i="1"/>
  <c r="BN234" i="1"/>
  <c r="BN230" i="1"/>
  <c r="BN190" i="1"/>
  <c r="BN142" i="1"/>
  <c r="BN114" i="1"/>
  <c r="BN104" i="1"/>
  <c r="BN32" i="1"/>
  <c r="BN342" i="1"/>
  <c r="BN338" i="1"/>
  <c r="BN334" i="1"/>
  <c r="BN330" i="1"/>
  <c r="BN326" i="1"/>
  <c r="BN266" i="1"/>
  <c r="BN262" i="1"/>
  <c r="BN258" i="1"/>
  <c r="BN254" i="1"/>
  <c r="BN250" i="1"/>
  <c r="BN246" i="1"/>
  <c r="BN242" i="1"/>
  <c r="BN238" i="1"/>
  <c r="BN206" i="1"/>
  <c r="BN178" i="1"/>
  <c r="BN170" i="1"/>
  <c r="BN166" i="1"/>
  <c r="BN162" i="1"/>
  <c r="BN158" i="1"/>
  <c r="AY154" i="1"/>
  <c r="BN154" i="1"/>
  <c r="BN150" i="1"/>
  <c r="BN51" i="1"/>
  <c r="BN40" i="1"/>
  <c r="BN345" i="1"/>
  <c r="BN341" i="1"/>
  <c r="BN337" i="1"/>
  <c r="BN333" i="1"/>
  <c r="BN329" i="1"/>
  <c r="BN325" i="1"/>
  <c r="BN265" i="1"/>
  <c r="BN257" i="1"/>
  <c r="BN253" i="1"/>
  <c r="BN249" i="1"/>
  <c r="BN245" i="1"/>
  <c r="BN241" i="1"/>
  <c r="BN205" i="1"/>
  <c r="BN201" i="1"/>
  <c r="BN197" i="1"/>
  <c r="BN193" i="1"/>
  <c r="BN185" i="1"/>
  <c r="BN169" i="1"/>
  <c r="BN161" i="1"/>
  <c r="BN157" i="1"/>
  <c r="BN153" i="1"/>
  <c r="BN149" i="1"/>
  <c r="BN133" i="1"/>
  <c r="BN113" i="1"/>
  <c r="BN75" i="1"/>
  <c r="BN43" i="1"/>
  <c r="BN39" i="1"/>
  <c r="BN35" i="1"/>
  <c r="BN3" i="1"/>
  <c r="BN288" i="1"/>
  <c r="BN268" i="1"/>
  <c r="BN260" i="1"/>
  <c r="BN252" i="1"/>
  <c r="BN244" i="1"/>
  <c r="BN216" i="1"/>
  <c r="BN208" i="1"/>
  <c r="BN204" i="1"/>
  <c r="BN192" i="1"/>
  <c r="BN164" i="1"/>
  <c r="BN156" i="1"/>
  <c r="BN148" i="1"/>
  <c r="BN116" i="1"/>
  <c r="BN90" i="1"/>
  <c r="BN55" i="1"/>
  <c r="BN15" i="1"/>
  <c r="BN6" i="1"/>
  <c r="BN5" i="1"/>
  <c r="BN323" i="1"/>
  <c r="BN315" i="1"/>
  <c r="BN307" i="1"/>
  <c r="BN303" i="1"/>
  <c r="BN299" i="1"/>
  <c r="BN295" i="1"/>
  <c r="BN287" i="1"/>
  <c r="BN283" i="1"/>
  <c r="BN267" i="1"/>
  <c r="BN227" i="1"/>
  <c r="BN199" i="1"/>
  <c r="BN171" i="1"/>
  <c r="BN143" i="1"/>
  <c r="BN135" i="1"/>
  <c r="BN123" i="1"/>
  <c r="BN89" i="1"/>
  <c r="BN85" i="1"/>
  <c r="BN52" i="1"/>
  <c r="BN41" i="1"/>
  <c r="BN37" i="1"/>
  <c r="BI410" i="1" l="1"/>
  <c r="BF410" i="1"/>
  <c r="BC410" i="1"/>
  <c r="AK54" i="1"/>
  <c r="AK380" i="1"/>
  <c r="AK7" i="1"/>
  <c r="AK48" i="1"/>
  <c r="AK353" i="1"/>
  <c r="AK59" i="1"/>
  <c r="AK29" i="1"/>
  <c r="BB410" i="1"/>
  <c r="EW14" i="1"/>
  <c r="FL14" i="1" s="1"/>
  <c r="EQ16" i="1"/>
  <c r="FF16" i="1" s="1"/>
  <c r="EQ17" i="1"/>
  <c r="FF17" i="1" s="1"/>
  <c r="AH410" i="1"/>
  <c r="AC410" i="1"/>
  <c r="DR7" i="1"/>
  <c r="BS7" i="1"/>
  <c r="AR410" i="1"/>
  <c r="BX380" i="1"/>
  <c r="AW410" i="1"/>
  <c r="DR48" i="1"/>
  <c r="DC48" i="1"/>
  <c r="CU48" i="1"/>
  <c r="CX380" i="1"/>
  <c r="DE48" i="1"/>
  <c r="CV353" i="1"/>
  <c r="DD353" i="1"/>
  <c r="CV48" i="1"/>
  <c r="DB48" i="1"/>
  <c r="DF353" i="1"/>
  <c r="DA48" i="1"/>
  <c r="CZ48" i="1"/>
  <c r="CU353" i="1"/>
  <c r="DF48" i="1"/>
  <c r="CZ353" i="1"/>
  <c r="DE353" i="1"/>
  <c r="CX48" i="1"/>
  <c r="DB353" i="1"/>
  <c r="CW48" i="1"/>
  <c r="DC353" i="1"/>
  <c r="DE380" i="1"/>
  <c r="CY353" i="1"/>
  <c r="CU54" i="1"/>
  <c r="CW353" i="1"/>
  <c r="DD380" i="1"/>
  <c r="CX353" i="1"/>
  <c r="CY48" i="1"/>
  <c r="DD48" i="1"/>
  <c r="DA353" i="1"/>
  <c r="AX410" i="1"/>
  <c r="AU410" i="1"/>
  <c r="AN410" i="1"/>
  <c r="BY7" i="1"/>
  <c r="BQ54" i="1"/>
  <c r="CQ32" i="1"/>
  <c r="CQ48" i="1" s="1"/>
  <c r="CB48" i="1"/>
  <c r="CG32" i="1"/>
  <c r="CG48" i="1" s="1"/>
  <c r="BR48" i="1"/>
  <c r="CN74" i="1"/>
  <c r="CN353" i="1" s="1"/>
  <c r="BY353" i="1"/>
  <c r="CK74" i="1"/>
  <c r="CK353" i="1" s="1"/>
  <c r="BV353" i="1"/>
  <c r="CP32" i="1"/>
  <c r="CP48" i="1" s="1"/>
  <c r="CA48" i="1"/>
  <c r="BQ48" i="1"/>
  <c r="DO48" i="1"/>
  <c r="CP74" i="1"/>
  <c r="CP353" i="1" s="1"/>
  <c r="CA353" i="1"/>
  <c r="DR380" i="1"/>
  <c r="DJ353" i="1"/>
  <c r="DM353" i="1"/>
  <c r="DN48" i="1"/>
  <c r="DS48" i="1"/>
  <c r="AJ353" i="1"/>
  <c r="CM74" i="1"/>
  <c r="CM353" i="1" s="1"/>
  <c r="BX353" i="1"/>
  <c r="CM32" i="1"/>
  <c r="CM48" i="1" s="1"/>
  <c r="BX48" i="1"/>
  <c r="CH32" i="1"/>
  <c r="CH48" i="1" s="1"/>
  <c r="BS48" i="1"/>
  <c r="DU353" i="1"/>
  <c r="CQ74" i="1"/>
  <c r="CQ353" i="1" s="1"/>
  <c r="CB353" i="1"/>
  <c r="DJ48" i="1"/>
  <c r="DT353" i="1"/>
  <c r="DM48" i="1"/>
  <c r="CJ32" i="1"/>
  <c r="CJ48" i="1" s="1"/>
  <c r="BU48" i="1"/>
  <c r="BQ353" i="1"/>
  <c r="DP353" i="1"/>
  <c r="CO74" i="1"/>
  <c r="CO353" i="1" s="1"/>
  <c r="BZ353" i="1"/>
  <c r="DQ48" i="1"/>
  <c r="CL32" i="1"/>
  <c r="CL48" i="1" s="1"/>
  <c r="BW48" i="1"/>
  <c r="DR353" i="1"/>
  <c r="DL353" i="1"/>
  <c r="DT48" i="1"/>
  <c r="CK32" i="1"/>
  <c r="CK48" i="1" s="1"/>
  <c r="BV48" i="1"/>
  <c r="CG74" i="1"/>
  <c r="CG353" i="1" s="1"/>
  <c r="BR353" i="1"/>
  <c r="DN353" i="1"/>
  <c r="DS353" i="1"/>
  <c r="DV11" i="1"/>
  <c r="DP48" i="1"/>
  <c r="DU48" i="1"/>
  <c r="CH74" i="1"/>
  <c r="CH353" i="1" s="1"/>
  <c r="BS353" i="1"/>
  <c r="DQ353" i="1"/>
  <c r="DL48" i="1"/>
  <c r="CN32" i="1"/>
  <c r="CN48" i="1" s="1"/>
  <c r="BY48" i="1"/>
  <c r="CJ74" i="1"/>
  <c r="CJ353" i="1" s="1"/>
  <c r="BU353" i="1"/>
  <c r="BT7" i="1"/>
  <c r="DK48" i="1"/>
  <c r="DO353" i="1"/>
  <c r="AJ48" i="1"/>
  <c r="DK353" i="1"/>
  <c r="CI74" i="1"/>
  <c r="CI353" i="1" s="1"/>
  <c r="BT353" i="1"/>
  <c r="CI32" i="1"/>
  <c r="CI48" i="1" s="1"/>
  <c r="BT48" i="1"/>
  <c r="CO32" i="1"/>
  <c r="CO48" i="1" s="1"/>
  <c r="BZ48" i="1"/>
  <c r="CL74" i="1"/>
  <c r="CL353" i="1" s="1"/>
  <c r="BW353" i="1"/>
  <c r="EV9" i="1"/>
  <c r="FK9" i="1" s="1"/>
  <c r="EQ10" i="1"/>
  <c r="FF10" i="1" s="1"/>
  <c r="EQ39" i="1"/>
  <c r="FF39" i="1" s="1"/>
  <c r="EQ57" i="1"/>
  <c r="FF57" i="1" s="1"/>
  <c r="EQ116" i="1"/>
  <c r="FF116" i="1" s="1"/>
  <c r="EW11" i="1"/>
  <c r="FL11" i="1" s="1"/>
  <c r="BU380" i="1"/>
  <c r="DS59" i="1"/>
  <c r="AJ380" i="1"/>
  <c r="BD410" i="1"/>
  <c r="BE410" i="1"/>
  <c r="AS410" i="1"/>
  <c r="AT410" i="1"/>
  <c r="BL410" i="1"/>
  <c r="CW380" i="1"/>
  <c r="CU380" i="1"/>
  <c r="DA380" i="1"/>
  <c r="BM410" i="1"/>
  <c r="AB410" i="1"/>
  <c r="X410" i="1"/>
  <c r="BT380" i="1"/>
  <c r="BJ410" i="1"/>
  <c r="BK410" i="1"/>
  <c r="AM410" i="1"/>
  <c r="AO410" i="1"/>
  <c r="AV410" i="1"/>
  <c r="AI410" i="1"/>
  <c r="Z410" i="1"/>
  <c r="AF410" i="1"/>
  <c r="BN380" i="1"/>
  <c r="AP410" i="1"/>
  <c r="AG410" i="1"/>
  <c r="AD410" i="1"/>
  <c r="Y410" i="1"/>
  <c r="AA410" i="1"/>
  <c r="AE410" i="1"/>
  <c r="AQ410" i="1"/>
  <c r="DE7" i="1"/>
  <c r="EW327" i="1"/>
  <c r="FL327" i="1" s="1"/>
  <c r="EZ124" i="1"/>
  <c r="FO124" i="1" s="1"/>
  <c r="ET148" i="1"/>
  <c r="FI148" i="1" s="1"/>
  <c r="EP164" i="1"/>
  <c r="FE164" i="1" s="1"/>
  <c r="EP172" i="1"/>
  <c r="FE172" i="1" s="1"/>
  <c r="EP176" i="1"/>
  <c r="FE176" i="1" s="1"/>
  <c r="EZ184" i="1"/>
  <c r="FO184" i="1" s="1"/>
  <c r="EQ208" i="1"/>
  <c r="FF208" i="1" s="1"/>
  <c r="EU208" i="1"/>
  <c r="FJ208" i="1" s="1"/>
  <c r="EZ228" i="1"/>
  <c r="FO228" i="1" s="1"/>
  <c r="EQ248" i="1"/>
  <c r="FF248" i="1" s="1"/>
  <c r="EZ252" i="1"/>
  <c r="FO252" i="1" s="1"/>
  <c r="EZ260" i="1"/>
  <c r="FO260" i="1" s="1"/>
  <c r="EU264" i="1"/>
  <c r="FJ264" i="1" s="1"/>
  <c r="EV324" i="1"/>
  <c r="FK324" i="1" s="1"/>
  <c r="DL59" i="1"/>
  <c r="CZ7" i="1"/>
  <c r="BS4" i="1"/>
  <c r="BR4" i="1"/>
  <c r="BX4" i="1"/>
  <c r="BT4" i="1"/>
  <c r="BQ380" i="1"/>
  <c r="DO380" i="1"/>
  <c r="BS380" i="1"/>
  <c r="DD7" i="1"/>
  <c r="CB4" i="1"/>
  <c r="DC7" i="1"/>
  <c r="DB7" i="1"/>
  <c r="CY7" i="1"/>
  <c r="BZ4" i="1"/>
  <c r="BU4" i="1"/>
  <c r="DQ380" i="1"/>
  <c r="BZ380" i="1"/>
  <c r="DL380" i="1"/>
  <c r="DP380" i="1"/>
  <c r="BQ4" i="1"/>
  <c r="BV4" i="1"/>
  <c r="CX7" i="1"/>
  <c r="BY4" i="1"/>
  <c r="CA4" i="1"/>
  <c r="BW4" i="1"/>
  <c r="DK380" i="1"/>
  <c r="CA380" i="1"/>
  <c r="BV380" i="1"/>
  <c r="DF380" i="1"/>
  <c r="DC380" i="1"/>
  <c r="DM380" i="1"/>
  <c r="BX59" i="1"/>
  <c r="CV380" i="1"/>
  <c r="DJ380" i="1"/>
  <c r="BY380" i="1"/>
  <c r="CV7" i="1"/>
  <c r="DT7" i="1"/>
  <c r="DV252" i="1"/>
  <c r="DV186" i="1"/>
  <c r="CZ380" i="1"/>
  <c r="DU380" i="1"/>
  <c r="BU59" i="1"/>
  <c r="BW380" i="1"/>
  <c r="AY54" i="1"/>
  <c r="DB380" i="1"/>
  <c r="DT380" i="1"/>
  <c r="AY380" i="1"/>
  <c r="DR59" i="1"/>
  <c r="ES301" i="1"/>
  <c r="FH301" i="1" s="1"/>
  <c r="EZ148" i="1"/>
  <c r="FO148" i="1" s="1"/>
  <c r="BV59" i="1"/>
  <c r="AY59" i="1"/>
  <c r="BT59" i="1"/>
  <c r="EQ20" i="1"/>
  <c r="FF20" i="1" s="1"/>
  <c r="ER32" i="1"/>
  <c r="EQ35" i="1"/>
  <c r="FF35" i="1" s="1"/>
  <c r="EX36" i="1"/>
  <c r="FM36" i="1" s="1"/>
  <c r="EV39" i="1"/>
  <c r="FK39" i="1" s="1"/>
  <c r="EX40" i="1"/>
  <c r="FM40" i="1" s="1"/>
  <c r="EY41" i="1"/>
  <c r="FN41" i="1" s="1"/>
  <c r="BQ59" i="1"/>
  <c r="BS59" i="1"/>
  <c r="AY353" i="1"/>
  <c r="BN353" i="1"/>
  <c r="DV33" i="1"/>
  <c r="AJ59" i="1"/>
  <c r="BZ59" i="1"/>
  <c r="BR59" i="1"/>
  <c r="DT54" i="1"/>
  <c r="CA59" i="1"/>
  <c r="DQ59" i="1"/>
  <c r="BY59" i="1"/>
  <c r="EV260" i="1"/>
  <c r="FK260" i="1" s="1"/>
  <c r="ER284" i="1"/>
  <c r="FG284" i="1" s="1"/>
  <c r="ER316" i="1"/>
  <c r="FG316" i="1" s="1"/>
  <c r="ES332" i="1"/>
  <c r="FH332" i="1" s="1"/>
  <c r="EP99" i="1"/>
  <c r="FE99" i="1" s="1"/>
  <c r="EQ379" i="1"/>
  <c r="FF379" i="1" s="1"/>
  <c r="EZ193" i="1"/>
  <c r="FO193" i="1" s="1"/>
  <c r="ER197" i="1"/>
  <c r="FG197" i="1" s="1"/>
  <c r="EZ225" i="1"/>
  <c r="FO225" i="1" s="1"/>
  <c r="EY325" i="1"/>
  <c r="FN325" i="1" s="1"/>
  <c r="EQ333" i="1"/>
  <c r="FF333" i="1" s="1"/>
  <c r="EZ108" i="1"/>
  <c r="FO108" i="1" s="1"/>
  <c r="ER226" i="1"/>
  <c r="FG226" i="1" s="1"/>
  <c r="ER270" i="1"/>
  <c r="FG270" i="1" s="1"/>
  <c r="EU274" i="1"/>
  <c r="FJ274" i="1" s="1"/>
  <c r="EU306" i="1"/>
  <c r="FJ306" i="1" s="1"/>
  <c r="DN59" i="1"/>
  <c r="DM59" i="1"/>
  <c r="BW59" i="1"/>
  <c r="DK59" i="1"/>
  <c r="DJ59" i="1"/>
  <c r="EY171" i="1"/>
  <c r="FN171" i="1" s="1"/>
  <c r="EX183" i="1"/>
  <c r="FM183" i="1" s="1"/>
  <c r="ES236" i="1"/>
  <c r="FH236" i="1" s="1"/>
  <c r="EX251" i="1"/>
  <c r="FM251" i="1" s="1"/>
  <c r="EP254" i="1"/>
  <c r="FE254" i="1" s="1"/>
  <c r="ES256" i="1"/>
  <c r="FH256" i="1" s="1"/>
  <c r="EX259" i="1"/>
  <c r="FM259" i="1" s="1"/>
  <c r="ES288" i="1"/>
  <c r="FH288" i="1" s="1"/>
  <c r="EP252" i="1"/>
  <c r="FE252" i="1" s="1"/>
  <c r="EP260" i="1"/>
  <c r="FE260" i="1" s="1"/>
  <c r="EX311" i="1"/>
  <c r="FM311" i="1" s="1"/>
  <c r="ES326" i="1"/>
  <c r="FH326" i="1" s="1"/>
  <c r="CZ54" i="1"/>
  <c r="CA54" i="1"/>
  <c r="DT59" i="1"/>
  <c r="BN59" i="1"/>
  <c r="DP54" i="1"/>
  <c r="DF54" i="1"/>
  <c r="DU59" i="1"/>
  <c r="DJ54" i="1"/>
  <c r="DO59" i="1"/>
  <c r="BR54" i="1"/>
  <c r="CB59" i="1"/>
  <c r="DU54" i="1"/>
  <c r="CV54" i="1"/>
  <c r="DP59" i="1"/>
  <c r="BT54" i="1"/>
  <c r="DN54" i="1"/>
  <c r="BZ54" i="1"/>
  <c r="DB54" i="1"/>
  <c r="DR54" i="1"/>
  <c r="DV103" i="1"/>
  <c r="DV322" i="1"/>
  <c r="DV303" i="1"/>
  <c r="DK29" i="1"/>
  <c r="DA54" i="1"/>
  <c r="CB54" i="1"/>
  <c r="DK54" i="1"/>
  <c r="DV332" i="1"/>
  <c r="DO54" i="1"/>
  <c r="ES313" i="1"/>
  <c r="FH313" i="1" s="1"/>
  <c r="EX314" i="1"/>
  <c r="FM314" i="1" s="1"/>
  <c r="EZ197" i="1"/>
  <c r="FO197" i="1" s="1"/>
  <c r="ER221" i="1"/>
  <c r="FG221" i="1" s="1"/>
  <c r="EY245" i="1"/>
  <c r="FN245" i="1" s="1"/>
  <c r="EY277" i="1"/>
  <c r="FN277" i="1" s="1"/>
  <c r="EV178" i="1"/>
  <c r="FK178" i="1" s="1"/>
  <c r="EU182" i="1"/>
  <c r="FJ182" i="1" s="1"/>
  <c r="ER190" i="1"/>
  <c r="FG190" i="1" s="1"/>
  <c r="EQ226" i="1"/>
  <c r="FF226" i="1" s="1"/>
  <c r="EV274" i="1"/>
  <c r="FK274" i="1" s="1"/>
  <c r="EZ278" i="1"/>
  <c r="FO278" i="1" s="1"/>
  <c r="EZ286" i="1"/>
  <c r="FO286" i="1" s="1"/>
  <c r="EV346" i="1"/>
  <c r="FK346" i="1" s="1"/>
  <c r="EW38" i="1"/>
  <c r="FL38" i="1" s="1"/>
  <c r="ES44" i="1"/>
  <c r="FH44" i="1" s="1"/>
  <c r="CX54" i="1"/>
  <c r="CY54" i="1"/>
  <c r="EZ169" i="1"/>
  <c r="FO169" i="1" s="1"/>
  <c r="ET221" i="1"/>
  <c r="FI221" i="1" s="1"/>
  <c r="DV250" i="1"/>
  <c r="ET301" i="1"/>
  <c r="FI301" i="1" s="1"/>
  <c r="DA7" i="1"/>
  <c r="EP17" i="1"/>
  <c r="FE17" i="1" s="1"/>
  <c r="EP35" i="1"/>
  <c r="FE35" i="1" s="1"/>
  <c r="EZ57" i="1"/>
  <c r="FO57" i="1" s="1"/>
  <c r="EW177" i="1"/>
  <c r="FL177" i="1" s="1"/>
  <c r="EW192" i="1"/>
  <c r="FL192" i="1" s="1"/>
  <c r="EP319" i="1"/>
  <c r="FE319" i="1" s="1"/>
  <c r="EQ107" i="1"/>
  <c r="FF107" i="1" s="1"/>
  <c r="EX161" i="1"/>
  <c r="FM161" i="1" s="1"/>
  <c r="EY169" i="1"/>
  <c r="FN169" i="1" s="1"/>
  <c r="ET333" i="1"/>
  <c r="FI333" i="1" s="1"/>
  <c r="EZ345" i="1"/>
  <c r="FO345" i="1" s="1"/>
  <c r="ET96" i="1"/>
  <c r="FI96" i="1" s="1"/>
  <c r="EV122" i="1"/>
  <c r="FK122" i="1" s="1"/>
  <c r="EQ202" i="1"/>
  <c r="FF202" i="1" s="1"/>
  <c r="EU234" i="1"/>
  <c r="FJ234" i="1" s="1"/>
  <c r="EQ238" i="1"/>
  <c r="FF238" i="1" s="1"/>
  <c r="EU266" i="1"/>
  <c r="FJ266" i="1" s="1"/>
  <c r="ET109" i="1"/>
  <c r="FI109" i="1" s="1"/>
  <c r="EV231" i="1"/>
  <c r="FK231" i="1" s="1"/>
  <c r="EV263" i="1"/>
  <c r="FK263" i="1" s="1"/>
  <c r="DM54" i="1"/>
  <c r="DD54" i="1"/>
  <c r="ET91" i="1"/>
  <c r="FI91" i="1" s="1"/>
  <c r="EW96" i="1"/>
  <c r="FL96" i="1" s="1"/>
  <c r="ET139" i="1"/>
  <c r="FI139" i="1" s="1"/>
  <c r="EW143" i="1"/>
  <c r="FL143" i="1" s="1"/>
  <c r="EP149" i="1"/>
  <c r="FE149" i="1" s="1"/>
  <c r="EP170" i="1"/>
  <c r="FE170" i="1" s="1"/>
  <c r="ET189" i="1"/>
  <c r="FI189" i="1" s="1"/>
  <c r="ET237" i="1"/>
  <c r="FI237" i="1" s="1"/>
  <c r="ET241" i="1"/>
  <c r="FI241" i="1" s="1"/>
  <c r="ET289" i="1"/>
  <c r="FI289" i="1" s="1"/>
  <c r="ET315" i="1"/>
  <c r="FI315" i="1" s="1"/>
  <c r="ET317" i="1"/>
  <c r="FI317" i="1" s="1"/>
  <c r="BN54" i="1"/>
  <c r="BW54" i="1"/>
  <c r="CU29" i="1"/>
  <c r="DE54" i="1"/>
  <c r="AJ54" i="1"/>
  <c r="EP291" i="1"/>
  <c r="FE291" i="1" s="1"/>
  <c r="EX296" i="1"/>
  <c r="FM296" i="1" s="1"/>
  <c r="EP299" i="1"/>
  <c r="FE299" i="1" s="1"/>
  <c r="ES311" i="1"/>
  <c r="FH311" i="1" s="1"/>
  <c r="EX312" i="1"/>
  <c r="FM312" i="1" s="1"/>
  <c r="EP315" i="1"/>
  <c r="FE315" i="1" s="1"/>
  <c r="EP317" i="1"/>
  <c r="FE317" i="1" s="1"/>
  <c r="ES319" i="1"/>
  <c r="FH319" i="1" s="1"/>
  <c r="EY120" i="1"/>
  <c r="FN120" i="1" s="1"/>
  <c r="EP132" i="1"/>
  <c r="FE132" i="1" s="1"/>
  <c r="EZ144" i="1"/>
  <c r="FO144" i="1" s="1"/>
  <c r="EU148" i="1"/>
  <c r="FJ148" i="1" s="1"/>
  <c r="EP156" i="1"/>
  <c r="FE156" i="1" s="1"/>
  <c r="EP180" i="1"/>
  <c r="FE180" i="1" s="1"/>
  <c r="EU184" i="1"/>
  <c r="FJ184" i="1" s="1"/>
  <c r="EU192" i="1"/>
  <c r="FJ192" i="1" s="1"/>
  <c r="EU228" i="1"/>
  <c r="FJ228" i="1" s="1"/>
  <c r="EZ248" i="1"/>
  <c r="FO248" i="1" s="1"/>
  <c r="ER256" i="1"/>
  <c r="FG256" i="1" s="1"/>
  <c r="EY268" i="1"/>
  <c r="FN268" i="1" s="1"/>
  <c r="EZ288" i="1"/>
  <c r="FO288" i="1" s="1"/>
  <c r="ER300" i="1"/>
  <c r="FG300" i="1" s="1"/>
  <c r="EV87" i="1"/>
  <c r="FK87" i="1" s="1"/>
  <c r="EV99" i="1"/>
  <c r="FK99" i="1" s="1"/>
  <c r="EX379" i="1"/>
  <c r="FM379" i="1" s="1"/>
  <c r="EX117" i="1"/>
  <c r="FM117" i="1" s="1"/>
  <c r="ER121" i="1"/>
  <c r="FG121" i="1" s="1"/>
  <c r="EX137" i="1"/>
  <c r="FM137" i="1" s="1"/>
  <c r="EZ181" i="1"/>
  <c r="FO181" i="1" s="1"/>
  <c r="EV213" i="1"/>
  <c r="FK213" i="1" s="1"/>
  <c r="EY237" i="1"/>
  <c r="FN237" i="1" s="1"/>
  <c r="EV245" i="1"/>
  <c r="FK245" i="1" s="1"/>
  <c r="EY269" i="1"/>
  <c r="FN269" i="1" s="1"/>
  <c r="EZ277" i="1"/>
  <c r="FO277" i="1" s="1"/>
  <c r="EZ285" i="1"/>
  <c r="FO285" i="1" s="1"/>
  <c r="EV309" i="1"/>
  <c r="FK309" i="1" s="1"/>
  <c r="EV337" i="1"/>
  <c r="FK337" i="1" s="1"/>
  <c r="EY80" i="1"/>
  <c r="FN80" i="1" s="1"/>
  <c r="EX154" i="1"/>
  <c r="FM154" i="1" s="1"/>
  <c r="EX170" i="1"/>
  <c r="FM170" i="1" s="1"/>
  <c r="EQ186" i="1"/>
  <c r="FF186" i="1" s="1"/>
  <c r="ER214" i="1"/>
  <c r="FG214" i="1" s="1"/>
  <c r="EQ218" i="1"/>
  <c r="FF218" i="1" s="1"/>
  <c r="EU250" i="1"/>
  <c r="FJ250" i="1" s="1"/>
  <c r="EQ266" i="1"/>
  <c r="FF266" i="1" s="1"/>
  <c r="EZ298" i="1"/>
  <c r="FO298" i="1" s="1"/>
  <c r="EZ310" i="1"/>
  <c r="FO310" i="1" s="1"/>
  <c r="EU314" i="1"/>
  <c r="FJ314" i="1" s="1"/>
  <c r="EU322" i="1"/>
  <c r="FJ322" i="1" s="1"/>
  <c r="EQ322" i="1"/>
  <c r="FF322" i="1" s="1"/>
  <c r="EV330" i="1"/>
  <c r="FK330" i="1" s="1"/>
  <c r="EV338" i="1"/>
  <c r="FK338" i="1" s="1"/>
  <c r="EX342" i="1"/>
  <c r="FM342" i="1" s="1"/>
  <c r="ES6" i="1"/>
  <c r="FH6" i="1" s="1"/>
  <c r="CY29" i="1"/>
  <c r="EZ33" i="1"/>
  <c r="FO33" i="1" s="1"/>
  <c r="EV34" i="1"/>
  <c r="FK34" i="1" s="1"/>
  <c r="ER39" i="1"/>
  <c r="FG39" i="1" s="1"/>
  <c r="EP41" i="1"/>
  <c r="FE41" i="1" s="1"/>
  <c r="EQ42" i="1"/>
  <c r="FF42" i="1" s="1"/>
  <c r="ER43" i="1"/>
  <c r="FG43" i="1" s="1"/>
  <c r="EX44" i="1"/>
  <c r="FM44" i="1" s="1"/>
  <c r="BU54" i="1"/>
  <c r="DS54" i="1"/>
  <c r="EP74" i="1"/>
  <c r="EZ78" i="1"/>
  <c r="FO78" i="1" s="1"/>
  <c r="EY82" i="1"/>
  <c r="FN82" i="1" s="1"/>
  <c r="ET83" i="1"/>
  <c r="FI83" i="1" s="1"/>
  <c r="ES87" i="1"/>
  <c r="FH87" i="1" s="1"/>
  <c r="EP90" i="1"/>
  <c r="FE90" i="1" s="1"/>
  <c r="EW93" i="1"/>
  <c r="FL93" i="1" s="1"/>
  <c r="EV96" i="1"/>
  <c r="FK96" i="1" s="1"/>
  <c r="ET99" i="1"/>
  <c r="FI99" i="1" s="1"/>
  <c r="ES103" i="1"/>
  <c r="FH103" i="1" s="1"/>
  <c r="ER103" i="1"/>
  <c r="FG103" i="1" s="1"/>
  <c r="EZ105" i="1"/>
  <c r="FO105" i="1" s="1"/>
  <c r="ES149" i="1"/>
  <c r="FH149" i="1" s="1"/>
  <c r="ER151" i="1"/>
  <c r="FG151" i="1" s="1"/>
  <c r="EZ153" i="1"/>
  <c r="FO153" i="1" s="1"/>
  <c r="EW157" i="1"/>
  <c r="FL157" i="1" s="1"/>
  <c r="EW159" i="1"/>
  <c r="FL159" i="1" s="1"/>
  <c r="EV160" i="1"/>
  <c r="FK160" i="1" s="1"/>
  <c r="ET187" i="1"/>
  <c r="FI187" i="1" s="1"/>
  <c r="ET195" i="1"/>
  <c r="FI195" i="1" s="1"/>
  <c r="EW201" i="1"/>
  <c r="FL201" i="1" s="1"/>
  <c r="ET211" i="1"/>
  <c r="FI211" i="1" s="1"/>
  <c r="EW233" i="1"/>
  <c r="FL233" i="1" s="1"/>
  <c r="ET251" i="1"/>
  <c r="FI251" i="1" s="1"/>
  <c r="ET259" i="1"/>
  <c r="FI259" i="1" s="1"/>
  <c r="EW301" i="1"/>
  <c r="FL301" i="1" s="1"/>
  <c r="ET307" i="1"/>
  <c r="FI307" i="1" s="1"/>
  <c r="EW317" i="1"/>
  <c r="FL317" i="1" s="1"/>
  <c r="ER240" i="1"/>
  <c r="FG240" i="1" s="1"/>
  <c r="ER276" i="1"/>
  <c r="FG276" i="1" s="1"/>
  <c r="EV284" i="1"/>
  <c r="FK284" i="1" s="1"/>
  <c r="EV304" i="1"/>
  <c r="FK304" i="1" s="1"/>
  <c r="ER336" i="1"/>
  <c r="FG336" i="1" s="1"/>
  <c r="EQ83" i="1"/>
  <c r="FF83" i="1" s="1"/>
  <c r="ER249" i="1"/>
  <c r="FG249" i="1" s="1"/>
  <c r="EY329" i="1"/>
  <c r="FN329" i="1" s="1"/>
  <c r="EY337" i="1"/>
  <c r="FN337" i="1" s="1"/>
  <c r="DV76" i="1"/>
  <c r="ER114" i="1"/>
  <c r="FG114" i="1" s="1"/>
  <c r="ER146" i="1"/>
  <c r="FG146" i="1" s="1"/>
  <c r="EU222" i="1"/>
  <c r="FJ222" i="1" s="1"/>
  <c r="EZ242" i="1"/>
  <c r="FO242" i="1" s="1"/>
  <c r="EV266" i="1"/>
  <c r="FK266" i="1" s="1"/>
  <c r="ER286" i="1"/>
  <c r="FG286" i="1" s="1"/>
  <c r="ER298" i="1"/>
  <c r="FG298" i="1" s="1"/>
  <c r="DQ29" i="1"/>
  <c r="BS54" i="1"/>
  <c r="DQ54" i="1"/>
  <c r="BY54" i="1"/>
  <c r="ES89" i="1"/>
  <c r="FH89" i="1" s="1"/>
  <c r="EU109" i="1"/>
  <c r="FJ109" i="1" s="1"/>
  <c r="EQ140" i="1"/>
  <c r="FF140" i="1" s="1"/>
  <c r="EX143" i="1"/>
  <c r="FM143" i="1" s="1"/>
  <c r="EY163" i="1"/>
  <c r="FN163" i="1" s="1"/>
  <c r="EW174" i="1"/>
  <c r="FL174" i="1" s="1"/>
  <c r="ES202" i="1"/>
  <c r="FH202" i="1" s="1"/>
  <c r="EP224" i="1"/>
  <c r="FE224" i="1" s="1"/>
  <c r="ES224" i="1"/>
  <c r="FH224" i="1" s="1"/>
  <c r="ES234" i="1"/>
  <c r="FH234" i="1" s="1"/>
  <c r="ES248" i="1"/>
  <c r="FH248" i="1" s="1"/>
  <c r="ES266" i="1"/>
  <c r="FH266" i="1" s="1"/>
  <c r="EX267" i="1"/>
  <c r="FM267" i="1" s="1"/>
  <c r="EP288" i="1"/>
  <c r="FE288" i="1" s="1"/>
  <c r="EU232" i="1"/>
  <c r="FJ232" i="1" s="1"/>
  <c r="EQ332" i="1"/>
  <c r="FF332" i="1" s="1"/>
  <c r="ER234" i="1"/>
  <c r="FG234" i="1" s="1"/>
  <c r="EZ251" i="1"/>
  <c r="FO251" i="1" s="1"/>
  <c r="EY291" i="1"/>
  <c r="FN291" i="1" s="1"/>
  <c r="BX29" i="1"/>
  <c r="EZ34" i="1"/>
  <c r="FO34" i="1" s="1"/>
  <c r="ES36" i="1"/>
  <c r="FH36" i="1" s="1"/>
  <c r="EY37" i="1"/>
  <c r="FN37" i="1" s="1"/>
  <c r="ET41" i="1"/>
  <c r="FI41" i="1" s="1"/>
  <c r="DL54" i="1"/>
  <c r="BX54" i="1"/>
  <c r="ES75" i="1"/>
  <c r="FH75" i="1" s="1"/>
  <c r="EW149" i="1"/>
  <c r="FL149" i="1" s="1"/>
  <c r="ER168" i="1"/>
  <c r="FG168" i="1" s="1"/>
  <c r="ES198" i="1"/>
  <c r="FH198" i="1" s="1"/>
  <c r="EP200" i="1"/>
  <c r="FE200" i="1" s="1"/>
  <c r="EX205" i="1"/>
  <c r="FM205" i="1" s="1"/>
  <c r="ES246" i="1"/>
  <c r="FH246" i="1" s="1"/>
  <c r="EP316" i="1"/>
  <c r="FE316" i="1" s="1"/>
  <c r="EP53" i="1"/>
  <c r="FE53" i="1" s="1"/>
  <c r="EP120" i="1"/>
  <c r="FE120" i="1" s="1"/>
  <c r="EP168" i="1"/>
  <c r="FE168" i="1" s="1"/>
  <c r="ER200" i="1"/>
  <c r="FG200" i="1" s="1"/>
  <c r="EQ232" i="1"/>
  <c r="FF232" i="1" s="1"/>
  <c r="EU256" i="1"/>
  <c r="FJ256" i="1" s="1"/>
  <c r="EY256" i="1"/>
  <c r="FN256" i="1" s="1"/>
  <c r="EU280" i="1"/>
  <c r="FJ280" i="1" s="1"/>
  <c r="ER296" i="1"/>
  <c r="FG296" i="1" s="1"/>
  <c r="EU312" i="1"/>
  <c r="FJ312" i="1" s="1"/>
  <c r="EV320" i="1"/>
  <c r="FK320" i="1" s="1"/>
  <c r="ER332" i="1"/>
  <c r="FG332" i="1" s="1"/>
  <c r="EW340" i="1"/>
  <c r="FL340" i="1" s="1"/>
  <c r="EQ340" i="1"/>
  <c r="FF340" i="1" s="1"/>
  <c r="EQ344" i="1"/>
  <c r="FF344" i="1" s="1"/>
  <c r="ER344" i="1"/>
  <c r="FG344" i="1" s="1"/>
  <c r="EQ87" i="1"/>
  <c r="FF87" i="1" s="1"/>
  <c r="EZ95" i="1"/>
  <c r="FO95" i="1" s="1"/>
  <c r="EY117" i="1"/>
  <c r="FN117" i="1" s="1"/>
  <c r="ER129" i="1"/>
  <c r="FG129" i="1" s="1"/>
  <c r="EY149" i="1"/>
  <c r="FN149" i="1" s="1"/>
  <c r="EY161" i="1"/>
  <c r="FN161" i="1" s="1"/>
  <c r="EY181" i="1"/>
  <c r="FN181" i="1" s="1"/>
  <c r="EV209" i="1"/>
  <c r="FK209" i="1" s="1"/>
  <c r="EY213" i="1"/>
  <c r="FN213" i="1" s="1"/>
  <c r="EZ221" i="1"/>
  <c r="FO221" i="1" s="1"/>
  <c r="EU225" i="1"/>
  <c r="FJ225" i="1" s="1"/>
  <c r="EQ233" i="1"/>
  <c r="FF233" i="1" s="1"/>
  <c r="EZ241" i="1"/>
  <c r="FO241" i="1" s="1"/>
  <c r="EZ245" i="1"/>
  <c r="FO245" i="1" s="1"/>
  <c r="EZ253" i="1"/>
  <c r="FO253" i="1" s="1"/>
  <c r="ER277" i="1"/>
  <c r="FG277" i="1" s="1"/>
  <c r="ER297" i="1"/>
  <c r="FG297" i="1" s="1"/>
  <c r="ER329" i="1"/>
  <c r="FG329" i="1" s="1"/>
  <c r="EP92" i="1"/>
  <c r="FE92" i="1" s="1"/>
  <c r="ET108" i="1"/>
  <c r="FI108" i="1" s="1"/>
  <c r="EQ122" i="1"/>
  <c r="FF122" i="1" s="1"/>
  <c r="EZ202" i="1"/>
  <c r="FO202" i="1" s="1"/>
  <c r="ER258" i="1"/>
  <c r="FG258" i="1" s="1"/>
  <c r="EQ258" i="1"/>
  <c r="FF258" i="1" s="1"/>
  <c r="EV314" i="1"/>
  <c r="FK314" i="1" s="1"/>
  <c r="EV6" i="1"/>
  <c r="FK6" i="1" s="1"/>
  <c r="EW6" i="1"/>
  <c r="FL6" i="1" s="1"/>
  <c r="DL29" i="1"/>
  <c r="CW54" i="1"/>
  <c r="DC54" i="1"/>
  <c r="EW85" i="1"/>
  <c r="FL85" i="1" s="1"/>
  <c r="EX87" i="1"/>
  <c r="FM87" i="1" s="1"/>
  <c r="EV97" i="1"/>
  <c r="FK97" i="1" s="1"/>
  <c r="ES98" i="1"/>
  <c r="FH98" i="1" s="1"/>
  <c r="EU133" i="1"/>
  <c r="FJ133" i="1" s="1"/>
  <c r="EX135" i="1"/>
  <c r="FM135" i="1" s="1"/>
  <c r="ER136" i="1"/>
  <c r="FG136" i="1" s="1"/>
  <c r="EU141" i="1"/>
  <c r="FJ141" i="1" s="1"/>
  <c r="ET158" i="1"/>
  <c r="FI158" i="1" s="1"/>
  <c r="EX159" i="1"/>
  <c r="FM159" i="1" s="1"/>
  <c r="EV161" i="1"/>
  <c r="FK161" i="1" s="1"/>
  <c r="ET166" i="1"/>
  <c r="FI166" i="1" s="1"/>
  <c r="EW167" i="1"/>
  <c r="FL167" i="1" s="1"/>
  <c r="ES177" i="1"/>
  <c r="FH177" i="1" s="1"/>
  <c r="EW180" i="1"/>
  <c r="FL180" i="1" s="1"/>
  <c r="EP188" i="1"/>
  <c r="FE188" i="1" s="1"/>
  <c r="EP196" i="1"/>
  <c r="FE196" i="1" s="1"/>
  <c r="EX201" i="1"/>
  <c r="FM201" i="1" s="1"/>
  <c r="EP204" i="1"/>
  <c r="FE204" i="1" s="1"/>
  <c r="ES206" i="1"/>
  <c r="FH206" i="1" s="1"/>
  <c r="EX209" i="1"/>
  <c r="FM209" i="1" s="1"/>
  <c r="EP212" i="1"/>
  <c r="FE212" i="1" s="1"/>
  <c r="ES214" i="1"/>
  <c r="FH214" i="1" s="1"/>
  <c r="EX217" i="1"/>
  <c r="FM217" i="1" s="1"/>
  <c r="EP220" i="1"/>
  <c r="FE220" i="1" s="1"/>
  <c r="EP230" i="1"/>
  <c r="FE230" i="1" s="1"/>
  <c r="ES232" i="1"/>
  <c r="FH232" i="1" s="1"/>
  <c r="EX235" i="1"/>
  <c r="FM235" i="1" s="1"/>
  <c r="EX241" i="1"/>
  <c r="FM241" i="1" s="1"/>
  <c r="EP246" i="1"/>
  <c r="FE246" i="1" s="1"/>
  <c r="EX249" i="1"/>
  <c r="FM249" i="1" s="1"/>
  <c r="ES270" i="1"/>
  <c r="FH270" i="1" s="1"/>
  <c r="EX275" i="1"/>
  <c r="FM275" i="1" s="1"/>
  <c r="EP276" i="1"/>
  <c r="FE276" i="1" s="1"/>
  <c r="EX283" i="1"/>
  <c r="FM283" i="1" s="1"/>
  <c r="ES304" i="1"/>
  <c r="FH304" i="1" s="1"/>
  <c r="EP310" i="1"/>
  <c r="FE310" i="1" s="1"/>
  <c r="ES310" i="1"/>
  <c r="FH310" i="1" s="1"/>
  <c r="ET53" i="1"/>
  <c r="FI53" i="1" s="1"/>
  <c r="CW7" i="1"/>
  <c r="DF7" i="1"/>
  <c r="ER101" i="1"/>
  <c r="FG101" i="1" s="1"/>
  <c r="EX105" i="1"/>
  <c r="FM105" i="1" s="1"/>
  <c r="EP127" i="1"/>
  <c r="FE127" i="1" s="1"/>
  <c r="EQ139" i="1"/>
  <c r="FF139" i="1" s="1"/>
  <c r="EQ167" i="1"/>
  <c r="FF167" i="1" s="1"/>
  <c r="EQ179" i="1"/>
  <c r="FF179" i="1" s="1"/>
  <c r="EV211" i="1"/>
  <c r="FK211" i="1" s="1"/>
  <c r="ER219" i="1"/>
  <c r="FG219" i="1" s="1"/>
  <c r="ER283" i="1"/>
  <c r="FG283" i="1" s="1"/>
  <c r="EZ315" i="1"/>
  <c r="FO315" i="1" s="1"/>
  <c r="ES331" i="1"/>
  <c r="FH331" i="1" s="1"/>
  <c r="ER335" i="1"/>
  <c r="FG335" i="1" s="1"/>
  <c r="DB29" i="1"/>
  <c r="DV127" i="1"/>
  <c r="DA29" i="1"/>
  <c r="DF29" i="1"/>
  <c r="DV42" i="1"/>
  <c r="CX29" i="1"/>
  <c r="BZ29" i="1"/>
  <c r="EV111" i="1"/>
  <c r="FK111" i="1" s="1"/>
  <c r="EY187" i="1"/>
  <c r="FN187" i="1" s="1"/>
  <c r="EZ231" i="1"/>
  <c r="FO231" i="1" s="1"/>
  <c r="EZ239" i="1"/>
  <c r="FO239" i="1" s="1"/>
  <c r="EY275" i="1"/>
  <c r="FN275" i="1" s="1"/>
  <c r="ER303" i="1"/>
  <c r="FG303" i="1" s="1"/>
  <c r="EY307" i="1"/>
  <c r="FN307" i="1" s="1"/>
  <c r="EZ323" i="1"/>
  <c r="FO323" i="1" s="1"/>
  <c r="ER327" i="1"/>
  <c r="FG327" i="1" s="1"/>
  <c r="ER339" i="1"/>
  <c r="FG339" i="1" s="1"/>
  <c r="BS29" i="1"/>
  <c r="EX327" i="1"/>
  <c r="FM327" i="1" s="1"/>
  <c r="DP4" i="1"/>
  <c r="EU87" i="1"/>
  <c r="FJ87" i="1" s="1"/>
  <c r="EX169" i="1"/>
  <c r="FM169" i="1" s="1"/>
  <c r="EU217" i="1"/>
  <c r="FJ217" i="1" s="1"/>
  <c r="EQ297" i="1"/>
  <c r="FF297" i="1" s="1"/>
  <c r="EQ313" i="1"/>
  <c r="FF313" i="1" s="1"/>
  <c r="EY333" i="1"/>
  <c r="FN333" i="1" s="1"/>
  <c r="EY345" i="1"/>
  <c r="FN345" i="1" s="1"/>
  <c r="EQ174" i="1"/>
  <c r="FF174" i="1" s="1"/>
  <c r="EU198" i="1"/>
  <c r="FJ198" i="1" s="1"/>
  <c r="EZ246" i="1"/>
  <c r="FO246" i="1" s="1"/>
  <c r="ER310" i="1"/>
  <c r="FG310" i="1" s="1"/>
  <c r="ET97" i="1"/>
  <c r="FI97" i="1" s="1"/>
  <c r="EV143" i="1"/>
  <c r="FK143" i="1" s="1"/>
  <c r="EY299" i="1"/>
  <c r="FN299" i="1" s="1"/>
  <c r="ES339" i="1"/>
  <c r="FH339" i="1" s="1"/>
  <c r="AY29" i="1"/>
  <c r="DS4" i="1"/>
  <c r="CV29" i="1"/>
  <c r="EW248" i="1"/>
  <c r="FL248" i="1" s="1"/>
  <c r="EW252" i="1"/>
  <c r="FL252" i="1" s="1"/>
  <c r="CA29" i="1"/>
  <c r="BN48" i="1"/>
  <c r="BN4" i="1"/>
  <c r="DM4" i="1"/>
  <c r="EX89" i="1"/>
  <c r="FM89" i="1" s="1"/>
  <c r="EU143" i="1"/>
  <c r="FJ143" i="1" s="1"/>
  <c r="EP167" i="1"/>
  <c r="FE167" i="1" s="1"/>
  <c r="EQ203" i="1"/>
  <c r="FF203" i="1" s="1"/>
  <c r="EQ247" i="1"/>
  <c r="FF247" i="1" s="1"/>
  <c r="EQ263" i="1"/>
  <c r="FF263" i="1" s="1"/>
  <c r="EQ279" i="1"/>
  <c r="FF279" i="1" s="1"/>
  <c r="EU315" i="1"/>
  <c r="FJ315" i="1" s="1"/>
  <c r="EX335" i="1"/>
  <c r="FM335" i="1" s="1"/>
  <c r="DV39" i="1"/>
  <c r="ER41" i="1"/>
  <c r="FG41" i="1" s="1"/>
  <c r="EX41" i="1"/>
  <c r="FM41" i="1" s="1"/>
  <c r="EP44" i="1"/>
  <c r="FE44" i="1" s="1"/>
  <c r="ES74" i="1"/>
  <c r="EY86" i="1"/>
  <c r="FN86" i="1" s="1"/>
  <c r="EP94" i="1"/>
  <c r="FE94" i="1" s="1"/>
  <c r="ET127" i="1"/>
  <c r="FI127" i="1" s="1"/>
  <c r="DV242" i="1"/>
  <c r="ET262" i="1"/>
  <c r="FI262" i="1" s="1"/>
  <c r="ET272" i="1"/>
  <c r="FI272" i="1" s="1"/>
  <c r="DV289" i="1"/>
  <c r="ET290" i="1"/>
  <c r="FI290" i="1" s="1"/>
  <c r="DV293" i="1"/>
  <c r="DV305" i="1"/>
  <c r="ET326" i="1"/>
  <c r="FI326" i="1" s="1"/>
  <c r="EY232" i="1"/>
  <c r="FN232" i="1" s="1"/>
  <c r="EV252" i="1"/>
  <c r="FK252" i="1" s="1"/>
  <c r="EQ284" i="1"/>
  <c r="FF284" i="1" s="1"/>
  <c r="EQ312" i="1"/>
  <c r="FF312" i="1" s="1"/>
  <c r="DV344" i="1"/>
  <c r="DV143" i="1"/>
  <c r="DE29" i="1"/>
  <c r="BQ29" i="1"/>
  <c r="DO29" i="1"/>
  <c r="DV18" i="1"/>
  <c r="DV44" i="1"/>
  <c r="DV46" i="1"/>
  <c r="DV57" i="1"/>
  <c r="DV187" i="1"/>
  <c r="DV221" i="1"/>
  <c r="DV245" i="1"/>
  <c r="DV271" i="1"/>
  <c r="DV273" i="1"/>
  <c r="DV211" i="1"/>
  <c r="DV251" i="1"/>
  <c r="DV315" i="1"/>
  <c r="DV323" i="1"/>
  <c r="DM29" i="1"/>
  <c r="DN29" i="1"/>
  <c r="EV11" i="1"/>
  <c r="FK11" i="1" s="1"/>
  <c r="EP208" i="1"/>
  <c r="FE208" i="1" s="1"/>
  <c r="AY48" i="1"/>
  <c r="DV74" i="1"/>
  <c r="ER266" i="1"/>
  <c r="FG266" i="1" s="1"/>
  <c r="DV158" i="1"/>
  <c r="DV142" i="1"/>
  <c r="DV299" i="1"/>
  <c r="DV40" i="1"/>
  <c r="DV97" i="1"/>
  <c r="DV156" i="1"/>
  <c r="DV179" i="1"/>
  <c r="DV312" i="1"/>
  <c r="DV82" i="1"/>
  <c r="DV98" i="1"/>
  <c r="DV244" i="1"/>
  <c r="DV309" i="1"/>
  <c r="DV92" i="1"/>
  <c r="DV290" i="1"/>
  <c r="DV310" i="1"/>
  <c r="DV219" i="1"/>
  <c r="DV243" i="1"/>
  <c r="DV307" i="1"/>
  <c r="DV327" i="1"/>
  <c r="DV37" i="1"/>
  <c r="DV41" i="1"/>
  <c r="DV102" i="1"/>
  <c r="DV124" i="1"/>
  <c r="DV204" i="1"/>
  <c r="DV228" i="1"/>
  <c r="DV276" i="1"/>
  <c r="DV189" i="1"/>
  <c r="DV213" i="1"/>
  <c r="DV313" i="1"/>
  <c r="DV334" i="1"/>
  <c r="BN7" i="1"/>
  <c r="DM7" i="1"/>
  <c r="DV152" i="1"/>
  <c r="DV172" i="1"/>
  <c r="DV220" i="1"/>
  <c r="DV236" i="1"/>
  <c r="DV268" i="1"/>
  <c r="DV284" i="1"/>
  <c r="DV121" i="1"/>
  <c r="DV265" i="1"/>
  <c r="DV301" i="1"/>
  <c r="DV329" i="1"/>
  <c r="DV108" i="1"/>
  <c r="DV126" i="1"/>
  <c r="DV134" i="1"/>
  <c r="DV150" i="1"/>
  <c r="DV194" i="1"/>
  <c r="DV226" i="1"/>
  <c r="DV238" i="1"/>
  <c r="DV246" i="1"/>
  <c r="DV258" i="1"/>
  <c r="DV282" i="1"/>
  <c r="DV286" i="1"/>
  <c r="DV298" i="1"/>
  <c r="DV175" i="1"/>
  <c r="DV235" i="1"/>
  <c r="DV239" i="1"/>
  <c r="DV255" i="1"/>
  <c r="DV275" i="1"/>
  <c r="DV287" i="1"/>
  <c r="DV311" i="1"/>
  <c r="DV331" i="1"/>
  <c r="BW29" i="1"/>
  <c r="CB29" i="1"/>
  <c r="DV81" i="1"/>
  <c r="DV93" i="1"/>
  <c r="DV120" i="1"/>
  <c r="DV131" i="1"/>
  <c r="DV146" i="1"/>
  <c r="DV151" i="1"/>
  <c r="DV157" i="1"/>
  <c r="DV169" i="1"/>
  <c r="DV197" i="1"/>
  <c r="DV198" i="1"/>
  <c r="DV200" i="1"/>
  <c r="DV218" i="1"/>
  <c r="DV233" i="1"/>
  <c r="DV253" i="1"/>
  <c r="DV259" i="1"/>
  <c r="DV262" i="1"/>
  <c r="DV267" i="1"/>
  <c r="DV279" i="1"/>
  <c r="DV291" i="1"/>
  <c r="DV300" i="1"/>
  <c r="DV317" i="1"/>
  <c r="DV325" i="1"/>
  <c r="DV53" i="1"/>
  <c r="DV145" i="1"/>
  <c r="DV209" i="1"/>
  <c r="DV237" i="1"/>
  <c r="DV261" i="1"/>
  <c r="DV230" i="1"/>
  <c r="DV147" i="1"/>
  <c r="DV203" i="1"/>
  <c r="DV227" i="1"/>
  <c r="DJ29" i="1"/>
  <c r="CZ29" i="1"/>
  <c r="DV49" i="1"/>
  <c r="DV50" i="1" s="1"/>
  <c r="DV202" i="1"/>
  <c r="DV231" i="1"/>
  <c r="DV263" i="1"/>
  <c r="BT29" i="1"/>
  <c r="BU29" i="1"/>
  <c r="DS29" i="1"/>
  <c r="ET263" i="1"/>
  <c r="FI263" i="1" s="1"/>
  <c r="ET271" i="1"/>
  <c r="FI271" i="1" s="1"/>
  <c r="EZ132" i="1"/>
  <c r="FO132" i="1" s="1"/>
  <c r="EU156" i="1"/>
  <c r="FJ156" i="1" s="1"/>
  <c r="DV106" i="1"/>
  <c r="DV308" i="1"/>
  <c r="DV129" i="1"/>
  <c r="DP29" i="1"/>
  <c r="BR29" i="1"/>
  <c r="DT29" i="1"/>
  <c r="AJ29" i="1"/>
  <c r="BN29" i="1"/>
  <c r="DR4" i="1"/>
  <c r="DL4" i="1"/>
  <c r="BZ7" i="1"/>
  <c r="DV212" i="1"/>
  <c r="DV274" i="1"/>
  <c r="DV314" i="1"/>
  <c r="DU29" i="1"/>
  <c r="BV7" i="1"/>
  <c r="EV139" i="1"/>
  <c r="FK139" i="1" s="1"/>
  <c r="EQ215" i="1"/>
  <c r="FF215" i="1" s="1"/>
  <c r="BV29" i="1"/>
  <c r="EW33" i="1"/>
  <c r="FL33" i="1" s="1"/>
  <c r="EY79" i="1"/>
  <c r="FN79" i="1" s="1"/>
  <c r="ET82" i="1"/>
  <c r="FI82" i="1" s="1"/>
  <c r="EX115" i="1"/>
  <c r="FM115" i="1" s="1"/>
  <c r="EP245" i="1"/>
  <c r="FE245" i="1" s="1"/>
  <c r="EQ314" i="1"/>
  <c r="FF314" i="1" s="1"/>
  <c r="EV334" i="1"/>
  <c r="FK334" i="1" s="1"/>
  <c r="EV342" i="1"/>
  <c r="FK342" i="1" s="1"/>
  <c r="DD29" i="1"/>
  <c r="EY32" i="1"/>
  <c r="EZ37" i="1"/>
  <c r="FO37" i="1" s="1"/>
  <c r="EU41" i="1"/>
  <c r="FJ41" i="1" s="1"/>
  <c r="EX45" i="1"/>
  <c r="FM45" i="1" s="1"/>
  <c r="ES46" i="1"/>
  <c r="FH46" i="1" s="1"/>
  <c r="EW77" i="1"/>
  <c r="FL77" i="1" s="1"/>
  <c r="ER87" i="1"/>
  <c r="FG87" i="1" s="1"/>
  <c r="EQ97" i="1"/>
  <c r="FF97" i="1" s="1"/>
  <c r="EV120" i="1"/>
  <c r="FK120" i="1" s="1"/>
  <c r="EY122" i="1"/>
  <c r="FN122" i="1" s="1"/>
  <c r="EX124" i="1"/>
  <c r="FM124" i="1" s="1"/>
  <c r="EP157" i="1"/>
  <c r="FE157" i="1" s="1"/>
  <c r="EQ161" i="1"/>
  <c r="FF161" i="1" s="1"/>
  <c r="EW195" i="1"/>
  <c r="FL195" i="1" s="1"/>
  <c r="EO210" i="1"/>
  <c r="FD210" i="1" s="1"/>
  <c r="EW243" i="1"/>
  <c r="FL243" i="1" s="1"/>
  <c r="EW251" i="1"/>
  <c r="FL251" i="1" s="1"/>
  <c r="EO254" i="1"/>
  <c r="FD254" i="1" s="1"/>
  <c r="EW279" i="1"/>
  <c r="FL279" i="1" s="1"/>
  <c r="EW303" i="1"/>
  <c r="FL303" i="1" s="1"/>
  <c r="EW323" i="1"/>
  <c r="FL323" i="1" s="1"/>
  <c r="EY160" i="1"/>
  <c r="FN160" i="1" s="1"/>
  <c r="EV192" i="1"/>
  <c r="FK192" i="1" s="1"/>
  <c r="EQ216" i="1"/>
  <c r="FF216" i="1" s="1"/>
  <c r="EZ236" i="1"/>
  <c r="FO236" i="1" s="1"/>
  <c r="EZ268" i="1"/>
  <c r="FO268" i="1" s="1"/>
  <c r="ER288" i="1"/>
  <c r="FG288" i="1" s="1"/>
  <c r="EU320" i="1"/>
  <c r="FJ320" i="1" s="1"/>
  <c r="EQ103" i="1"/>
  <c r="FF103" i="1" s="1"/>
  <c r="ER309" i="1"/>
  <c r="FG309" i="1" s="1"/>
  <c r="ER341" i="1"/>
  <c r="FG341" i="1" s="1"/>
  <c r="EZ84" i="1"/>
  <c r="FO84" i="1" s="1"/>
  <c r="EQ138" i="1"/>
  <c r="FF138" i="1" s="1"/>
  <c r="ER154" i="1"/>
  <c r="FG154" i="1" s="1"/>
  <c r="EV195" i="1"/>
  <c r="FK195" i="1" s="1"/>
  <c r="EZ243" i="1"/>
  <c r="FO243" i="1" s="1"/>
  <c r="DC29" i="1"/>
  <c r="ET118" i="1"/>
  <c r="FI118" i="1" s="1"/>
  <c r="EX127" i="1"/>
  <c r="FM127" i="1" s="1"/>
  <c r="ES182" i="1"/>
  <c r="FH182" i="1" s="1"/>
  <c r="ES226" i="1"/>
  <c r="FH226" i="1" s="1"/>
  <c r="EP228" i="1"/>
  <c r="FE228" i="1" s="1"/>
  <c r="ES230" i="1"/>
  <c r="FH230" i="1" s="1"/>
  <c r="EX233" i="1"/>
  <c r="FM233" i="1" s="1"/>
  <c r="ES258" i="1"/>
  <c r="FH258" i="1" s="1"/>
  <c r="EX265" i="1"/>
  <c r="FM265" i="1" s="1"/>
  <c r="EX269" i="1"/>
  <c r="FM269" i="1" s="1"/>
  <c r="ES274" i="1"/>
  <c r="FH274" i="1" s="1"/>
  <c r="EX281" i="1"/>
  <c r="FM281" i="1" s="1"/>
  <c r="EP292" i="1"/>
  <c r="FE292" i="1" s="1"/>
  <c r="EX297" i="1"/>
  <c r="FM297" i="1" s="1"/>
  <c r="ES302" i="1"/>
  <c r="FH302" i="1" s="1"/>
  <c r="EQ336" i="1"/>
  <c r="FF336" i="1" s="1"/>
  <c r="EZ75" i="1"/>
  <c r="FO75" i="1" s="1"/>
  <c r="EP103" i="1"/>
  <c r="FE103" i="1" s="1"/>
  <c r="EU379" i="1"/>
  <c r="FJ379" i="1" s="1"/>
  <c r="ET121" i="1"/>
  <c r="FI121" i="1" s="1"/>
  <c r="EX125" i="1"/>
  <c r="FM125" i="1" s="1"/>
  <c r="EY185" i="1"/>
  <c r="FN185" i="1" s="1"/>
  <c r="EQ193" i="1"/>
  <c r="FF193" i="1" s="1"/>
  <c r="EQ197" i="1"/>
  <c r="FF197" i="1" s="1"/>
  <c r="EV205" i="1"/>
  <c r="FK205" i="1" s="1"/>
  <c r="EZ217" i="1"/>
  <c r="FO217" i="1" s="1"/>
  <c r="EQ241" i="1"/>
  <c r="FF241" i="1" s="1"/>
  <c r="EV257" i="1"/>
  <c r="FK257" i="1" s="1"/>
  <c r="EQ273" i="1"/>
  <c r="FF273" i="1" s="1"/>
  <c r="EQ281" i="1"/>
  <c r="FF281" i="1" s="1"/>
  <c r="EQ305" i="1"/>
  <c r="FF305" i="1" s="1"/>
  <c r="ER333" i="1"/>
  <c r="FG333" i="1" s="1"/>
  <c r="EU92" i="1"/>
  <c r="FJ92" i="1" s="1"/>
  <c r="EX126" i="1"/>
  <c r="FM126" i="1" s="1"/>
  <c r="EQ130" i="1"/>
  <c r="FF130" i="1" s="1"/>
  <c r="ER150" i="1"/>
  <c r="FG150" i="1" s="1"/>
  <c r="EX158" i="1"/>
  <c r="FM158" i="1" s="1"/>
  <c r="EX178" i="1"/>
  <c r="FM178" i="1" s="1"/>
  <c r="EY210" i="1"/>
  <c r="FN210" i="1" s="1"/>
  <c r="ER262" i="1"/>
  <c r="FG262" i="1" s="1"/>
  <c r="EV298" i="1"/>
  <c r="FK298" i="1" s="1"/>
  <c r="EQ6" i="1"/>
  <c r="FF6" i="1" s="1"/>
  <c r="CW29" i="1"/>
  <c r="DR29" i="1"/>
  <c r="ET78" i="1"/>
  <c r="FI78" i="1" s="1"/>
  <c r="EX79" i="1"/>
  <c r="FM79" i="1" s="1"/>
  <c r="ET86" i="1"/>
  <c r="FI86" i="1" s="1"/>
  <c r="EW87" i="1"/>
  <c r="FL87" i="1" s="1"/>
  <c r="ER88" i="1"/>
  <c r="FG88" i="1" s="1"/>
  <c r="EV89" i="1"/>
  <c r="FK89" i="1" s="1"/>
  <c r="ES97" i="1"/>
  <c r="FH97" i="1" s="1"/>
  <c r="ES107" i="1"/>
  <c r="FH107" i="1" s="1"/>
  <c r="EQ108" i="1"/>
  <c r="FF108" i="1" s="1"/>
  <c r="EU114" i="1"/>
  <c r="FJ114" i="1" s="1"/>
  <c r="EW135" i="1"/>
  <c r="FL135" i="1" s="1"/>
  <c r="EV137" i="1"/>
  <c r="FK137" i="1" s="1"/>
  <c r="ET142" i="1"/>
  <c r="FI142" i="1" s="1"/>
  <c r="EY155" i="1"/>
  <c r="FN155" i="1" s="1"/>
  <c r="EU157" i="1"/>
  <c r="FJ157" i="1" s="1"/>
  <c r="ER160" i="1"/>
  <c r="FG160" i="1" s="1"/>
  <c r="ES161" i="1"/>
  <c r="FH161" i="1" s="1"/>
  <c r="EU165" i="1"/>
  <c r="FJ165" i="1" s="1"/>
  <c r="ES171" i="1"/>
  <c r="FH171" i="1" s="1"/>
  <c r="EU173" i="1"/>
  <c r="FJ173" i="1" s="1"/>
  <c r="EY179" i="1"/>
  <c r="FN179" i="1" s="1"/>
  <c r="EX181" i="1"/>
  <c r="FM181" i="1" s="1"/>
  <c r="EP184" i="1"/>
  <c r="FE184" i="1" s="1"/>
  <c r="ES186" i="1"/>
  <c r="FH186" i="1" s="1"/>
  <c r="ES188" i="1"/>
  <c r="FH188" i="1" s="1"/>
  <c r="EX189" i="1"/>
  <c r="FM189" i="1" s="1"/>
  <c r="EP194" i="1"/>
  <c r="FE194" i="1" s="1"/>
  <c r="ES196" i="1"/>
  <c r="FH196" i="1" s="1"/>
  <c r="EX197" i="1"/>
  <c r="FM197" i="1" s="1"/>
  <c r="EX199" i="1"/>
  <c r="FM199" i="1" s="1"/>
  <c r="EP202" i="1"/>
  <c r="FE202" i="1" s="1"/>
  <c r="ES204" i="1"/>
  <c r="FH204" i="1" s="1"/>
  <c r="EX207" i="1"/>
  <c r="FM207" i="1" s="1"/>
  <c r="EP210" i="1"/>
  <c r="FE210" i="1" s="1"/>
  <c r="ES210" i="1"/>
  <c r="FH210" i="1" s="1"/>
  <c r="EP214" i="1"/>
  <c r="FE214" i="1" s="1"/>
  <c r="EX215" i="1"/>
  <c r="FM215" i="1" s="1"/>
  <c r="EP218" i="1"/>
  <c r="FE218" i="1" s="1"/>
  <c r="ES218" i="1"/>
  <c r="FH218" i="1" s="1"/>
  <c r="EX231" i="1"/>
  <c r="FM231" i="1" s="1"/>
  <c r="EP232" i="1"/>
  <c r="FE232" i="1" s="1"/>
  <c r="EP234" i="1"/>
  <c r="FE234" i="1" s="1"/>
  <c r="EX237" i="1"/>
  <c r="FM237" i="1" s="1"/>
  <c r="EP240" i="1"/>
  <c r="FE240" i="1" s="1"/>
  <c r="EX243" i="1"/>
  <c r="FM243" i="1" s="1"/>
  <c r="EP248" i="1"/>
  <c r="FE248" i="1" s="1"/>
  <c r="EX253" i="1"/>
  <c r="FM253" i="1" s="1"/>
  <c r="EP264" i="1"/>
  <c r="FE264" i="1" s="1"/>
  <c r="EP272" i="1"/>
  <c r="FE272" i="1" s="1"/>
  <c r="EX277" i="1"/>
  <c r="FM277" i="1" s="1"/>
  <c r="EP282" i="1"/>
  <c r="FE282" i="1" s="1"/>
  <c r="EX287" i="1"/>
  <c r="FM287" i="1" s="1"/>
  <c r="ES290" i="1"/>
  <c r="FH290" i="1" s="1"/>
  <c r="ES292" i="1"/>
  <c r="FH292" i="1" s="1"/>
  <c r="EX293" i="1"/>
  <c r="FM293" i="1" s="1"/>
  <c r="EP296" i="1"/>
  <c r="FE296" i="1" s="1"/>
  <c r="EZ237" i="1"/>
  <c r="FO237" i="1" s="1"/>
  <c r="ER337" i="1"/>
  <c r="FG337" i="1" s="1"/>
  <c r="EY341" i="1"/>
  <c r="FN341" i="1" s="1"/>
  <c r="EU76" i="1"/>
  <c r="FJ76" i="1" s="1"/>
  <c r="EU96" i="1"/>
  <c r="FJ96" i="1" s="1"/>
  <c r="EU194" i="1"/>
  <c r="FJ194" i="1" s="1"/>
  <c r="EV206" i="1"/>
  <c r="FK206" i="1" s="1"/>
  <c r="EZ238" i="1"/>
  <c r="FO238" i="1" s="1"/>
  <c r="EV270" i="1"/>
  <c r="FK270" i="1" s="1"/>
  <c r="BY29" i="1"/>
  <c r="EY83" i="1"/>
  <c r="FN83" i="1" s="1"/>
  <c r="ES114" i="1"/>
  <c r="FH114" i="1" s="1"/>
  <c r="EY139" i="1"/>
  <c r="FN139" i="1" s="1"/>
  <c r="EQ156" i="1"/>
  <c r="FF156" i="1" s="1"/>
  <c r="EX167" i="1"/>
  <c r="FM167" i="1" s="1"/>
  <c r="ES172" i="1"/>
  <c r="FH172" i="1" s="1"/>
  <c r="ES222" i="1"/>
  <c r="FH222" i="1" s="1"/>
  <c r="ES294" i="1"/>
  <c r="FH294" i="1" s="1"/>
  <c r="ES318" i="1"/>
  <c r="FH318" i="1" s="1"/>
  <c r="DV343" i="1"/>
  <c r="DV215" i="1"/>
  <c r="DV328" i="1"/>
  <c r="DV8" i="1"/>
  <c r="DV20" i="1"/>
  <c r="DV56" i="1"/>
  <c r="DV159" i="1"/>
  <c r="DV174" i="1"/>
  <c r="DV229" i="1"/>
  <c r="DV283" i="1"/>
  <c r="AY7" i="1"/>
  <c r="AY4" i="1"/>
  <c r="DV196" i="1"/>
  <c r="DV248" i="1"/>
  <c r="DV260" i="1"/>
  <c r="DV292" i="1"/>
  <c r="DV324" i="1"/>
  <c r="DV83" i="1"/>
  <c r="DV113" i="1"/>
  <c r="DV117" i="1"/>
  <c r="DV165" i="1"/>
  <c r="DV225" i="1"/>
  <c r="DV277" i="1"/>
  <c r="DV297" i="1"/>
  <c r="DV333" i="1"/>
  <c r="DV337" i="1"/>
  <c r="DV104" i="1"/>
  <c r="DV130" i="1"/>
  <c r="DV154" i="1"/>
  <c r="DV210" i="1"/>
  <c r="DV234" i="1"/>
  <c r="DV254" i="1"/>
  <c r="DV270" i="1"/>
  <c r="DV278" i="1"/>
  <c r="DV302" i="1"/>
  <c r="DV306" i="1"/>
  <c r="DV318" i="1"/>
  <c r="DV85" i="1"/>
  <c r="DV163" i="1"/>
  <c r="DV167" i="1"/>
  <c r="DV195" i="1"/>
  <c r="DV207" i="1"/>
  <c r="DV223" i="1"/>
  <c r="DV247" i="1"/>
  <c r="DV295" i="1"/>
  <c r="DV335" i="1"/>
  <c r="DV6" i="1"/>
  <c r="DK7" i="1"/>
  <c r="DV12" i="1"/>
  <c r="DV13" i="1"/>
  <c r="DV14" i="1"/>
  <c r="DV15" i="1"/>
  <c r="DV16" i="1"/>
  <c r="DV17" i="1"/>
  <c r="DV19" i="1"/>
  <c r="DV38" i="1"/>
  <c r="DV45" i="1"/>
  <c r="DV51" i="1"/>
  <c r="DV55" i="1"/>
  <c r="DV60" i="1"/>
  <c r="DV61" i="1" s="1"/>
  <c r="DV80" i="1"/>
  <c r="DV88" i="1"/>
  <c r="DV90" i="1"/>
  <c r="DV91" i="1"/>
  <c r="DV96" i="1"/>
  <c r="DV109" i="1"/>
  <c r="DV111" i="1"/>
  <c r="DV123" i="1"/>
  <c r="DV133" i="1"/>
  <c r="DV139" i="1"/>
  <c r="DV162" i="1"/>
  <c r="DV164" i="1"/>
  <c r="DV171" i="1"/>
  <c r="DV191" i="1"/>
  <c r="EP87" i="1"/>
  <c r="FE87" i="1" s="1"/>
  <c r="EZ201" i="1"/>
  <c r="FO201" i="1" s="1"/>
  <c r="EU213" i="1"/>
  <c r="FJ213" i="1" s="1"/>
  <c r="EU269" i="1"/>
  <c r="FJ269" i="1" s="1"/>
  <c r="EP84" i="1"/>
  <c r="FE84" i="1" s="1"/>
  <c r="EQ150" i="1"/>
  <c r="FF150" i="1" s="1"/>
  <c r="ER186" i="1"/>
  <c r="FG186" i="1" s="1"/>
  <c r="EZ190" i="1"/>
  <c r="FO190" i="1" s="1"/>
  <c r="EY230" i="1"/>
  <c r="FN230" i="1" s="1"/>
  <c r="ER314" i="1"/>
  <c r="FG314" i="1" s="1"/>
  <c r="EZ330" i="1"/>
  <c r="FO330" i="1" s="1"/>
  <c r="ET12" i="1"/>
  <c r="FI12" i="1" s="1"/>
  <c r="ET13" i="1"/>
  <c r="FI13" i="1" s="1"/>
  <c r="EY103" i="1"/>
  <c r="FN103" i="1" s="1"/>
  <c r="EY135" i="1"/>
  <c r="FN135" i="1" s="1"/>
  <c r="EQ136" i="1"/>
  <c r="FF136" i="1" s="1"/>
  <c r="EP181" i="1"/>
  <c r="FE181" i="1" s="1"/>
  <c r="ES183" i="1"/>
  <c r="FH183" i="1" s="1"/>
  <c r="EX186" i="1"/>
  <c r="FM186" i="1" s="1"/>
  <c r="ES187" i="1"/>
  <c r="FH187" i="1" s="1"/>
  <c r="ES191" i="1"/>
  <c r="FH191" i="1" s="1"/>
  <c r="EX210" i="1"/>
  <c r="FM210" i="1" s="1"/>
  <c r="EX218" i="1"/>
  <c r="FM218" i="1" s="1"/>
  <c r="EX234" i="1"/>
  <c r="FM234" i="1" s="1"/>
  <c r="EX274" i="1"/>
  <c r="FM274" i="1" s="1"/>
  <c r="DV78" i="1"/>
  <c r="DV94" i="1"/>
  <c r="DV316" i="1"/>
  <c r="DV336" i="1"/>
  <c r="DV161" i="1"/>
  <c r="DV173" i="1"/>
  <c r="DV205" i="1"/>
  <c r="DV285" i="1"/>
  <c r="DV266" i="1"/>
  <c r="EU94" i="1"/>
  <c r="FJ94" i="1" s="1"/>
  <c r="EV101" i="1"/>
  <c r="FK101" i="1" s="1"/>
  <c r="EU102" i="1"/>
  <c r="FJ102" i="1" s="1"/>
  <c r="ES111" i="1"/>
  <c r="FH111" i="1" s="1"/>
  <c r="ES112" i="1"/>
  <c r="FH112" i="1" s="1"/>
  <c r="EX155" i="1"/>
  <c r="FM155" i="1" s="1"/>
  <c r="EX252" i="1"/>
  <c r="FM252" i="1" s="1"/>
  <c r="EX260" i="1"/>
  <c r="FM260" i="1" s="1"/>
  <c r="EP263" i="1"/>
  <c r="FE263" i="1" s="1"/>
  <c r="EP267" i="1"/>
  <c r="FE267" i="1" s="1"/>
  <c r="EX268" i="1"/>
  <c r="FM268" i="1" s="1"/>
  <c r="CU7" i="1"/>
  <c r="DK4" i="1"/>
  <c r="DQ4" i="1"/>
  <c r="DP7" i="1"/>
  <c r="DV86" i="1"/>
  <c r="DV116" i="1"/>
  <c r="DV136" i="1"/>
  <c r="DV148" i="1"/>
  <c r="DV269" i="1"/>
  <c r="DV100" i="1"/>
  <c r="DV170" i="1"/>
  <c r="ET232" i="1"/>
  <c r="FI232" i="1" s="1"/>
  <c r="BR7" i="1"/>
  <c r="BW7" i="1"/>
  <c r="EV322" i="1"/>
  <c r="FK322" i="1" s="1"/>
  <c r="CA7" i="1"/>
  <c r="EV200" i="1"/>
  <c r="FK200" i="1" s="1"/>
  <c r="EQ276" i="1"/>
  <c r="FF276" i="1" s="1"/>
  <c r="ES13" i="1"/>
  <c r="FH13" i="1" s="1"/>
  <c r="EY36" i="1"/>
  <c r="FN36" i="1" s="1"/>
  <c r="EW42" i="1"/>
  <c r="FL42" i="1" s="1"/>
  <c r="ET115" i="1"/>
  <c r="FI115" i="1" s="1"/>
  <c r="ET203" i="1"/>
  <c r="FI203" i="1" s="1"/>
  <c r="ET295" i="1"/>
  <c r="FI295" i="1" s="1"/>
  <c r="EV170" i="1"/>
  <c r="FK170" i="1" s="1"/>
  <c r="ES291" i="1"/>
  <c r="FH291" i="1" s="1"/>
  <c r="EP297" i="1"/>
  <c r="FE297" i="1" s="1"/>
  <c r="ES297" i="1"/>
  <c r="FH297" i="1" s="1"/>
  <c r="EX302" i="1"/>
  <c r="FM302" i="1" s="1"/>
  <c r="EX308" i="1"/>
  <c r="FM308" i="1" s="1"/>
  <c r="EP313" i="1"/>
  <c r="FE313" i="1" s="1"/>
  <c r="ES315" i="1"/>
  <c r="FH315" i="1" s="1"/>
  <c r="EU116" i="1"/>
  <c r="FJ116" i="1" s="1"/>
  <c r="EU164" i="1"/>
  <c r="FJ164" i="1" s="1"/>
  <c r="EZ176" i="1"/>
  <c r="FO176" i="1" s="1"/>
  <c r="EY180" i="1"/>
  <c r="FN180" i="1" s="1"/>
  <c r="EY188" i="1"/>
  <c r="FN188" i="1" s="1"/>
  <c r="ER188" i="1"/>
  <c r="FG188" i="1" s="1"/>
  <c r="ER208" i="1"/>
  <c r="FG208" i="1" s="1"/>
  <c r="EY212" i="1"/>
  <c r="FN212" i="1" s="1"/>
  <c r="EY220" i="1"/>
  <c r="FN220" i="1" s="1"/>
  <c r="EQ240" i="1"/>
  <c r="FF240" i="1" s="1"/>
  <c r="EQ244" i="1"/>
  <c r="FF244" i="1" s="1"/>
  <c r="EQ252" i="1"/>
  <c r="FF252" i="1" s="1"/>
  <c r="EY252" i="1"/>
  <c r="FN252" i="1" s="1"/>
  <c r="EZ296" i="1"/>
  <c r="FO296" i="1" s="1"/>
  <c r="EZ304" i="1"/>
  <c r="FO304" i="1" s="1"/>
  <c r="EZ328" i="1"/>
  <c r="FO328" i="1" s="1"/>
  <c r="EY332" i="1"/>
  <c r="FN332" i="1" s="1"/>
  <c r="EY336" i="1"/>
  <c r="FN336" i="1" s="1"/>
  <c r="ES340" i="1"/>
  <c r="FH340" i="1" s="1"/>
  <c r="EZ344" i="1"/>
  <c r="FO344" i="1" s="1"/>
  <c r="EV79" i="1"/>
  <c r="FK79" i="1" s="1"/>
  <c r="EV103" i="1"/>
  <c r="FK103" i="1" s="1"/>
  <c r="ET113" i="1"/>
  <c r="FI113" i="1" s="1"/>
  <c r="ER157" i="1"/>
  <c r="FG157" i="1" s="1"/>
  <c r="ER209" i="1"/>
  <c r="FG209" i="1" s="1"/>
  <c r="EV229" i="1"/>
  <c r="FK229" i="1" s="1"/>
  <c r="EV261" i="1"/>
  <c r="FK261" i="1" s="1"/>
  <c r="EV301" i="1"/>
  <c r="FK301" i="1" s="1"/>
  <c r="EY317" i="1"/>
  <c r="FN317" i="1" s="1"/>
  <c r="EV329" i="1"/>
  <c r="FK329" i="1" s="1"/>
  <c r="ET337" i="1"/>
  <c r="FI337" i="1" s="1"/>
  <c r="EZ337" i="1"/>
  <c r="FO337" i="1" s="1"/>
  <c r="EV345" i="1"/>
  <c r="FK345" i="1" s="1"/>
  <c r="EP88" i="1"/>
  <c r="FE88" i="1" s="1"/>
  <c r="EY88" i="1"/>
  <c r="FN88" i="1" s="1"/>
  <c r="EV126" i="1"/>
  <c r="FK126" i="1" s="1"/>
  <c r="ER174" i="1"/>
  <c r="FG174" i="1" s="1"/>
  <c r="EQ210" i="1"/>
  <c r="FF210" i="1" s="1"/>
  <c r="EU210" i="1"/>
  <c r="FJ210" i="1" s="1"/>
  <c r="ER222" i="1"/>
  <c r="FG222" i="1" s="1"/>
  <c r="EQ254" i="1"/>
  <c r="FF254" i="1" s="1"/>
  <c r="EQ262" i="1"/>
  <c r="FF262" i="1" s="1"/>
  <c r="EX338" i="1"/>
  <c r="FM338" i="1" s="1"/>
  <c r="EQ34" i="1"/>
  <c r="FF34" i="1" s="1"/>
  <c r="ES35" i="1"/>
  <c r="FH35" i="1" s="1"/>
  <c r="EU37" i="1"/>
  <c r="FJ37" i="1" s="1"/>
  <c r="EV38" i="1"/>
  <c r="FK38" i="1" s="1"/>
  <c r="EX39" i="1"/>
  <c r="FM39" i="1" s="1"/>
  <c r="EZ41" i="1"/>
  <c r="FO41" i="1" s="1"/>
  <c r="EX43" i="1"/>
  <c r="FM43" i="1" s="1"/>
  <c r="ES45" i="1"/>
  <c r="FH45" i="1" s="1"/>
  <c r="ET75" i="1"/>
  <c r="FI75" i="1" s="1"/>
  <c r="EZ81" i="1"/>
  <c r="FO81" i="1" s="1"/>
  <c r="EP82" i="1"/>
  <c r="FE82" i="1" s="1"/>
  <c r="EX84" i="1"/>
  <c r="FM84" i="1" s="1"/>
  <c r="ER95" i="1"/>
  <c r="FG95" i="1" s="1"/>
  <c r="EZ97" i="1"/>
  <c r="FO97" i="1" s="1"/>
  <c r="EZ102" i="1"/>
  <c r="FO102" i="1" s="1"/>
  <c r="EV104" i="1"/>
  <c r="FK104" i="1" s="1"/>
  <c r="EQ105" i="1"/>
  <c r="FF105" i="1" s="1"/>
  <c r="EP109" i="1"/>
  <c r="FE109" i="1" s="1"/>
  <c r="EW150" i="1"/>
  <c r="FL150" i="1" s="1"/>
  <c r="EZ150" i="1"/>
  <c r="FO150" i="1" s="1"/>
  <c r="EV152" i="1"/>
  <c r="FK152" i="1" s="1"/>
  <c r="EY154" i="1"/>
  <c r="FN154" i="1" s="1"/>
  <c r="ET155" i="1"/>
  <c r="FI155" i="1" s="1"/>
  <c r="ES158" i="1"/>
  <c r="FH158" i="1" s="1"/>
  <c r="ER159" i="1"/>
  <c r="FG159" i="1" s="1"/>
  <c r="EZ161" i="1"/>
  <c r="FO161" i="1" s="1"/>
  <c r="EW187" i="1"/>
  <c r="FL187" i="1" s="1"/>
  <c r="ET193" i="1"/>
  <c r="FI193" i="1" s="1"/>
  <c r="ET201" i="1"/>
  <c r="FI201" i="1" s="1"/>
  <c r="EW207" i="1"/>
  <c r="FL207" i="1" s="1"/>
  <c r="ET209" i="1"/>
  <c r="FI209" i="1" s="1"/>
  <c r="ET233" i="1"/>
  <c r="FI233" i="1" s="1"/>
  <c r="BQ7" i="1"/>
  <c r="CB7" i="1"/>
  <c r="DT4" i="1"/>
  <c r="DJ4" i="1"/>
  <c r="DN4" i="1"/>
  <c r="DO4" i="1"/>
  <c r="DU4" i="1"/>
  <c r="DV160" i="1"/>
  <c r="DV304" i="1"/>
  <c r="DV75" i="1"/>
  <c r="DV177" i="1"/>
  <c r="DV201" i="1"/>
  <c r="DV257" i="1"/>
  <c r="DV281" i="1"/>
  <c r="DV321" i="1"/>
  <c r="DV345" i="1"/>
  <c r="DV190" i="1"/>
  <c r="DV206" i="1"/>
  <c r="DV294" i="1"/>
  <c r="DV326" i="1"/>
  <c r="DV338" i="1"/>
  <c r="DV346" i="1"/>
  <c r="ER85" i="1"/>
  <c r="FG85" i="1" s="1"/>
  <c r="DV105" i="1"/>
  <c r="EQ115" i="1"/>
  <c r="FF115" i="1" s="1"/>
  <c r="DV119" i="1"/>
  <c r="EV127" i="1"/>
  <c r="FK127" i="1" s="1"/>
  <c r="EZ139" i="1"/>
  <c r="FO139" i="1" s="1"/>
  <c r="EZ163" i="1"/>
  <c r="FO163" i="1" s="1"/>
  <c r="EU167" i="1"/>
  <c r="FJ167" i="1" s="1"/>
  <c r="EZ179" i="1"/>
  <c r="FO179" i="1" s="1"/>
  <c r="DV183" i="1"/>
  <c r="EU191" i="1"/>
  <c r="FJ191" i="1" s="1"/>
  <c r="DV199" i="1"/>
  <c r="EY199" i="1"/>
  <c r="FN199" i="1" s="1"/>
  <c r="ER207" i="1"/>
  <c r="FG207" i="1" s="1"/>
  <c r="ER211" i="1"/>
  <c r="FG211" i="1" s="1"/>
  <c r="EY219" i="1"/>
  <c r="FN219" i="1" s="1"/>
  <c r="EU223" i="1"/>
  <c r="FJ223" i="1" s="1"/>
  <c r="ER231" i="1"/>
  <c r="FG231" i="1" s="1"/>
  <c r="ER243" i="1"/>
  <c r="FG243" i="1" s="1"/>
  <c r="ER267" i="1"/>
  <c r="FG267" i="1" s="1"/>
  <c r="EQ295" i="1"/>
  <c r="FF295" i="1" s="1"/>
  <c r="EU307" i="1"/>
  <c r="FJ307" i="1" s="1"/>
  <c r="EQ319" i="1"/>
  <c r="FF319" i="1" s="1"/>
  <c r="DV319" i="1"/>
  <c r="EV327" i="1"/>
  <c r="FK327" i="1" s="1"/>
  <c r="EW335" i="1"/>
  <c r="FL335" i="1" s="1"/>
  <c r="EX339" i="1"/>
  <c r="FM339" i="1" s="1"/>
  <c r="DV339" i="1"/>
  <c r="DV352" i="1"/>
  <c r="EY352" i="1"/>
  <c r="FN352" i="1" s="1"/>
  <c r="DV9" i="1"/>
  <c r="DV10" i="1"/>
  <c r="EP12" i="1"/>
  <c r="FE12" i="1" s="1"/>
  <c r="EP16" i="1"/>
  <c r="FE16" i="1" s="1"/>
  <c r="DV32" i="1"/>
  <c r="DV34" i="1"/>
  <c r="DV35" i="1"/>
  <c r="DV36" i="1"/>
  <c r="EY38" i="1"/>
  <c r="FN38" i="1" s="1"/>
  <c r="ES41" i="1"/>
  <c r="FH41" i="1" s="1"/>
  <c r="DV43" i="1"/>
  <c r="EZ45" i="1"/>
  <c r="FO45" i="1" s="1"/>
  <c r="EU46" i="1"/>
  <c r="FJ46" i="1" s="1"/>
  <c r="DV52" i="1"/>
  <c r="DV77" i="1"/>
  <c r="DV87" i="1"/>
  <c r="DV89" i="1"/>
  <c r="ES90" i="1"/>
  <c r="FH90" i="1" s="1"/>
  <c r="EZ93" i="1"/>
  <c r="FO93" i="1" s="1"/>
  <c r="EX96" i="1"/>
  <c r="FM96" i="1" s="1"/>
  <c r="DV101" i="1"/>
  <c r="ET103" i="1"/>
  <c r="FI103" i="1" s="1"/>
  <c r="EW105" i="1"/>
  <c r="FL105" i="1" s="1"/>
  <c r="EP105" i="1"/>
  <c r="FE105" i="1" s="1"/>
  <c r="DV107" i="1"/>
  <c r="EZ109" i="1"/>
  <c r="FO109" i="1" s="1"/>
  <c r="DV112" i="1"/>
  <c r="DV115" i="1"/>
  <c r="DV122" i="1"/>
  <c r="DV125" i="1"/>
  <c r="DV128" i="1"/>
  <c r="DV135" i="1"/>
  <c r="EW137" i="1"/>
  <c r="FL137" i="1" s="1"/>
  <c r="EP137" i="1"/>
  <c r="FE137" i="1" s="1"/>
  <c r="EV74" i="1"/>
  <c r="EV90" i="1"/>
  <c r="FK90" i="1" s="1"/>
  <c r="DV132" i="1"/>
  <c r="DV144" i="1"/>
  <c r="DV168" i="1"/>
  <c r="DV176" i="1"/>
  <c r="DV180" i="1"/>
  <c r="DV216" i="1"/>
  <c r="EV248" i="1"/>
  <c r="FK248" i="1" s="1"/>
  <c r="DV256" i="1"/>
  <c r="DV280" i="1"/>
  <c r="DV95" i="1"/>
  <c r="ER125" i="1"/>
  <c r="FG125" i="1" s="1"/>
  <c r="DV137" i="1"/>
  <c r="DV193" i="1"/>
  <c r="ER241" i="1"/>
  <c r="FG241" i="1" s="1"/>
  <c r="DV249" i="1"/>
  <c r="ES333" i="1"/>
  <c r="FH333" i="1" s="1"/>
  <c r="DV341" i="1"/>
  <c r="DV114" i="1"/>
  <c r="DV118" i="1"/>
  <c r="DV166" i="1"/>
  <c r="DV178" i="1"/>
  <c r="DV182" i="1"/>
  <c r="EV202" i="1"/>
  <c r="FK202" i="1" s="1"/>
  <c r="EV210" i="1"/>
  <c r="FK210" i="1" s="1"/>
  <c r="DV214" i="1"/>
  <c r="EV234" i="1"/>
  <c r="FK234" i="1" s="1"/>
  <c r="EY306" i="1"/>
  <c r="FN306" i="1" s="1"/>
  <c r="EY318" i="1"/>
  <c r="FN318" i="1" s="1"/>
  <c r="EW330" i="1"/>
  <c r="FL330" i="1" s="1"/>
  <c r="EY338" i="1"/>
  <c r="FN338" i="1" s="1"/>
  <c r="EQ327" i="1"/>
  <c r="FF327" i="1" s="1"/>
  <c r="EU9" i="1"/>
  <c r="FJ9" i="1" s="1"/>
  <c r="EZ10" i="1"/>
  <c r="FO10" i="1" s="1"/>
  <c r="EP11" i="1"/>
  <c r="FE11" i="1" s="1"/>
  <c r="EU13" i="1"/>
  <c r="FJ13" i="1" s="1"/>
  <c r="EU14" i="1"/>
  <c r="FJ14" i="1" s="1"/>
  <c r="EZ14" i="1"/>
  <c r="FO14" i="1" s="1"/>
  <c r="EZ15" i="1"/>
  <c r="FO15" i="1" s="1"/>
  <c r="EP15" i="1"/>
  <c r="FE15" i="1" s="1"/>
  <c r="EU17" i="1"/>
  <c r="FJ17" i="1" s="1"/>
  <c r="EZ18" i="1"/>
  <c r="FO18" i="1" s="1"/>
  <c r="EQ32" i="1"/>
  <c r="ER33" i="1"/>
  <c r="FG33" i="1" s="1"/>
  <c r="EU45" i="1"/>
  <c r="FJ45" i="1" s="1"/>
  <c r="EP57" i="1"/>
  <c r="FE57" i="1" s="1"/>
  <c r="ES136" i="1"/>
  <c r="FH136" i="1" s="1"/>
  <c r="DV188" i="1"/>
  <c r="DV192" i="1"/>
  <c r="ER244" i="1"/>
  <c r="FG244" i="1" s="1"/>
  <c r="EV276" i="1"/>
  <c r="FK276" i="1" s="1"/>
  <c r="DV320" i="1"/>
  <c r="DV79" i="1"/>
  <c r="DV141" i="1"/>
  <c r="DV153" i="1"/>
  <c r="EY225" i="1"/>
  <c r="FN225" i="1" s="1"/>
  <c r="DV241" i="1"/>
  <c r="EY257" i="1"/>
  <c r="FN257" i="1" s="1"/>
  <c r="ER313" i="1"/>
  <c r="FG313" i="1" s="1"/>
  <c r="DV84" i="1"/>
  <c r="EX130" i="1"/>
  <c r="FM130" i="1" s="1"/>
  <c r="EQ154" i="1"/>
  <c r="FF154" i="1" s="1"/>
  <c r="EV278" i="1"/>
  <c r="FK278" i="1" s="1"/>
  <c r="EV294" i="1"/>
  <c r="FK294" i="1" s="1"/>
  <c r="EY310" i="1"/>
  <c r="FN310" i="1" s="1"/>
  <c r="EU318" i="1"/>
  <c r="FJ318" i="1" s="1"/>
  <c r="EU334" i="1"/>
  <c r="FJ334" i="1" s="1"/>
  <c r="EZ183" i="1"/>
  <c r="FO183" i="1" s="1"/>
  <c r="EZ195" i="1"/>
  <c r="FO195" i="1" s="1"/>
  <c r="ER247" i="1"/>
  <c r="FG247" i="1" s="1"/>
  <c r="ET335" i="1"/>
  <c r="FI335" i="1" s="1"/>
  <c r="EY110" i="1"/>
  <c r="FN110" i="1" s="1"/>
  <c r="EP118" i="1"/>
  <c r="FE118" i="1" s="1"/>
  <c r="EW206" i="1"/>
  <c r="FL206" i="1" s="1"/>
  <c r="DV138" i="1"/>
  <c r="EW139" i="1"/>
  <c r="FL139" i="1" s="1"/>
  <c r="EZ141" i="1"/>
  <c r="FO141" i="1" s="1"/>
  <c r="EX144" i="1"/>
  <c r="FM144" i="1" s="1"/>
  <c r="EW146" i="1"/>
  <c r="FL146" i="1" s="1"/>
  <c r="EQ149" i="1"/>
  <c r="FF149" i="1" s="1"/>
  <c r="EP153" i="1"/>
  <c r="FE153" i="1" s="1"/>
  <c r="DV155" i="1"/>
  <c r="EP158" i="1"/>
  <c r="FE158" i="1" s="1"/>
  <c r="EP177" i="1"/>
  <c r="FE177" i="1" s="1"/>
  <c r="ES178" i="1"/>
  <c r="FH178" i="1" s="1"/>
  <c r="EV180" i="1"/>
  <c r="FK180" i="1" s="1"/>
  <c r="ET188" i="1"/>
  <c r="FI188" i="1" s="1"/>
  <c r="ET196" i="1"/>
  <c r="FI196" i="1" s="1"/>
  <c r="EW208" i="1"/>
  <c r="FL208" i="1" s="1"/>
  <c r="EW216" i="1"/>
  <c r="FL216" i="1" s="1"/>
  <c r="EW220" i="1"/>
  <c r="FL220" i="1" s="1"/>
  <c r="ET234" i="1"/>
  <c r="FI234" i="1" s="1"/>
  <c r="ET258" i="1"/>
  <c r="FI258" i="1" s="1"/>
  <c r="ET266" i="1"/>
  <c r="FI266" i="1" s="1"/>
  <c r="EW272" i="1"/>
  <c r="FL272" i="1" s="1"/>
  <c r="ET306" i="1"/>
  <c r="FI306" i="1" s="1"/>
  <c r="ET310" i="1"/>
  <c r="FI310" i="1" s="1"/>
  <c r="ET314" i="1"/>
  <c r="FI314" i="1" s="1"/>
  <c r="EW316" i="1"/>
  <c r="FL316" i="1" s="1"/>
  <c r="ER78" i="1"/>
  <c r="FG78" i="1" s="1"/>
  <c r="EX98" i="1"/>
  <c r="FM98" i="1" s="1"/>
  <c r="ET89" i="1"/>
  <c r="FI89" i="1" s="1"/>
  <c r="ER105" i="1"/>
  <c r="FG105" i="1" s="1"/>
  <c r="EP115" i="1"/>
  <c r="FE115" i="1" s="1"/>
  <c r="EZ119" i="1"/>
  <c r="FO119" i="1" s="1"/>
  <c r="EZ143" i="1"/>
  <c r="FO143" i="1" s="1"/>
  <c r="EP155" i="1"/>
  <c r="FE155" i="1" s="1"/>
  <c r="EP171" i="1"/>
  <c r="FE171" i="1" s="1"/>
  <c r="EU179" i="1"/>
  <c r="FJ179" i="1" s="1"/>
  <c r="ER183" i="1"/>
  <c r="FG183" i="1" s="1"/>
  <c r="EQ191" i="1"/>
  <c r="FF191" i="1" s="1"/>
  <c r="EQ195" i="1"/>
  <c r="FF195" i="1" s="1"/>
  <c r="EY223" i="1"/>
  <c r="FN223" i="1" s="1"/>
  <c r="EY247" i="1"/>
  <c r="FN247" i="1" s="1"/>
  <c r="EY255" i="1"/>
  <c r="FN255" i="1" s="1"/>
  <c r="EU255" i="1"/>
  <c r="FJ255" i="1" s="1"/>
  <c r="EY279" i="1"/>
  <c r="FN279" i="1" s="1"/>
  <c r="EY287" i="1"/>
  <c r="FN287" i="1" s="1"/>
  <c r="EQ331" i="1"/>
  <c r="FF331" i="1" s="1"/>
  <c r="EQ352" i="1"/>
  <c r="FF352" i="1" s="1"/>
  <c r="ET10" i="1"/>
  <c r="FI10" i="1" s="1"/>
  <c r="ET18" i="1"/>
  <c r="FI18" i="1" s="1"/>
  <c r="ET20" i="1"/>
  <c r="FI20" i="1" s="1"/>
  <c r="EU32" i="1"/>
  <c r="EV37" i="1"/>
  <c r="FK37" i="1" s="1"/>
  <c r="ES38" i="1"/>
  <c r="FH38" i="1" s="1"/>
  <c r="EY45" i="1"/>
  <c r="FN45" i="1" s="1"/>
  <c r="EQ88" i="1"/>
  <c r="FF88" i="1" s="1"/>
  <c r="ER92" i="1"/>
  <c r="FG92" i="1" s="1"/>
  <c r="EU97" i="1"/>
  <c r="FJ97" i="1" s="1"/>
  <c r="EU113" i="1"/>
  <c r="FJ113" i="1" s="1"/>
  <c r="EW115" i="1"/>
  <c r="FL115" i="1" s="1"/>
  <c r="ER116" i="1"/>
  <c r="FG116" i="1" s="1"/>
  <c r="ES134" i="1"/>
  <c r="FH134" i="1" s="1"/>
  <c r="EX147" i="1"/>
  <c r="FM147" i="1" s="1"/>
  <c r="EU153" i="1"/>
  <c r="FJ153" i="1" s="1"/>
  <c r="ER156" i="1"/>
  <c r="FG156" i="1" s="1"/>
  <c r="ET162" i="1"/>
  <c r="FI162" i="1" s="1"/>
  <c r="EX163" i="1"/>
  <c r="FM163" i="1" s="1"/>
  <c r="ER164" i="1"/>
  <c r="FG164" i="1" s="1"/>
  <c r="ET170" i="1"/>
  <c r="FI170" i="1" s="1"/>
  <c r="ER172" i="1"/>
  <c r="FG172" i="1" s="1"/>
  <c r="EY175" i="1"/>
  <c r="FN175" i="1" s="1"/>
  <c r="ET178" i="1"/>
  <c r="FI178" i="1" s="1"/>
  <c r="EX204" i="1"/>
  <c r="FM204" i="1" s="1"/>
  <c r="EX212" i="1"/>
  <c r="FM212" i="1" s="1"/>
  <c r="EP213" i="1"/>
  <c r="FE213" i="1" s="1"/>
  <c r="ES217" i="1"/>
  <c r="FH217" i="1" s="1"/>
  <c r="EX226" i="1"/>
  <c r="FM226" i="1" s="1"/>
  <c r="EX236" i="1"/>
  <c r="FM236" i="1" s="1"/>
  <c r="EP237" i="1"/>
  <c r="FE237" i="1" s="1"/>
  <c r="ES239" i="1"/>
  <c r="FH239" i="1" s="1"/>
  <c r="EP253" i="1"/>
  <c r="FE253" i="1" s="1"/>
  <c r="EP255" i="1"/>
  <c r="FE255" i="1" s="1"/>
  <c r="ES255" i="1"/>
  <c r="FH255" i="1" s="1"/>
  <c r="EX276" i="1"/>
  <c r="FM276" i="1" s="1"/>
  <c r="EP277" i="1"/>
  <c r="FE277" i="1" s="1"/>
  <c r="ES279" i="1"/>
  <c r="FH279" i="1" s="1"/>
  <c r="EP285" i="1"/>
  <c r="FE285" i="1" s="1"/>
  <c r="EP293" i="1"/>
  <c r="FE293" i="1" s="1"/>
  <c r="EP309" i="1"/>
  <c r="FE309" i="1" s="1"/>
  <c r="EX322" i="1"/>
  <c r="FM322" i="1" s="1"/>
  <c r="ES323" i="1"/>
  <c r="FH323" i="1" s="1"/>
  <c r="ES344" i="1"/>
  <c r="FH344" i="1" s="1"/>
  <c r="EP83" i="1"/>
  <c r="FE83" i="1" s="1"/>
  <c r="EQ91" i="1"/>
  <c r="FF91" i="1" s="1"/>
  <c r="EQ189" i="1"/>
  <c r="FF189" i="1" s="1"/>
  <c r="EY309" i="1"/>
  <c r="FN309" i="1" s="1"/>
  <c r="EY104" i="1"/>
  <c r="FN104" i="1" s="1"/>
  <c r="EX150" i="1"/>
  <c r="FM150" i="1" s="1"/>
  <c r="EX166" i="1"/>
  <c r="FM166" i="1" s="1"/>
  <c r="EQ230" i="1"/>
  <c r="FF230" i="1" s="1"/>
  <c r="EV306" i="1"/>
  <c r="FK306" i="1" s="1"/>
  <c r="ER318" i="1"/>
  <c r="FG318" i="1" s="1"/>
  <c r="AJ4" i="1"/>
  <c r="ES268" i="1"/>
  <c r="FH268" i="1" s="1"/>
  <c r="EZ138" i="1"/>
  <c r="FO138" i="1" s="1"/>
  <c r="EV140" i="1"/>
  <c r="FK140" i="1" s="1"/>
  <c r="EQ141" i="1"/>
  <c r="FF141" i="1" s="1"/>
  <c r="EW145" i="1"/>
  <c r="FL145" i="1" s="1"/>
  <c r="EX152" i="1"/>
  <c r="FM152" i="1" s="1"/>
  <c r="EW153" i="1"/>
  <c r="FL153" i="1" s="1"/>
  <c r="EZ154" i="1"/>
  <c r="FO154" i="1" s="1"/>
  <c r="EZ178" i="1"/>
  <c r="FO178" i="1" s="1"/>
  <c r="EW179" i="1"/>
  <c r="FL179" i="1" s="1"/>
  <c r="ET264" i="1"/>
  <c r="FI264" i="1" s="1"/>
  <c r="EW264" i="1"/>
  <c r="FL264" i="1" s="1"/>
  <c r="ET268" i="1"/>
  <c r="FI268" i="1" s="1"/>
  <c r="EW270" i="1"/>
  <c r="FL270" i="1" s="1"/>
  <c r="ET296" i="1"/>
  <c r="FI296" i="1" s="1"/>
  <c r="EW296" i="1"/>
  <c r="FL296" i="1" s="1"/>
  <c r="EW310" i="1"/>
  <c r="FL310" i="1" s="1"/>
  <c r="EW314" i="1"/>
  <c r="FL314" i="1" s="1"/>
  <c r="EX74" i="1"/>
  <c r="ER94" i="1"/>
  <c r="FG94" i="1" s="1"/>
  <c r="ER102" i="1"/>
  <c r="FG102" i="1" s="1"/>
  <c r="EU111" i="1"/>
  <c r="FJ111" i="1" s="1"/>
  <c r="EP151" i="1"/>
  <c r="FE151" i="1" s="1"/>
  <c r="EV171" i="1"/>
  <c r="FK171" i="1" s="1"/>
  <c r="EZ187" i="1"/>
  <c r="FO187" i="1" s="1"/>
  <c r="EY215" i="1"/>
  <c r="FN215" i="1" s="1"/>
  <c r="EZ219" i="1"/>
  <c r="FO219" i="1" s="1"/>
  <c r="EY231" i="1"/>
  <c r="FN231" i="1" s="1"/>
  <c r="EU251" i="1"/>
  <c r="FJ251" i="1" s="1"/>
  <c r="EV259" i="1"/>
  <c r="FK259" i="1" s="1"/>
  <c r="EZ263" i="1"/>
  <c r="FO263" i="1" s="1"/>
  <c r="EV283" i="1"/>
  <c r="FK283" i="1" s="1"/>
  <c r="EV315" i="1"/>
  <c r="FK315" i="1" s="1"/>
  <c r="EY327" i="1"/>
  <c r="FN327" i="1" s="1"/>
  <c r="EQ335" i="1"/>
  <c r="FF335" i="1" s="1"/>
  <c r="EQ339" i="1"/>
  <c r="FF339" i="1" s="1"/>
  <c r="EQ343" i="1"/>
  <c r="FF343" i="1" s="1"/>
  <c r="EP352" i="1"/>
  <c r="FE352" i="1" s="1"/>
  <c r="EY10" i="1"/>
  <c r="FN10" i="1" s="1"/>
  <c r="EY13" i="1"/>
  <c r="FN13" i="1" s="1"/>
  <c r="ET15" i="1"/>
  <c r="FI15" i="1" s="1"/>
  <c r="EY17" i="1"/>
  <c r="FN17" i="1" s="1"/>
  <c r="EY20" i="1"/>
  <c r="FN20" i="1" s="1"/>
  <c r="EZ32" i="1"/>
  <c r="EW37" i="1"/>
  <c r="FL37" i="1" s="1"/>
  <c r="ER38" i="1"/>
  <c r="FG38" i="1" s="1"/>
  <c r="ET39" i="1"/>
  <c r="FI39" i="1" s="1"/>
  <c r="EY44" i="1"/>
  <c r="FN44" i="1" s="1"/>
  <c r="ER76" i="1"/>
  <c r="FG76" i="1" s="1"/>
  <c r="EW88" i="1"/>
  <c r="FL88" i="1" s="1"/>
  <c r="EW90" i="1"/>
  <c r="FL90" i="1" s="1"/>
  <c r="ET90" i="1"/>
  <c r="FI90" i="1" s="1"/>
  <c r="EV93" i="1"/>
  <c r="FK93" i="1" s="1"/>
  <c r="ET98" i="1"/>
  <c r="FI98" i="1" s="1"/>
  <c r="EW99" i="1"/>
  <c r="FL99" i="1" s="1"/>
  <c r="ES118" i="1"/>
  <c r="FH118" i="1" s="1"/>
  <c r="EU118" i="1"/>
  <c r="FJ118" i="1" s="1"/>
  <c r="EV149" i="1"/>
  <c r="FK149" i="1" s="1"/>
  <c r="EW152" i="1"/>
  <c r="FL152" i="1" s="1"/>
  <c r="EW154" i="1"/>
  <c r="FL154" i="1" s="1"/>
  <c r="ET154" i="1"/>
  <c r="FI154" i="1" s="1"/>
  <c r="ES157" i="1"/>
  <c r="FH157" i="1" s="1"/>
  <c r="EV157" i="1"/>
  <c r="FK157" i="1" s="1"/>
  <c r="ES160" i="1"/>
  <c r="FH160" i="1" s="1"/>
  <c r="EW163" i="1"/>
  <c r="FL163" i="1" s="1"/>
  <c r="EV165" i="1"/>
  <c r="FK165" i="1" s="1"/>
  <c r="EQ168" i="1"/>
  <c r="FF168" i="1" s="1"/>
  <c r="EU174" i="1"/>
  <c r="FJ174" i="1" s="1"/>
  <c r="ES175" i="1"/>
  <c r="FH175" i="1" s="1"/>
  <c r="EQ176" i="1"/>
  <c r="FF176" i="1" s="1"/>
  <c r="ES205" i="1"/>
  <c r="FH205" i="1" s="1"/>
  <c r="EX206" i="1"/>
  <c r="FM206" i="1" s="1"/>
  <c r="EP209" i="1"/>
  <c r="FE209" i="1" s="1"/>
  <c r="EX214" i="1"/>
  <c r="FM214" i="1" s="1"/>
  <c r="EP217" i="1"/>
  <c r="FE217" i="1" s="1"/>
  <c r="EP219" i="1"/>
  <c r="FE219" i="1" s="1"/>
  <c r="ES237" i="1"/>
  <c r="FH237" i="1" s="1"/>
  <c r="EX238" i="1"/>
  <c r="FM238" i="1" s="1"/>
  <c r="EX254" i="1"/>
  <c r="FM254" i="1" s="1"/>
  <c r="EP273" i="1"/>
  <c r="FE273" i="1" s="1"/>
  <c r="ES275" i="1"/>
  <c r="FH275" i="1" s="1"/>
  <c r="ES277" i="1"/>
  <c r="FH277" i="1" s="1"/>
  <c r="EX278" i="1"/>
  <c r="FM278" i="1" s="1"/>
  <c r="EX286" i="1"/>
  <c r="FM286" i="1" s="1"/>
  <c r="EW160" i="1"/>
  <c r="FL160" i="1" s="1"/>
  <c r="EP192" i="1"/>
  <c r="FE192" i="1" s="1"/>
  <c r="EU121" i="1"/>
  <c r="FJ121" i="1" s="1"/>
  <c r="EX142" i="1"/>
  <c r="FM142" i="1" s="1"/>
  <c r="EZ322" i="1"/>
  <c r="FO322" i="1" s="1"/>
  <c r="ET330" i="1"/>
  <c r="FI330" i="1" s="1"/>
  <c r="EP330" i="1"/>
  <c r="FE330" i="1" s="1"/>
  <c r="ES338" i="1"/>
  <c r="FH338" i="1" s="1"/>
  <c r="ET342" i="1"/>
  <c r="FI342" i="1" s="1"/>
  <c r="ES296" i="1"/>
  <c r="FH296" i="1" s="1"/>
  <c r="EQ86" i="1"/>
  <c r="FF86" i="1" s="1"/>
  <c r="DV184" i="1"/>
  <c r="DV224" i="1"/>
  <c r="ER236" i="1"/>
  <c r="FG236" i="1" s="1"/>
  <c r="ER268" i="1"/>
  <c r="FG268" i="1" s="1"/>
  <c r="EV336" i="1"/>
  <c r="FK336" i="1" s="1"/>
  <c r="ER340" i="1"/>
  <c r="FG340" i="1" s="1"/>
  <c r="EV75" i="1"/>
  <c r="FK75" i="1" s="1"/>
  <c r="EX177" i="1"/>
  <c r="FM177" i="1" s="1"/>
  <c r="ER265" i="1"/>
  <c r="FG265" i="1" s="1"/>
  <c r="EY297" i="1"/>
  <c r="FN297" i="1" s="1"/>
  <c r="ES345" i="1"/>
  <c r="FH345" i="1" s="1"/>
  <c r="EU80" i="1"/>
  <c r="FJ80" i="1" s="1"/>
  <c r="ET156" i="1"/>
  <c r="FI156" i="1" s="1"/>
  <c r="EY172" i="1"/>
  <c r="FN172" i="1" s="1"/>
  <c r="DV272" i="1"/>
  <c r="EV288" i="1"/>
  <c r="FK288" i="1" s="1"/>
  <c r="EX328" i="1"/>
  <c r="FM328" i="1" s="1"/>
  <c r="DV340" i="1"/>
  <c r="EV340" i="1"/>
  <c r="FK340" i="1" s="1"/>
  <c r="DV217" i="1"/>
  <c r="EQ221" i="1"/>
  <c r="FF221" i="1" s="1"/>
  <c r="EZ257" i="1"/>
  <c r="FO257" i="1" s="1"/>
  <c r="EU317" i="1"/>
  <c r="FJ317" i="1" s="1"/>
  <c r="EP80" i="1"/>
  <c r="FE80" i="1" s="1"/>
  <c r="DV110" i="1"/>
  <c r="ER134" i="1"/>
  <c r="FG134" i="1" s="1"/>
  <c r="EV150" i="1"/>
  <c r="FK150" i="1" s="1"/>
  <c r="EY282" i="1"/>
  <c r="FN282" i="1" s="1"/>
  <c r="EU294" i="1"/>
  <c r="FJ294" i="1" s="1"/>
  <c r="EY298" i="1"/>
  <c r="FN298" i="1" s="1"/>
  <c r="EU326" i="1"/>
  <c r="FJ326" i="1" s="1"/>
  <c r="EP338" i="1"/>
  <c r="FE338" i="1" s="1"/>
  <c r="EP10" i="1"/>
  <c r="FE10" i="1" s="1"/>
  <c r="EP14" i="1"/>
  <c r="FE14" i="1" s="1"/>
  <c r="EZ52" i="1"/>
  <c r="FO52" i="1" s="1"/>
  <c r="EW113" i="1"/>
  <c r="FL113" i="1" s="1"/>
  <c r="EV116" i="1"/>
  <c r="FK116" i="1" s="1"/>
  <c r="DV140" i="1"/>
  <c r="EP152" i="1"/>
  <c r="FE152" i="1" s="1"/>
  <c r="EZ172" i="1"/>
  <c r="FO172" i="1" s="1"/>
  <c r="EY176" i="1"/>
  <c r="FN176" i="1" s="1"/>
  <c r="EY208" i="1"/>
  <c r="FN208" i="1" s="1"/>
  <c r="DV208" i="1"/>
  <c r="EZ220" i="1"/>
  <c r="FO220" i="1" s="1"/>
  <c r="EV232" i="1"/>
  <c r="FK232" i="1" s="1"/>
  <c r="DV232" i="1"/>
  <c r="DV240" i="1"/>
  <c r="EZ240" i="1"/>
  <c r="FO240" i="1" s="1"/>
  <c r="ER248" i="1"/>
  <c r="FG248" i="1" s="1"/>
  <c r="ER252" i="1"/>
  <c r="FG252" i="1" s="1"/>
  <c r="EV256" i="1"/>
  <c r="FK256" i="1" s="1"/>
  <c r="DV264" i="1"/>
  <c r="EV272" i="1"/>
  <c r="FK272" i="1" s="1"/>
  <c r="ER272" i="1"/>
  <c r="FG272" i="1" s="1"/>
  <c r="EY284" i="1"/>
  <c r="FN284" i="1" s="1"/>
  <c r="DV288" i="1"/>
  <c r="DV296" i="1"/>
  <c r="EY304" i="1"/>
  <c r="FN304" i="1" s="1"/>
  <c r="EQ308" i="1"/>
  <c r="FF308" i="1" s="1"/>
  <c r="EW328" i="1"/>
  <c r="FL328" i="1" s="1"/>
  <c r="EX336" i="1"/>
  <c r="FM336" i="1" s="1"/>
  <c r="EP340" i="1"/>
  <c r="FE340" i="1" s="1"/>
  <c r="EQ75" i="1"/>
  <c r="FF75" i="1" s="1"/>
  <c r="DV99" i="1"/>
  <c r="EU103" i="1"/>
  <c r="FJ103" i="1" s="1"/>
  <c r="EP379" i="1"/>
  <c r="FE379" i="1" s="1"/>
  <c r="EV379" i="1"/>
  <c r="FK379" i="1" s="1"/>
  <c r="DV379" i="1"/>
  <c r="EX121" i="1"/>
  <c r="FM121" i="1" s="1"/>
  <c r="DV149" i="1"/>
  <c r="ER173" i="1"/>
  <c r="FG173" i="1" s="1"/>
  <c r="DV181" i="1"/>
  <c r="EQ185" i="1"/>
  <c r="FF185" i="1" s="1"/>
  <c r="DV185" i="1"/>
  <c r="EV201" i="1"/>
  <c r="FK201" i="1" s="1"/>
  <c r="EY217" i="1"/>
  <c r="FN217" i="1" s="1"/>
  <c r="EY281" i="1"/>
  <c r="FN281" i="1" s="1"/>
  <c r="EU293" i="1"/>
  <c r="FJ293" i="1" s="1"/>
  <c r="EU301" i="1"/>
  <c r="FJ301" i="1" s="1"/>
  <c r="EY321" i="1"/>
  <c r="FN321" i="1" s="1"/>
  <c r="EX329" i="1"/>
  <c r="FM329" i="1" s="1"/>
  <c r="ES337" i="1"/>
  <c r="FH337" i="1" s="1"/>
  <c r="EY96" i="1"/>
  <c r="FN96" i="1" s="1"/>
  <c r="EP108" i="1"/>
  <c r="FE108" i="1" s="1"/>
  <c r="ER110" i="1"/>
  <c r="FG110" i="1" s="1"/>
  <c r="EX114" i="1"/>
  <c r="FM114" i="1" s="1"/>
  <c r="ER126" i="1"/>
  <c r="FG126" i="1" s="1"/>
  <c r="ER182" i="1"/>
  <c r="FG182" i="1" s="1"/>
  <c r="EZ186" i="1"/>
  <c r="FO186" i="1" s="1"/>
  <c r="EV194" i="1"/>
  <c r="FK194" i="1" s="1"/>
  <c r="EQ206" i="1"/>
  <c r="FF206" i="1" s="1"/>
  <c r="EV218" i="1"/>
  <c r="FK218" i="1" s="1"/>
  <c r="DV222" i="1"/>
  <c r="EQ125" i="1"/>
  <c r="FF125" i="1" s="1"/>
  <c r="ES138" i="1"/>
  <c r="FH138" i="1" s="1"/>
  <c r="ET175" i="1"/>
  <c r="FI175" i="1" s="1"/>
  <c r="ET186" i="1"/>
  <c r="FI186" i="1" s="1"/>
  <c r="ET200" i="1"/>
  <c r="FI200" i="1" s="1"/>
  <c r="ET208" i="1"/>
  <c r="FI208" i="1" s="1"/>
  <c r="EW286" i="1"/>
  <c r="FL286" i="1" s="1"/>
  <c r="EW304" i="1"/>
  <c r="FL304" i="1" s="1"/>
  <c r="EW320" i="1"/>
  <c r="FL320" i="1" s="1"/>
  <c r="EY148" i="1"/>
  <c r="FN148" i="1" s="1"/>
  <c r="ET328" i="1"/>
  <c r="FI328" i="1" s="1"/>
  <c r="EQ237" i="1"/>
  <c r="FF237" i="1" s="1"/>
  <c r="EV277" i="1"/>
  <c r="FK277" i="1" s="1"/>
  <c r="EU329" i="1"/>
  <c r="FJ329" i="1" s="1"/>
  <c r="EW341" i="1"/>
  <c r="FL341" i="1" s="1"/>
  <c r="EU88" i="1"/>
  <c r="FJ88" i="1" s="1"/>
  <c r="EY190" i="1"/>
  <c r="FN190" i="1" s="1"/>
  <c r="EQ318" i="1"/>
  <c r="FF318" i="1" s="1"/>
  <c r="EX93" i="1"/>
  <c r="FM93" i="1" s="1"/>
  <c r="EX101" i="1"/>
  <c r="FM101" i="1" s="1"/>
  <c r="EU139" i="1"/>
  <c r="FJ139" i="1" s="1"/>
  <c r="EY239" i="1"/>
  <c r="FN239" i="1" s="1"/>
  <c r="EY335" i="1"/>
  <c r="FN335" i="1" s="1"/>
  <c r="EY12" i="1"/>
  <c r="FN12" i="1" s="1"/>
  <c r="EV33" i="1"/>
  <c r="FK33" i="1" s="1"/>
  <c r="ES79" i="1"/>
  <c r="FH79" i="1" s="1"/>
  <c r="EQ120" i="1"/>
  <c r="FF120" i="1" s="1"/>
  <c r="EW122" i="1"/>
  <c r="FL122" i="1" s="1"/>
  <c r="EU126" i="1"/>
  <c r="FJ126" i="1" s="1"/>
  <c r="EY127" i="1"/>
  <c r="FN127" i="1" s="1"/>
  <c r="EW147" i="1"/>
  <c r="FL147" i="1" s="1"/>
  <c r="ER148" i="1"/>
  <c r="FG148" i="1" s="1"/>
  <c r="EP211" i="1"/>
  <c r="FE211" i="1" s="1"/>
  <c r="EX216" i="1"/>
  <c r="FM216" i="1" s="1"/>
  <c r="EP301" i="1"/>
  <c r="FE301" i="1" s="1"/>
  <c r="ES307" i="1"/>
  <c r="FH307" i="1" s="1"/>
  <c r="EV53" i="1"/>
  <c r="FK53" i="1" s="1"/>
  <c r="EY89" i="1"/>
  <c r="FN89" i="1" s="1"/>
  <c r="EV135" i="1"/>
  <c r="FK135" i="1" s="1"/>
  <c r="EQ251" i="1"/>
  <c r="FF251" i="1" s="1"/>
  <c r="ER307" i="1"/>
  <c r="FG307" i="1" s="1"/>
  <c r="ER323" i="1"/>
  <c r="FG323" i="1" s="1"/>
  <c r="EX9" i="1"/>
  <c r="FM9" i="1" s="1"/>
  <c r="ES12" i="1"/>
  <c r="FH12" i="1" s="1"/>
  <c r="EV190" i="1"/>
  <c r="FK190" i="1" s="1"/>
  <c r="EV222" i="1"/>
  <c r="FK222" i="1" s="1"/>
  <c r="EU238" i="1"/>
  <c r="FJ238" i="1" s="1"/>
  <c r="EV286" i="1"/>
  <c r="FK286" i="1" s="1"/>
  <c r="EY322" i="1"/>
  <c r="FN322" i="1" s="1"/>
  <c r="EW346" i="1"/>
  <c r="FL346" i="1" s="1"/>
  <c r="EU6" i="1"/>
  <c r="FJ6" i="1" s="1"/>
  <c r="EP6" i="1"/>
  <c r="FE6" i="1" s="1"/>
  <c r="EZ39" i="1"/>
  <c r="FO39" i="1" s="1"/>
  <c r="EY42" i="1"/>
  <c r="FN42" i="1" s="1"/>
  <c r="EU52" i="1"/>
  <c r="FJ52" i="1" s="1"/>
  <c r="EW92" i="1"/>
  <c r="FL92" i="1" s="1"/>
  <c r="EP102" i="1"/>
  <c r="FE102" i="1" s="1"/>
  <c r="ES106" i="1"/>
  <c r="FH106" i="1" s="1"/>
  <c r="EP110" i="1"/>
  <c r="FE110" i="1" s="1"/>
  <c r="ES115" i="1"/>
  <c r="FH115" i="1" s="1"/>
  <c r="ES120" i="1"/>
  <c r="FH120" i="1" s="1"/>
  <c r="EX120" i="1"/>
  <c r="FM120" i="1" s="1"/>
  <c r="ES122" i="1"/>
  <c r="FH122" i="1" s="1"/>
  <c r="EZ122" i="1"/>
  <c r="FO122" i="1" s="1"/>
  <c r="EZ125" i="1"/>
  <c r="FO125" i="1" s="1"/>
  <c r="EY126" i="1"/>
  <c r="FN126" i="1" s="1"/>
  <c r="EZ130" i="1"/>
  <c r="FO130" i="1" s="1"/>
  <c r="EQ133" i="1"/>
  <c r="FF133" i="1" s="1"/>
  <c r="EZ162" i="1"/>
  <c r="FO162" i="1" s="1"/>
  <c r="ES163" i="1"/>
  <c r="FH163" i="1" s="1"/>
  <c r="ES168" i="1"/>
  <c r="FH168" i="1" s="1"/>
  <c r="EP169" i="1"/>
  <c r="FE169" i="1" s="1"/>
  <c r="EV172" i="1"/>
  <c r="FK172" i="1" s="1"/>
  <c r="EP174" i="1"/>
  <c r="FE174" i="1" s="1"/>
  <c r="EY174" i="1"/>
  <c r="FN174" i="1" s="1"/>
  <c r="EX176" i="1"/>
  <c r="FM176" i="1" s="1"/>
  <c r="ET182" i="1"/>
  <c r="FI182" i="1" s="1"/>
  <c r="EW184" i="1"/>
  <c r="FL184" i="1" s="1"/>
  <c r="ET190" i="1"/>
  <c r="FI190" i="1" s="1"/>
  <c r="ET198" i="1"/>
  <c r="FI198" i="1" s="1"/>
  <c r="EW202" i="1"/>
  <c r="FL202" i="1" s="1"/>
  <c r="EW230" i="1"/>
  <c r="FL230" i="1" s="1"/>
  <c r="ET238" i="1"/>
  <c r="FI238" i="1" s="1"/>
  <c r="EW242" i="1"/>
  <c r="FL242" i="1" s="1"/>
  <c r="EW246" i="1"/>
  <c r="FL246" i="1" s="1"/>
  <c r="EW262" i="1"/>
  <c r="FL262" i="1" s="1"/>
  <c r="ET276" i="1"/>
  <c r="FI276" i="1" s="1"/>
  <c r="EW282" i="1"/>
  <c r="FL282" i="1" s="1"/>
  <c r="ET286" i="1"/>
  <c r="FI286" i="1" s="1"/>
  <c r="ET318" i="1"/>
  <c r="FI318" i="1" s="1"/>
  <c r="ET322" i="1"/>
  <c r="FI322" i="1" s="1"/>
  <c r="EW322" i="1"/>
  <c r="FL322" i="1" s="1"/>
  <c r="EW326" i="1"/>
  <c r="FL326" i="1" s="1"/>
  <c r="EX53" i="1"/>
  <c r="FM53" i="1" s="1"/>
  <c r="EP112" i="1"/>
  <c r="FE112" i="1" s="1"/>
  <c r="ET120" i="1"/>
  <c r="FI120" i="1" s="1"/>
  <c r="EY124" i="1"/>
  <c r="FN124" i="1" s="1"/>
  <c r="EU136" i="1"/>
  <c r="FJ136" i="1" s="1"/>
  <c r="ET176" i="1"/>
  <c r="FI176" i="1" s="1"/>
  <c r="EV196" i="1"/>
  <c r="FK196" i="1" s="1"/>
  <c r="ER260" i="1"/>
  <c r="FG260" i="1" s="1"/>
  <c r="EQ280" i="1"/>
  <c r="FF280" i="1" s="1"/>
  <c r="EU308" i="1"/>
  <c r="FJ308" i="1" s="1"/>
  <c r="EU316" i="1"/>
  <c r="FJ316" i="1" s="1"/>
  <c r="EZ324" i="1"/>
  <c r="FO324" i="1" s="1"/>
  <c r="ET332" i="1"/>
  <c r="FI332" i="1" s="1"/>
  <c r="EU336" i="1"/>
  <c r="FJ336" i="1" s="1"/>
  <c r="EP75" i="1"/>
  <c r="FE75" i="1" s="1"/>
  <c r="EY113" i="1"/>
  <c r="FN113" i="1" s="1"/>
  <c r="ET117" i="1"/>
  <c r="FI117" i="1" s="1"/>
  <c r="ET141" i="1"/>
  <c r="FI141" i="1" s="1"/>
  <c r="EY145" i="1"/>
  <c r="FN145" i="1" s="1"/>
  <c r="ER177" i="1"/>
  <c r="FG177" i="1" s="1"/>
  <c r="EZ185" i="1"/>
  <c r="FO185" i="1" s="1"/>
  <c r="EY197" i="1"/>
  <c r="FN197" i="1" s="1"/>
  <c r="EQ209" i="1"/>
  <c r="FF209" i="1" s="1"/>
  <c r="EU221" i="1"/>
  <c r="FJ221" i="1" s="1"/>
  <c r="EU229" i="1"/>
  <c r="FJ229" i="1" s="1"/>
  <c r="EU249" i="1"/>
  <c r="FJ249" i="1" s="1"/>
  <c r="EQ253" i="1"/>
  <c r="FF253" i="1" s="1"/>
  <c r="EU261" i="1"/>
  <c r="FJ261" i="1" s="1"/>
  <c r="EQ285" i="1"/>
  <c r="FF285" i="1" s="1"/>
  <c r="EV285" i="1"/>
  <c r="FK285" i="1" s="1"/>
  <c r="EQ309" i="1"/>
  <c r="FF309" i="1" s="1"/>
  <c r="EZ325" i="1"/>
  <c r="FO325" i="1" s="1"/>
  <c r="EW337" i="1"/>
  <c r="FL337" i="1" s="1"/>
  <c r="EQ341" i="1"/>
  <c r="FF341" i="1" s="1"/>
  <c r="EQ126" i="1"/>
  <c r="FF126" i="1" s="1"/>
  <c r="EX174" i="1"/>
  <c r="FM174" i="1" s="1"/>
  <c r="EY182" i="1"/>
  <c r="FN182" i="1" s="1"/>
  <c r="EY222" i="1"/>
  <c r="FN222" i="1" s="1"/>
  <c r="EV230" i="1"/>
  <c r="FK230" i="1" s="1"/>
  <c r="EY250" i="1"/>
  <c r="FN250" i="1" s="1"/>
  <c r="EY254" i="1"/>
  <c r="FN254" i="1" s="1"/>
  <c r="EZ262" i="1"/>
  <c r="FO262" i="1" s="1"/>
  <c r="EQ270" i="1"/>
  <c r="FF270" i="1" s="1"/>
  <c r="EQ286" i="1"/>
  <c r="FF286" i="1" s="1"/>
  <c r="EQ294" i="1"/>
  <c r="FF294" i="1" s="1"/>
  <c r="EV302" i="1"/>
  <c r="FK302" i="1" s="1"/>
  <c r="EQ326" i="1"/>
  <c r="FF326" i="1" s="1"/>
  <c r="EV326" i="1"/>
  <c r="FK326" i="1" s="1"/>
  <c r="EQ338" i="1"/>
  <c r="FF338" i="1" s="1"/>
  <c r="EP342" i="1"/>
  <c r="FE342" i="1" s="1"/>
  <c r="EZ346" i="1"/>
  <c r="FO346" i="1" s="1"/>
  <c r="ET331" i="1"/>
  <c r="FI331" i="1" s="1"/>
  <c r="ET9" i="1"/>
  <c r="FI9" i="1" s="1"/>
  <c r="EY14" i="1"/>
  <c r="FN14" i="1" s="1"/>
  <c r="EY16" i="1"/>
  <c r="FN16" i="1" s="1"/>
  <c r="ER34" i="1"/>
  <c r="FG34" i="1" s="1"/>
  <c r="EQ41" i="1"/>
  <c r="FF41" i="1" s="1"/>
  <c r="ES42" i="1"/>
  <c r="FH42" i="1" s="1"/>
  <c r="EX42" i="1"/>
  <c r="FM42" i="1" s="1"/>
  <c r="EY46" i="1"/>
  <c r="FN46" i="1" s="1"/>
  <c r="ET46" i="1"/>
  <c r="FI46" i="1" s="1"/>
  <c r="EU105" i="1"/>
  <c r="FJ105" i="1" s="1"/>
  <c r="ER108" i="1"/>
  <c r="FG108" i="1" s="1"/>
  <c r="EU110" i="1"/>
  <c r="FJ110" i="1" s="1"/>
  <c r="EY119" i="1"/>
  <c r="FN119" i="1" s="1"/>
  <c r="ES127" i="1"/>
  <c r="FH127" i="1" s="1"/>
  <c r="ET130" i="1"/>
  <c r="FI130" i="1" s="1"/>
  <c r="EV133" i="1"/>
  <c r="FK133" i="1" s="1"/>
  <c r="ES141" i="1"/>
  <c r="FH141" i="1" s="1"/>
  <c r="ES150" i="1"/>
  <c r="FH150" i="1" s="1"/>
  <c r="ES173" i="1"/>
  <c r="FH173" i="1" s="1"/>
  <c r="ER180" i="1"/>
  <c r="FG180" i="1" s="1"/>
  <c r="EX182" i="1"/>
  <c r="FM182" i="1" s="1"/>
  <c r="EX188" i="1"/>
  <c r="FM188" i="1" s="1"/>
  <c r="EX194" i="1"/>
  <c r="FM194" i="1" s="1"/>
  <c r="EP197" i="1"/>
  <c r="FE197" i="1" s="1"/>
  <c r="EP199" i="1"/>
  <c r="FE199" i="1" s="1"/>
  <c r="ES203" i="1"/>
  <c r="FH203" i="1" s="1"/>
  <c r="EP223" i="1"/>
  <c r="FE223" i="1" s="1"/>
  <c r="ES235" i="1"/>
  <c r="FH235" i="1" s="1"/>
  <c r="ES241" i="1"/>
  <c r="FH241" i="1" s="1"/>
  <c r="EX244" i="1"/>
  <c r="FM244" i="1" s="1"/>
  <c r="EP247" i="1"/>
  <c r="FE247" i="1" s="1"/>
  <c r="ES249" i="1"/>
  <c r="FH249" i="1" s="1"/>
  <c r="ES257" i="1"/>
  <c r="FH257" i="1" s="1"/>
  <c r="ES259" i="1"/>
  <c r="FH259" i="1" s="1"/>
  <c r="EX262" i="1"/>
  <c r="FM262" i="1" s="1"/>
  <c r="EP265" i="1"/>
  <c r="FE265" i="1" s="1"/>
  <c r="EX270" i="1"/>
  <c r="FM270" i="1" s="1"/>
  <c r="EP271" i="1"/>
  <c r="FE271" i="1" s="1"/>
  <c r="ES281" i="1"/>
  <c r="FH281" i="1" s="1"/>
  <c r="ES295" i="1"/>
  <c r="FH295" i="1" s="1"/>
  <c r="ES305" i="1"/>
  <c r="FH305" i="1" s="1"/>
  <c r="EX306" i="1"/>
  <c r="FM306" i="1" s="1"/>
  <c r="EP323" i="1"/>
  <c r="FE323" i="1" s="1"/>
  <c r="ES325" i="1"/>
  <c r="FH325" i="1" s="1"/>
  <c r="EV94" i="1"/>
  <c r="FK94" i="1" s="1"/>
  <c r="EP139" i="1"/>
  <c r="FE139" i="1" s="1"/>
  <c r="EZ155" i="1"/>
  <c r="FO155" i="1" s="1"/>
  <c r="EV163" i="1"/>
  <c r="FK163" i="1" s="1"/>
  <c r="EQ175" i="1"/>
  <c r="FF175" i="1" s="1"/>
  <c r="EV226" i="1"/>
  <c r="FK226" i="1" s="1"/>
  <c r="ER238" i="1"/>
  <c r="FG238" i="1" s="1"/>
  <c r="ER246" i="1"/>
  <c r="FG246" i="1" s="1"/>
  <c r="EV258" i="1"/>
  <c r="FK258" i="1" s="1"/>
  <c r="EU262" i="1"/>
  <c r="FJ262" i="1" s="1"/>
  <c r="EZ270" i="1"/>
  <c r="FO270" i="1" s="1"/>
  <c r="EY302" i="1"/>
  <c r="FN302" i="1" s="1"/>
  <c r="EY330" i="1"/>
  <c r="FN330" i="1" s="1"/>
  <c r="DV330" i="1"/>
  <c r="EW338" i="1"/>
  <c r="FL338" i="1" s="1"/>
  <c r="DV342" i="1"/>
  <c r="EY342" i="1"/>
  <c r="FN342" i="1" s="1"/>
  <c r="EZ342" i="1"/>
  <c r="FO342" i="1" s="1"/>
  <c r="EY346" i="1"/>
  <c r="FN346" i="1" s="1"/>
  <c r="EV223" i="1"/>
  <c r="FK223" i="1" s="1"/>
  <c r="EQ239" i="1"/>
  <c r="FF239" i="1" s="1"/>
  <c r="ER259" i="1"/>
  <c r="FG259" i="1" s="1"/>
  <c r="EV311" i="1"/>
  <c r="FK311" i="1" s="1"/>
  <c r="EX352" i="1"/>
  <c r="FM352" i="1" s="1"/>
  <c r="EW36" i="1"/>
  <c r="FL36" i="1" s="1"/>
  <c r="EX37" i="1"/>
  <c r="FM37" i="1" s="1"/>
  <c r="EW75" i="1"/>
  <c r="FL75" i="1" s="1"/>
  <c r="EQ85" i="1"/>
  <c r="FF85" i="1" s="1"/>
  <c r="EP86" i="1"/>
  <c r="FE86" i="1" s="1"/>
  <c r="EW89" i="1"/>
  <c r="FL89" i="1" s="1"/>
  <c r="EW91" i="1"/>
  <c r="FL91" i="1" s="1"/>
  <c r="EV92" i="1"/>
  <c r="FK92" i="1" s="1"/>
  <c r="EX128" i="1"/>
  <c r="FM128" i="1" s="1"/>
  <c r="EW130" i="1"/>
  <c r="FL130" i="1" s="1"/>
  <c r="ER131" i="1"/>
  <c r="FG131" i="1" s="1"/>
  <c r="EY134" i="1"/>
  <c r="FN134" i="1" s="1"/>
  <c r="ET135" i="1"/>
  <c r="FI135" i="1" s="1"/>
  <c r="EP161" i="1"/>
  <c r="FE161" i="1" s="1"/>
  <c r="ER163" i="1"/>
  <c r="FG163" i="1" s="1"/>
  <c r="EQ165" i="1"/>
  <c r="FF165" i="1" s="1"/>
  <c r="ET167" i="1"/>
  <c r="FI167" i="1" s="1"/>
  <c r="EQ173" i="1"/>
  <c r="FF173" i="1" s="1"/>
  <c r="EZ173" i="1"/>
  <c r="FO173" i="1" s="1"/>
  <c r="ET184" i="1"/>
  <c r="FI184" i="1" s="1"/>
  <c r="ET192" i="1"/>
  <c r="FI192" i="1" s="1"/>
  <c r="EW194" i="1"/>
  <c r="FL194" i="1" s="1"/>
  <c r="EW212" i="1"/>
  <c r="FL212" i="1" s="1"/>
  <c r="ET224" i="1"/>
  <c r="FI224" i="1" s="1"/>
  <c r="EW224" i="1"/>
  <c r="FL224" i="1" s="1"/>
  <c r="EW244" i="1"/>
  <c r="FL244" i="1" s="1"/>
  <c r="ET248" i="1"/>
  <c r="FI248" i="1" s="1"/>
  <c r="EW256" i="1"/>
  <c r="FL256" i="1" s="1"/>
  <c r="EW280" i="1"/>
  <c r="FL280" i="1" s="1"/>
  <c r="EW288" i="1"/>
  <c r="FL288" i="1" s="1"/>
  <c r="ET292" i="1"/>
  <c r="FI292" i="1" s="1"/>
  <c r="EW300" i="1"/>
  <c r="FL300" i="1" s="1"/>
  <c r="ET302" i="1"/>
  <c r="FI302" i="1" s="1"/>
  <c r="EW324" i="1"/>
  <c r="FL324" i="1" s="1"/>
  <c r="ES53" i="1"/>
  <c r="FH53" i="1" s="1"/>
  <c r="EZ116" i="1"/>
  <c r="FO116" i="1" s="1"/>
  <c r="EP144" i="1"/>
  <c r="FE144" i="1" s="1"/>
  <c r="EU152" i="1"/>
  <c r="FJ152" i="1" s="1"/>
  <c r="EZ156" i="1"/>
  <c r="FO156" i="1" s="1"/>
  <c r="EZ168" i="1"/>
  <c r="FO168" i="1" s="1"/>
  <c r="EZ216" i="1"/>
  <c r="FO216" i="1" s="1"/>
  <c r="EU236" i="1"/>
  <c r="FJ236" i="1" s="1"/>
  <c r="EV236" i="1"/>
  <c r="FK236" i="1" s="1"/>
  <c r="EV244" i="1"/>
  <c r="FK244" i="1" s="1"/>
  <c r="EQ256" i="1"/>
  <c r="FF256" i="1" s="1"/>
  <c r="EU268" i="1"/>
  <c r="FJ268" i="1" s="1"/>
  <c r="EU292" i="1"/>
  <c r="FJ292" i="1" s="1"/>
  <c r="EQ296" i="1"/>
  <c r="FF296" i="1" s="1"/>
  <c r="EU300" i="1"/>
  <c r="FJ300" i="1" s="1"/>
  <c r="EZ308" i="1"/>
  <c r="FO308" i="1" s="1"/>
  <c r="EQ320" i="1"/>
  <c r="FF320" i="1" s="1"/>
  <c r="EU332" i="1"/>
  <c r="FJ332" i="1" s="1"/>
  <c r="ET336" i="1"/>
  <c r="FI336" i="1" s="1"/>
  <c r="ET344" i="1"/>
  <c r="FI344" i="1" s="1"/>
  <c r="EU79" i="1"/>
  <c r="FJ79" i="1" s="1"/>
  <c r="EZ379" i="1"/>
  <c r="FO379" i="1" s="1"/>
  <c r="EY121" i="1"/>
  <c r="FN121" i="1" s="1"/>
  <c r="ER153" i="1"/>
  <c r="FG153" i="1" s="1"/>
  <c r="EQ181" i="1"/>
  <c r="FF181" i="1" s="1"/>
  <c r="EZ189" i="1"/>
  <c r="FO189" i="1" s="1"/>
  <c r="EV193" i="1"/>
  <c r="FK193" i="1" s="1"/>
  <c r="EU197" i="1"/>
  <c r="FJ197" i="1" s="1"/>
  <c r="EQ213" i="1"/>
  <c r="FF213" i="1" s="1"/>
  <c r="EV225" i="1"/>
  <c r="FK225" i="1" s="1"/>
  <c r="EU245" i="1"/>
  <c r="FJ245" i="1" s="1"/>
  <c r="EQ261" i="1"/>
  <c r="FF261" i="1" s="1"/>
  <c r="EV289" i="1"/>
  <c r="FK289" i="1" s="1"/>
  <c r="EV297" i="1"/>
  <c r="FK297" i="1" s="1"/>
  <c r="EZ301" i="1"/>
  <c r="FO301" i="1" s="1"/>
  <c r="EZ309" i="1"/>
  <c r="FO309" i="1" s="1"/>
  <c r="EV321" i="1"/>
  <c r="FK321" i="1" s="1"/>
  <c r="EW329" i="1"/>
  <c r="FL329" i="1" s="1"/>
  <c r="EV333" i="1"/>
  <c r="FK333" i="1" s="1"/>
  <c r="EU341" i="1"/>
  <c r="FJ341" i="1" s="1"/>
  <c r="EQ345" i="1"/>
  <c r="FF345" i="1" s="1"/>
  <c r="EU100" i="1"/>
  <c r="FJ100" i="1" s="1"/>
  <c r="EY108" i="1"/>
  <c r="FN108" i="1" s="1"/>
  <c r="ER122" i="1"/>
  <c r="FG122" i="1" s="1"/>
  <c r="EV138" i="1"/>
  <c r="FK138" i="1" s="1"/>
  <c r="EV154" i="1"/>
  <c r="FK154" i="1" s="1"/>
  <c r="EZ182" i="1"/>
  <c r="FO182" i="1" s="1"/>
  <c r="EY214" i="1"/>
  <c r="FN214" i="1" s="1"/>
  <c r="EV214" i="1"/>
  <c r="FK214" i="1" s="1"/>
  <c r="EZ226" i="1"/>
  <c r="FO226" i="1" s="1"/>
  <c r="EY246" i="1"/>
  <c r="FN246" i="1" s="1"/>
  <c r="EV246" i="1"/>
  <c r="FK246" i="1" s="1"/>
  <c r="EY258" i="1"/>
  <c r="FN258" i="1" s="1"/>
  <c r="EQ282" i="1"/>
  <c r="FF282" i="1" s="1"/>
  <c r="EQ290" i="1"/>
  <c r="FF290" i="1" s="1"/>
  <c r="EQ310" i="1"/>
  <c r="FF310" i="1" s="1"/>
  <c r="EV310" i="1"/>
  <c r="FK310" i="1" s="1"/>
  <c r="EV318" i="1"/>
  <c r="FK318" i="1" s="1"/>
  <c r="ER322" i="1"/>
  <c r="FG322" i="1" s="1"/>
  <c r="EQ330" i="1"/>
  <c r="FF330" i="1" s="1"/>
  <c r="EQ334" i="1"/>
  <c r="FF334" i="1" s="1"/>
  <c r="EQ346" i="1"/>
  <c r="FF346" i="1" s="1"/>
  <c r="EY6" i="1"/>
  <c r="FN6" i="1" s="1"/>
  <c r="EY9" i="1"/>
  <c r="FN9" i="1" s="1"/>
  <c r="EY11" i="1"/>
  <c r="FN11" i="1" s="1"/>
  <c r="ET16" i="1"/>
  <c r="FI16" i="1" s="1"/>
  <c r="EU36" i="1"/>
  <c r="FJ36" i="1" s="1"/>
  <c r="EP36" i="1"/>
  <c r="FE36" i="1" s="1"/>
  <c r="ER42" i="1"/>
  <c r="FG42" i="1" s="1"/>
  <c r="ET52" i="1"/>
  <c r="FI52" i="1" s="1"/>
  <c r="EY56" i="1"/>
  <c r="FN56" i="1" s="1"/>
  <c r="EQ80" i="1"/>
  <c r="FF80" i="1" s="1"/>
  <c r="EU81" i="1"/>
  <c r="FJ81" i="1" s="1"/>
  <c r="ER84" i="1"/>
  <c r="FG84" i="1" s="1"/>
  <c r="ES102" i="1"/>
  <c r="FH102" i="1" s="1"/>
  <c r="EW104" i="1"/>
  <c r="FL104" i="1" s="1"/>
  <c r="EQ104" i="1"/>
  <c r="FF104" i="1" s="1"/>
  <c r="EV117" i="1"/>
  <c r="FK117" i="1" s="1"/>
  <c r="EW120" i="1"/>
  <c r="FL120" i="1" s="1"/>
  <c r="EQ128" i="1"/>
  <c r="FF128" i="1" s="1"/>
  <c r="EU129" i="1"/>
  <c r="FJ129" i="1" s="1"/>
  <c r="EX131" i="1"/>
  <c r="FM131" i="1" s="1"/>
  <c r="EX184" i="1"/>
  <c r="FM184" i="1" s="1"/>
  <c r="EP187" i="1"/>
  <c r="FE187" i="1" s="1"/>
  <c r="EX192" i="1"/>
  <c r="FM192" i="1" s="1"/>
  <c r="EP195" i="1"/>
  <c r="FE195" i="1" s="1"/>
  <c r="ES197" i="1"/>
  <c r="FH197" i="1" s="1"/>
  <c r="EX200" i="1"/>
  <c r="FM200" i="1" s="1"/>
  <c r="EX202" i="1"/>
  <c r="FM202" i="1" s="1"/>
  <c r="EP203" i="1"/>
  <c r="FE203" i="1" s="1"/>
  <c r="EX230" i="1"/>
  <c r="FM230" i="1" s="1"/>
  <c r="EP235" i="1"/>
  <c r="FE235" i="1" s="1"/>
  <c r="EP241" i="1"/>
  <c r="FE241" i="1" s="1"/>
  <c r="EX246" i="1"/>
  <c r="FM246" i="1" s="1"/>
  <c r="ES247" i="1"/>
  <c r="FH247" i="1" s="1"/>
  <c r="EP249" i="1"/>
  <c r="FE249" i="1" s="1"/>
  <c r="ES261" i="1"/>
  <c r="FH261" i="1" s="1"/>
  <c r="EX264" i="1"/>
  <c r="FM264" i="1" s="1"/>
  <c r="ES269" i="1"/>
  <c r="FH269" i="1" s="1"/>
  <c r="EP283" i="1"/>
  <c r="FE283" i="1" s="1"/>
  <c r="EP321" i="1"/>
  <c r="FE321" i="1" s="1"/>
  <c r="EX324" i="1"/>
  <c r="FM324" i="1" s="1"/>
  <c r="EX326" i="1"/>
  <c r="FM326" i="1" s="1"/>
  <c r="EQ53" i="1"/>
  <c r="FF53" i="1" s="1"/>
  <c r="EX86" i="1"/>
  <c r="FM86" i="1" s="1"/>
  <c r="ER90" i="1"/>
  <c r="FG90" i="1" s="1"/>
  <c r="EY81" i="1"/>
  <c r="FN81" i="1" s="1"/>
  <c r="ET93" i="1"/>
  <c r="FI93" i="1" s="1"/>
  <c r="EY97" i="1"/>
  <c r="FN97" i="1" s="1"/>
  <c r="EQ111" i="1"/>
  <c r="FF111" i="1" s="1"/>
  <c r="EU123" i="1"/>
  <c r="FJ123" i="1" s="1"/>
  <c r="EQ131" i="1"/>
  <c r="FF131" i="1" s="1"/>
  <c r="EP143" i="1"/>
  <c r="FE143" i="1" s="1"/>
  <c r="EU159" i="1"/>
  <c r="FJ159" i="1" s="1"/>
  <c r="EU175" i="1"/>
  <c r="FJ175" i="1" s="1"/>
  <c r="EV183" i="1"/>
  <c r="FK183" i="1" s="1"/>
  <c r="EU187" i="1"/>
  <c r="FJ187" i="1" s="1"/>
  <c r="EZ199" i="1"/>
  <c r="FO199" i="1" s="1"/>
  <c r="EZ207" i="1"/>
  <c r="FO207" i="1" s="1"/>
  <c r="EU219" i="1"/>
  <c r="FJ219" i="1" s="1"/>
  <c r="EV235" i="1"/>
  <c r="FK235" i="1" s="1"/>
  <c r="EV239" i="1"/>
  <c r="FK239" i="1" s="1"/>
  <c r="EU267" i="1"/>
  <c r="FJ267" i="1" s="1"/>
  <c r="EV271" i="1"/>
  <c r="FK271" i="1" s="1"/>
  <c r="EQ275" i="1"/>
  <c r="FF275" i="1" s="1"/>
  <c r="EZ283" i="1"/>
  <c r="FO283" i="1" s="1"/>
  <c r="EZ295" i="1"/>
  <c r="FO295" i="1" s="1"/>
  <c r="EZ311" i="1"/>
  <c r="FO311" i="1" s="1"/>
  <c r="EV335" i="1"/>
  <c r="FK335" i="1" s="1"/>
  <c r="EU339" i="1"/>
  <c r="FJ339" i="1" s="1"/>
  <c r="ES9" i="1"/>
  <c r="FH9" i="1" s="1"/>
  <c r="ER16" i="1"/>
  <c r="FG16" i="1" s="1"/>
  <c r="ES16" i="1"/>
  <c r="FH16" i="1" s="1"/>
  <c r="EX17" i="1"/>
  <c r="FM17" i="1" s="1"/>
  <c r="ER19" i="1"/>
  <c r="FG19" i="1" s="1"/>
  <c r="ER56" i="1"/>
  <c r="FG56" i="1" s="1"/>
  <c r="ES110" i="1"/>
  <c r="FH110" i="1" s="1"/>
  <c r="EZ110" i="1"/>
  <c r="FO110" i="1" s="1"/>
  <c r="EZ118" i="1"/>
  <c r="FO118" i="1" s="1"/>
  <c r="ES119" i="1"/>
  <c r="FH119" i="1" s="1"/>
  <c r="ER119" i="1"/>
  <c r="FG119" i="1" s="1"/>
  <c r="EW125" i="1"/>
  <c r="FL125" i="1" s="1"/>
  <c r="EZ126" i="1"/>
  <c r="FO126" i="1" s="1"/>
  <c r="EY130" i="1"/>
  <c r="FN130" i="1" s="1"/>
  <c r="ET131" i="1"/>
  <c r="FI131" i="1" s="1"/>
  <c r="EX132" i="1"/>
  <c r="FM132" i="1" s="1"/>
  <c r="ES133" i="1"/>
  <c r="FH133" i="1" s="1"/>
  <c r="ES142" i="1"/>
  <c r="FH142" i="1" s="1"/>
  <c r="EQ145" i="1"/>
  <c r="FF145" i="1" s="1"/>
  <c r="ES174" i="1"/>
  <c r="FH174" i="1" s="1"/>
  <c r="EQ177" i="1"/>
  <c r="FF177" i="1" s="1"/>
  <c r="EY178" i="1"/>
  <c r="FN178" i="1" s="1"/>
  <c r="ET179" i="1"/>
  <c r="FI179" i="1" s="1"/>
  <c r="EW181" i="1"/>
  <c r="FL181" i="1" s="1"/>
  <c r="EW189" i="1"/>
  <c r="FL189" i="1" s="1"/>
  <c r="ET213" i="1"/>
  <c r="FI213" i="1" s="1"/>
  <c r="EW213" i="1"/>
  <c r="FL213" i="1" s="1"/>
  <c r="EW217" i="1"/>
  <c r="FL217" i="1" s="1"/>
  <c r="EW237" i="1"/>
  <c r="FL237" i="1" s="1"/>
  <c r="ET253" i="1"/>
  <c r="FI253" i="1" s="1"/>
  <c r="EW261" i="1"/>
  <c r="FL261" i="1" s="1"/>
  <c r="ET265" i="1"/>
  <c r="FI265" i="1" s="1"/>
  <c r="EW269" i="1"/>
  <c r="FL269" i="1" s="1"/>
  <c r="ET273" i="1"/>
  <c r="FI273" i="1" s="1"/>
  <c r="EW281" i="1"/>
  <c r="FL281" i="1" s="1"/>
  <c r="ET297" i="1"/>
  <c r="FI297" i="1" s="1"/>
  <c r="ET303" i="1"/>
  <c r="FI303" i="1" s="1"/>
  <c r="EW309" i="1"/>
  <c r="FL309" i="1" s="1"/>
  <c r="EX78" i="1"/>
  <c r="FM78" i="1" s="1"/>
  <c r="ER191" i="1"/>
  <c r="FG191" i="1" s="1"/>
  <c r="EZ203" i="1"/>
  <c r="FO203" i="1" s="1"/>
  <c r="ER223" i="1"/>
  <c r="FG223" i="1" s="1"/>
  <c r="EV227" i="1"/>
  <c r="FK227" i="1" s="1"/>
  <c r="EZ235" i="1"/>
  <c r="FO235" i="1" s="1"/>
  <c r="ER331" i="1"/>
  <c r="FG331" i="1" s="1"/>
  <c r="EV17" i="1"/>
  <c r="FK17" i="1" s="1"/>
  <c r="EZ42" i="1"/>
  <c r="FO42" i="1" s="1"/>
  <c r="EP42" i="1"/>
  <c r="FE42" i="1" s="1"/>
  <c r="EQ44" i="1"/>
  <c r="FF44" i="1" s="1"/>
  <c r="EV46" i="1"/>
  <c r="FK46" i="1" s="1"/>
  <c r="EW46" i="1"/>
  <c r="FL46" i="1" s="1"/>
  <c r="EV52" i="1"/>
  <c r="FK52" i="1" s="1"/>
  <c r="ES91" i="1"/>
  <c r="FH91" i="1" s="1"/>
  <c r="EU93" i="1"/>
  <c r="FJ93" i="1" s="1"/>
  <c r="EU106" i="1"/>
  <c r="FJ106" i="1" s="1"/>
  <c r="ES121" i="1"/>
  <c r="FH121" i="1" s="1"/>
  <c r="EY123" i="1"/>
  <c r="FN123" i="1" s="1"/>
  <c r="EW126" i="1"/>
  <c r="FL126" i="1" s="1"/>
  <c r="ET126" i="1"/>
  <c r="FI126" i="1" s="1"/>
  <c r="EU149" i="1"/>
  <c r="FJ149" i="1" s="1"/>
  <c r="ER152" i="1"/>
  <c r="FG152" i="1" s="1"/>
  <c r="EU170" i="1"/>
  <c r="FJ170" i="1" s="1"/>
  <c r="EX239" i="1"/>
  <c r="FM239" i="1" s="1"/>
  <c r="EP242" i="1"/>
  <c r="FE242" i="1" s="1"/>
  <c r="EX247" i="1"/>
  <c r="FM247" i="1" s="1"/>
  <c r="ES278" i="1"/>
  <c r="FH278" i="1" s="1"/>
  <c r="ES314" i="1"/>
  <c r="FH314" i="1" s="1"/>
  <c r="EX317" i="1"/>
  <c r="FM317" i="1" s="1"/>
  <c r="ES20" i="1"/>
  <c r="FH20" i="1" s="1"/>
  <c r="EX76" i="1"/>
  <c r="FM76" i="1" s="1"/>
  <c r="EX92" i="1"/>
  <c r="FM92" i="1" s="1"/>
  <c r="ES101" i="1"/>
  <c r="FH101" i="1" s="1"/>
  <c r="EY106" i="1"/>
  <c r="FN106" i="1" s="1"/>
  <c r="ES116" i="1"/>
  <c r="FH116" i="1" s="1"/>
  <c r="EO162" i="1"/>
  <c r="FD162" i="1" s="1"/>
  <c r="ES165" i="1"/>
  <c r="FH165" i="1" s="1"/>
  <c r="EP178" i="1"/>
  <c r="FE178" i="1" s="1"/>
  <c r="EW227" i="1"/>
  <c r="FL227" i="1" s="1"/>
  <c r="EW245" i="1"/>
  <c r="FL245" i="1" s="1"/>
  <c r="EW259" i="1"/>
  <c r="FL259" i="1" s="1"/>
  <c r="EW267" i="1"/>
  <c r="FL267" i="1" s="1"/>
  <c r="EW291" i="1"/>
  <c r="FL291" i="1" s="1"/>
  <c r="EW295" i="1"/>
  <c r="FL295" i="1" s="1"/>
  <c r="EX94" i="1"/>
  <c r="FM94" i="1" s="1"/>
  <c r="ET334" i="1"/>
  <c r="FI334" i="1" s="1"/>
  <c r="EZ338" i="1"/>
  <c r="FO338" i="1" s="1"/>
  <c r="EU342" i="1"/>
  <c r="FJ342" i="1" s="1"/>
  <c r="ES346" i="1"/>
  <c r="FH346" i="1" s="1"/>
  <c r="ET346" i="1"/>
  <c r="FI346" i="1" s="1"/>
  <c r="EU34" i="1"/>
  <c r="FJ34" i="1" s="1"/>
  <c r="ES81" i="1"/>
  <c r="FH81" i="1" s="1"/>
  <c r="EW132" i="1"/>
  <c r="FL132" i="1" s="1"/>
  <c r="EW164" i="1"/>
  <c r="FL164" i="1" s="1"/>
  <c r="EW165" i="1"/>
  <c r="FL165" i="1" s="1"/>
  <c r="EX211" i="1"/>
  <c r="FM211" i="1" s="1"/>
  <c r="EX257" i="1"/>
  <c r="FM257" i="1" s="1"/>
  <c r="EP274" i="1"/>
  <c r="FE274" i="1" s="1"/>
  <c r="EP298" i="1"/>
  <c r="FE298" i="1" s="1"/>
  <c r="EP306" i="1"/>
  <c r="FE306" i="1" s="1"/>
  <c r="ES308" i="1"/>
  <c r="FH308" i="1" s="1"/>
  <c r="EP314" i="1"/>
  <c r="FE314" i="1" s="1"/>
  <c r="ES320" i="1"/>
  <c r="FH320" i="1" s="1"/>
  <c r="EU203" i="1"/>
  <c r="FJ203" i="1" s="1"/>
  <c r="EQ211" i="1"/>
  <c r="FF211" i="1" s="1"/>
  <c r="EZ215" i="1"/>
  <c r="FO215" i="1" s="1"/>
  <c r="EZ223" i="1"/>
  <c r="FO223" i="1" s="1"/>
  <c r="EQ235" i="1"/>
  <c r="FF235" i="1" s="1"/>
  <c r="EV243" i="1"/>
  <c r="FK243" i="1" s="1"/>
  <c r="EQ267" i="1"/>
  <c r="FF267" i="1" s="1"/>
  <c r="EV275" i="1"/>
  <c r="FK275" i="1" s="1"/>
  <c r="EQ291" i="1"/>
  <c r="FF291" i="1" s="1"/>
  <c r="EQ299" i="1"/>
  <c r="FF299" i="1" s="1"/>
  <c r="ER299" i="1"/>
  <c r="FG299" i="1" s="1"/>
  <c r="ER315" i="1"/>
  <c r="FG315" i="1" s="1"/>
  <c r="EZ319" i="1"/>
  <c r="FO319" i="1" s="1"/>
  <c r="EU335" i="1"/>
  <c r="FJ335" i="1" s="1"/>
  <c r="EV339" i="1"/>
  <c r="FK339" i="1" s="1"/>
  <c r="ER9" i="1"/>
  <c r="FG9" i="1" s="1"/>
  <c r="ER12" i="1"/>
  <c r="FG12" i="1" s="1"/>
  <c r="ER14" i="1"/>
  <c r="FG14" i="1" s="1"/>
  <c r="ES15" i="1"/>
  <c r="FH15" i="1" s="1"/>
  <c r="EX15" i="1"/>
  <c r="FM15" i="1" s="1"/>
  <c r="EX16" i="1"/>
  <c r="FM16" i="1" s="1"/>
  <c r="ES18" i="1"/>
  <c r="FH18" i="1" s="1"/>
  <c r="ER52" i="1"/>
  <c r="FG52" i="1" s="1"/>
  <c r="EX56" i="1"/>
  <c r="FM56" i="1" s="1"/>
  <c r="ES94" i="1"/>
  <c r="FH94" i="1" s="1"/>
  <c r="ER111" i="1"/>
  <c r="FG111" i="1" s="1"/>
  <c r="EP114" i="1"/>
  <c r="FE114" i="1" s="1"/>
  <c r="EX116" i="1"/>
  <c r="FM116" i="1" s="1"/>
  <c r="EP125" i="1"/>
  <c r="FE125" i="1" s="1"/>
  <c r="EQ129" i="1"/>
  <c r="FF129" i="1" s="1"/>
  <c r="ES132" i="1"/>
  <c r="FH132" i="1" s="1"/>
  <c r="EP133" i="1"/>
  <c r="FE133" i="1" s="1"/>
  <c r="EW134" i="1"/>
  <c r="FL134" i="1" s="1"/>
  <c r="ER135" i="1"/>
  <c r="FG135" i="1" s="1"/>
  <c r="EY138" i="1"/>
  <c r="FN138" i="1" s="1"/>
  <c r="EW141" i="1"/>
  <c r="FL141" i="1" s="1"/>
  <c r="ER143" i="1"/>
  <c r="FG143" i="1" s="1"/>
  <c r="ET147" i="1"/>
  <c r="FI147" i="1" s="1"/>
  <c r="EW175" i="1"/>
  <c r="FL175" i="1" s="1"/>
  <c r="EW183" i="1"/>
  <c r="FL183" i="1" s="1"/>
  <c r="ET191" i="1"/>
  <c r="FI191" i="1" s="1"/>
  <c r="ET199" i="1"/>
  <c r="FI199" i="1" s="1"/>
  <c r="EW199" i="1"/>
  <c r="FL199" i="1" s="1"/>
  <c r="EW215" i="1"/>
  <c r="FL215" i="1" s="1"/>
  <c r="ET227" i="1"/>
  <c r="FI227" i="1" s="1"/>
  <c r="EW231" i="1"/>
  <c r="FL231" i="1" s="1"/>
  <c r="EW247" i="1"/>
  <c r="FL247" i="1" s="1"/>
  <c r="EW255" i="1"/>
  <c r="FL255" i="1" s="1"/>
  <c r="EW283" i="1"/>
  <c r="FL283" i="1" s="1"/>
  <c r="EO288" i="1"/>
  <c r="FD288" i="1" s="1"/>
  <c r="EW311" i="1"/>
  <c r="FL311" i="1" s="1"/>
  <c r="ER82" i="1"/>
  <c r="FG82" i="1" s="1"/>
  <c r="EV86" i="1"/>
  <c r="FK86" i="1" s="1"/>
  <c r="EP123" i="1"/>
  <c r="FE123" i="1" s="1"/>
  <c r="EZ135" i="1"/>
  <c r="FO135" i="1" s="1"/>
  <c r="EV147" i="1"/>
  <c r="FK147" i="1" s="1"/>
  <c r="EP163" i="1"/>
  <c r="FE163" i="1" s="1"/>
  <c r="EQ171" i="1"/>
  <c r="FF171" i="1" s="1"/>
  <c r="EY207" i="1"/>
  <c r="FN207" i="1" s="1"/>
  <c r="EY227" i="1"/>
  <c r="FN227" i="1" s="1"/>
  <c r="EY251" i="1"/>
  <c r="FN251" i="1" s="1"/>
  <c r="EV267" i="1"/>
  <c r="FK267" i="1" s="1"/>
  <c r="ER279" i="1"/>
  <c r="FG279" i="1" s="1"/>
  <c r="EY283" i="1"/>
  <c r="FN283" i="1" s="1"/>
  <c r="EY323" i="1"/>
  <c r="FN323" i="1" s="1"/>
  <c r="ES343" i="1"/>
  <c r="FH343" i="1" s="1"/>
  <c r="ER343" i="1"/>
  <c r="FG343" i="1" s="1"/>
  <c r="EZ343" i="1"/>
  <c r="FO343" i="1" s="1"/>
  <c r="ER352" i="1"/>
  <c r="FG352" i="1" s="1"/>
  <c r="EV12" i="1"/>
  <c r="FK12" i="1" s="1"/>
  <c r="EQ14" i="1"/>
  <c r="FF14" i="1" s="1"/>
  <c r="EQ15" i="1"/>
  <c r="FF15" i="1" s="1"/>
  <c r="EV16" i="1"/>
  <c r="FK16" i="1" s="1"/>
  <c r="EW17" i="1"/>
  <c r="FL17" i="1" s="1"/>
  <c r="EQ19" i="1"/>
  <c r="FF19" i="1" s="1"/>
  <c r="EW20" i="1"/>
  <c r="FL20" i="1" s="1"/>
  <c r="EP34" i="1"/>
  <c r="FE34" i="1" s="1"/>
  <c r="EW35" i="1"/>
  <c r="FL35" i="1" s="1"/>
  <c r="ER36" i="1"/>
  <c r="FG36" i="1" s="1"/>
  <c r="ET37" i="1"/>
  <c r="FI37" i="1" s="1"/>
  <c r="EP38" i="1"/>
  <c r="FE38" i="1" s="1"/>
  <c r="ER40" i="1"/>
  <c r="FG40" i="1" s="1"/>
  <c r="EV44" i="1"/>
  <c r="FK44" i="1" s="1"/>
  <c r="EV56" i="1"/>
  <c r="FK56" i="1" s="1"/>
  <c r="EV57" i="1"/>
  <c r="FK57" i="1" s="1"/>
  <c r="EW57" i="1"/>
  <c r="FL57" i="1" s="1"/>
  <c r="EV81" i="1"/>
  <c r="FK81" i="1" s="1"/>
  <c r="EU82" i="1"/>
  <c r="FJ82" i="1" s="1"/>
  <c r="ES92" i="1"/>
  <c r="FH92" i="1" s="1"/>
  <c r="EQ92" i="1"/>
  <c r="FF92" i="1" s="1"/>
  <c r="EW94" i="1"/>
  <c r="FL94" i="1" s="1"/>
  <c r="ET94" i="1"/>
  <c r="FI94" i="1" s="1"/>
  <c r="EO99" i="1"/>
  <c r="FD99" i="1" s="1"/>
  <c r="EW100" i="1"/>
  <c r="FL100" i="1" s="1"/>
  <c r="ET102" i="1"/>
  <c r="FI102" i="1" s="1"/>
  <c r="ES105" i="1"/>
  <c r="FH105" i="1" s="1"/>
  <c r="EW110" i="1"/>
  <c r="FL110" i="1" s="1"/>
  <c r="EY115" i="1"/>
  <c r="FN115" i="1" s="1"/>
  <c r="EU117" i="1"/>
  <c r="FJ117" i="1" s="1"/>
  <c r="EU125" i="1"/>
  <c r="FJ125" i="1" s="1"/>
  <c r="EU138" i="1"/>
  <c r="FJ138" i="1" s="1"/>
  <c r="ET150" i="1"/>
  <c r="FI150" i="1" s="1"/>
  <c r="ES153" i="1"/>
  <c r="FH153" i="1" s="1"/>
  <c r="EV153" i="1"/>
  <c r="FK153" i="1" s="1"/>
  <c r="EP238" i="1"/>
  <c r="FE238" i="1" s="1"/>
  <c r="EX291" i="1"/>
  <c r="FM291" i="1" s="1"/>
  <c r="EP294" i="1"/>
  <c r="FE294" i="1" s="1"/>
  <c r="EP302" i="1"/>
  <c r="FE302" i="1" s="1"/>
  <c r="EX307" i="1"/>
  <c r="FM307" i="1" s="1"/>
  <c r="ES312" i="1"/>
  <c r="FH312" i="1" s="1"/>
  <c r="EX315" i="1"/>
  <c r="FM315" i="1" s="1"/>
  <c r="EP318" i="1"/>
  <c r="FE318" i="1" s="1"/>
  <c r="EX323" i="1"/>
  <c r="FM323" i="1" s="1"/>
  <c r="EP326" i="1"/>
  <c r="FE326" i="1" s="1"/>
  <c r="EP328" i="1"/>
  <c r="FE328" i="1" s="1"/>
  <c r="EY53" i="1"/>
  <c r="FN53" i="1" s="1"/>
  <c r="EV82" i="1"/>
  <c r="FK82" i="1" s="1"/>
  <c r="ER98" i="1"/>
  <c r="FG98" i="1" s="1"/>
  <c r="EX102" i="1"/>
  <c r="FM102" i="1" s="1"/>
  <c r="ER106" i="1"/>
  <c r="FG106" i="1" s="1"/>
  <c r="EZ120" i="1"/>
  <c r="FO120" i="1" s="1"/>
  <c r="ET132" i="1"/>
  <c r="FI132" i="1" s="1"/>
  <c r="EZ136" i="1"/>
  <c r="FO136" i="1" s="1"/>
  <c r="EZ140" i="1"/>
  <c r="FO140" i="1" s="1"/>
  <c r="EU144" i="1"/>
  <c r="FJ144" i="1" s="1"/>
  <c r="EP148" i="1"/>
  <c r="FE148" i="1" s="1"/>
  <c r="EP160" i="1"/>
  <c r="FE160" i="1" s="1"/>
  <c r="EY168" i="1"/>
  <c r="FN168" i="1" s="1"/>
  <c r="EZ180" i="1"/>
  <c r="FO180" i="1" s="1"/>
  <c r="EY184" i="1"/>
  <c r="FN184" i="1" s="1"/>
  <c r="EU200" i="1"/>
  <c r="FJ200" i="1" s="1"/>
  <c r="EV212" i="1"/>
  <c r="FK212" i="1" s="1"/>
  <c r="EY216" i="1"/>
  <c r="FN216" i="1" s="1"/>
  <c r="EV216" i="1"/>
  <c r="FK216" i="1" s="1"/>
  <c r="EV296" i="1"/>
  <c r="FK296" i="1" s="1"/>
  <c r="EQ300" i="1"/>
  <c r="FF300" i="1" s="1"/>
  <c r="ER312" i="1"/>
  <c r="FG312" i="1" s="1"/>
  <c r="EY320" i="1"/>
  <c r="FN320" i="1" s="1"/>
  <c r="EV328" i="1"/>
  <c r="FK328" i="1" s="1"/>
  <c r="EP332" i="1"/>
  <c r="FE332" i="1" s="1"/>
  <c r="EP336" i="1"/>
  <c r="FE336" i="1" s="1"/>
  <c r="EV344" i="1"/>
  <c r="FK344" i="1" s="1"/>
  <c r="EX344" i="1"/>
  <c r="FM344" i="1" s="1"/>
  <c r="EV95" i="1"/>
  <c r="FK95" i="1" s="1"/>
  <c r="EZ107" i="1"/>
  <c r="FO107" i="1" s="1"/>
  <c r="EX129" i="1"/>
  <c r="FM129" i="1" s="1"/>
  <c r="ER149" i="1"/>
  <c r="FG149" i="1" s="1"/>
  <c r="ET161" i="1"/>
  <c r="FI161" i="1" s="1"/>
  <c r="ER181" i="1"/>
  <c r="FG181" i="1" s="1"/>
  <c r="EV185" i="1"/>
  <c r="FK185" i="1" s="1"/>
  <c r="EZ209" i="1"/>
  <c r="FO209" i="1" s="1"/>
  <c r="EQ217" i="1"/>
  <c r="FF217" i="1" s="1"/>
  <c r="ER229" i="1"/>
  <c r="FG229" i="1" s="1"/>
  <c r="EY233" i="1"/>
  <c r="FN233" i="1" s="1"/>
  <c r="ER245" i="1"/>
  <c r="FG245" i="1" s="1"/>
  <c r="EZ249" i="1"/>
  <c r="FO249" i="1" s="1"/>
  <c r="ER261" i="1"/>
  <c r="FG261" i="1" s="1"/>
  <c r="EY265" i="1"/>
  <c r="FN265" i="1" s="1"/>
  <c r="EU281" i="1"/>
  <c r="FJ281" i="1" s="1"/>
  <c r="EU285" i="1"/>
  <c r="FJ285" i="1" s="1"/>
  <c r="ES329" i="1"/>
  <c r="FH329" i="1" s="1"/>
  <c r="ES341" i="1"/>
  <c r="FH341" i="1" s="1"/>
  <c r="EP96" i="1"/>
  <c r="FE96" i="1" s="1"/>
  <c r="ER118" i="1"/>
  <c r="FG118" i="1" s="1"/>
  <c r="EV166" i="1"/>
  <c r="FK166" i="1" s="1"/>
  <c r="EQ170" i="1"/>
  <c r="FF170" i="1" s="1"/>
  <c r="EQ178" i="1"/>
  <c r="FF178" i="1" s="1"/>
  <c r="EQ182" i="1"/>
  <c r="FF182" i="1" s="1"/>
  <c r="EQ214" i="1"/>
  <c r="FF214" i="1" s="1"/>
  <c r="EQ222" i="1"/>
  <c r="FF222" i="1" s="1"/>
  <c r="ER230" i="1"/>
  <c r="FG230" i="1" s="1"/>
  <c r="EV242" i="1"/>
  <c r="FK242" i="1" s="1"/>
  <c r="EU246" i="1"/>
  <c r="FJ246" i="1" s="1"/>
  <c r="EU254" i="1"/>
  <c r="FJ254" i="1" s="1"/>
  <c r="EY266" i="1"/>
  <c r="FN266" i="1" s="1"/>
  <c r="EU278" i="1"/>
  <c r="FJ278" i="1" s="1"/>
  <c r="EU286" i="1"/>
  <c r="FJ286" i="1" s="1"/>
  <c r="EW334" i="1"/>
  <c r="FL334" i="1" s="1"/>
  <c r="EY334" i="1"/>
  <c r="FN334" i="1" s="1"/>
  <c r="EX77" i="1"/>
  <c r="FM77" i="1" s="1"/>
  <c r="EY109" i="1"/>
  <c r="FN109" i="1" s="1"/>
  <c r="EP119" i="1"/>
  <c r="FE119" i="1" s="1"/>
  <c r="EZ131" i="1"/>
  <c r="FO131" i="1" s="1"/>
  <c r="EQ135" i="1"/>
  <c r="FF135" i="1" s="1"/>
  <c r="EQ147" i="1"/>
  <c r="FF147" i="1" s="1"/>
  <c r="EU155" i="1"/>
  <c r="FJ155" i="1" s="1"/>
  <c r="EV159" i="1"/>
  <c r="FK159" i="1" s="1"/>
  <c r="EV191" i="1"/>
  <c r="FK191" i="1" s="1"/>
  <c r="EU199" i="1"/>
  <c r="FJ199" i="1" s="1"/>
  <c r="EV215" i="1"/>
  <c r="FK215" i="1" s="1"/>
  <c r="ER255" i="1"/>
  <c r="FG255" i="1" s="1"/>
  <c r="EQ271" i="1"/>
  <c r="FF271" i="1" s="1"/>
  <c r="EU279" i="1"/>
  <c r="FJ279" i="1" s="1"/>
  <c r="EU283" i="1"/>
  <c r="FJ283" i="1" s="1"/>
  <c r="EU291" i="1"/>
  <c r="FJ291" i="1" s="1"/>
  <c r="EU299" i="1"/>
  <c r="FJ299" i="1" s="1"/>
  <c r="EQ303" i="1"/>
  <c r="FF303" i="1" s="1"/>
  <c r="EU323" i="1"/>
  <c r="FJ323" i="1" s="1"/>
  <c r="EW331" i="1"/>
  <c r="FL331" i="1" s="1"/>
  <c r="EX331" i="1"/>
  <c r="FM331" i="1" s="1"/>
  <c r="EW343" i="1"/>
  <c r="FL343" i="1" s="1"/>
  <c r="EX343" i="1"/>
  <c r="FM343" i="1" s="1"/>
  <c r="EW352" i="1"/>
  <c r="FL352" i="1" s="1"/>
  <c r="CL66" i="1"/>
  <c r="CL67" i="1" s="1"/>
  <c r="EZ9" i="1"/>
  <c r="FO9" i="1" s="1"/>
  <c r="EU11" i="1"/>
  <c r="FJ11" i="1" s="1"/>
  <c r="EU12" i="1"/>
  <c r="FJ12" i="1" s="1"/>
  <c r="EZ13" i="1"/>
  <c r="FO13" i="1" s="1"/>
  <c r="EP13" i="1"/>
  <c r="FE13" i="1" s="1"/>
  <c r="EU15" i="1"/>
  <c r="FJ15" i="1" s="1"/>
  <c r="EU16" i="1"/>
  <c r="FJ16" i="1" s="1"/>
  <c r="EZ17" i="1"/>
  <c r="FO17" i="1" s="1"/>
  <c r="EU19" i="1"/>
  <c r="FJ19" i="1" s="1"/>
  <c r="EZ19" i="1"/>
  <c r="FO19" i="1" s="1"/>
  <c r="EP20" i="1"/>
  <c r="FE20" i="1" s="1"/>
  <c r="EW32" i="1"/>
  <c r="CF34" i="1"/>
  <c r="CC34" i="1"/>
  <c r="CR34" i="1" s="1"/>
  <c r="ET34" i="1"/>
  <c r="FI34" i="1" s="1"/>
  <c r="EU35" i="1"/>
  <c r="FJ35" i="1" s="1"/>
  <c r="EQ36" i="1"/>
  <c r="FF36" i="1" s="1"/>
  <c r="ES37" i="1"/>
  <c r="FH37" i="1" s="1"/>
  <c r="EW40" i="1"/>
  <c r="FL40" i="1" s="1"/>
  <c r="EO42" i="1"/>
  <c r="DG42" i="1"/>
  <c r="EZ43" i="1"/>
  <c r="FO43" i="1" s="1"/>
  <c r="EZ49" i="1"/>
  <c r="EZ50" i="1" s="1"/>
  <c r="EP49" i="1"/>
  <c r="EP50" i="1" s="1"/>
  <c r="EU51" i="1"/>
  <c r="CG51" i="1"/>
  <c r="CG54" i="1" s="1"/>
  <c r="EP52" i="1"/>
  <c r="FE52" i="1" s="1"/>
  <c r="CL55" i="1"/>
  <c r="CL59" i="1" s="1"/>
  <c r="EZ55" i="1"/>
  <c r="EP55" i="1"/>
  <c r="CL60" i="1"/>
  <c r="CL61" i="1" s="1"/>
  <c r="EZ60" i="1"/>
  <c r="EZ61" i="1" s="1"/>
  <c r="EP60" i="1"/>
  <c r="EP61" i="1" s="1"/>
  <c r="EZ74" i="1"/>
  <c r="CF77" i="1"/>
  <c r="CC77" i="1"/>
  <c r="CR77" i="1" s="1"/>
  <c r="EP78" i="1"/>
  <c r="FE78" i="1" s="1"/>
  <c r="CF79" i="1"/>
  <c r="CC79" i="1"/>
  <c r="CR79" i="1" s="1"/>
  <c r="EO80" i="1"/>
  <c r="DG80" i="1"/>
  <c r="EW81" i="1"/>
  <c r="FL81" i="1" s="1"/>
  <c r="EZ82" i="1"/>
  <c r="FO82" i="1" s="1"/>
  <c r="ES83" i="1"/>
  <c r="FH83" i="1" s="1"/>
  <c r="CF86" i="1"/>
  <c r="CC86" i="1"/>
  <c r="CR86" i="1" s="1"/>
  <c r="ET87" i="1"/>
  <c r="FI87" i="1" s="1"/>
  <c r="ES88" i="1"/>
  <c r="FH88" i="1" s="1"/>
  <c r="EX88" i="1"/>
  <c r="FM88" i="1" s="1"/>
  <c r="EP89" i="1"/>
  <c r="FE89" i="1" s="1"/>
  <c r="EZ90" i="1"/>
  <c r="FO90" i="1" s="1"/>
  <c r="DG95" i="1"/>
  <c r="EO95" i="1"/>
  <c r="EW97" i="1"/>
  <c r="FL97" i="1" s="1"/>
  <c r="ES104" i="1"/>
  <c r="FH104" i="1" s="1"/>
  <c r="EZ106" i="1"/>
  <c r="FO106" i="1" s="1"/>
  <c r="EV108" i="1"/>
  <c r="FK108" i="1" s="1"/>
  <c r="ET111" i="1"/>
  <c r="FI111" i="1" s="1"/>
  <c r="CF112" i="1"/>
  <c r="CC112" i="1"/>
  <c r="CR112" i="1" s="1"/>
  <c r="ER115" i="1"/>
  <c r="FG115" i="1" s="1"/>
  <c r="CF118" i="1"/>
  <c r="CC118" i="1"/>
  <c r="CR118" i="1" s="1"/>
  <c r="EP121" i="1"/>
  <c r="FE121" i="1" s="1"/>
  <c r="EW123" i="1"/>
  <c r="FL123" i="1" s="1"/>
  <c r="EV124" i="1"/>
  <c r="FK124" i="1" s="1"/>
  <c r="CF125" i="1"/>
  <c r="CC125" i="1"/>
  <c r="CR125" i="1" s="1"/>
  <c r="CF127" i="1"/>
  <c r="CC127" i="1"/>
  <c r="CR127" i="1" s="1"/>
  <c r="EO134" i="1"/>
  <c r="DG134" i="1"/>
  <c r="EP142" i="1"/>
  <c r="FE142" i="1" s="1"/>
  <c r="ET143" i="1"/>
  <c r="FI143" i="1" s="1"/>
  <c r="CF144" i="1"/>
  <c r="CC144" i="1"/>
  <c r="CR144" i="1" s="1"/>
  <c r="CF160" i="1"/>
  <c r="CC160" i="1"/>
  <c r="CR160" i="1" s="1"/>
  <c r="CF166" i="1"/>
  <c r="CC166" i="1"/>
  <c r="CR166" i="1" s="1"/>
  <c r="EP166" i="1"/>
  <c r="FE166" i="1" s="1"/>
  <c r="CF173" i="1"/>
  <c r="CC173" i="1"/>
  <c r="CR173" i="1" s="1"/>
  <c r="CF175" i="1"/>
  <c r="CC175" i="1"/>
  <c r="CR175" i="1" s="1"/>
  <c r="ES176" i="1"/>
  <c r="FH176" i="1" s="1"/>
  <c r="CF183" i="1"/>
  <c r="CC183" i="1"/>
  <c r="CR183" i="1" s="1"/>
  <c r="CF191" i="1"/>
  <c r="CC191" i="1"/>
  <c r="CR191" i="1" s="1"/>
  <c r="CF193" i="1"/>
  <c r="CC193" i="1"/>
  <c r="CR193" i="1" s="1"/>
  <c r="CF195" i="1"/>
  <c r="CC195" i="1"/>
  <c r="CR195" i="1" s="1"/>
  <c r="EO203" i="1"/>
  <c r="DG203" i="1"/>
  <c r="CF209" i="1"/>
  <c r="CC209" i="1"/>
  <c r="CR209" i="1" s="1"/>
  <c r="CF213" i="1"/>
  <c r="CC213" i="1"/>
  <c r="CR213" i="1" s="1"/>
  <c r="CF215" i="1"/>
  <c r="CC215" i="1"/>
  <c r="CR215" i="1" s="1"/>
  <c r="CF219" i="1"/>
  <c r="CC219" i="1"/>
  <c r="CR219" i="1" s="1"/>
  <c r="DG221" i="1"/>
  <c r="EO221" i="1"/>
  <c r="EW222" i="1"/>
  <c r="FL222" i="1" s="1"/>
  <c r="CF229" i="1"/>
  <c r="CC229" i="1"/>
  <c r="CR229" i="1" s="1"/>
  <c r="DG233" i="1"/>
  <c r="EO233" i="1"/>
  <c r="EO235" i="1"/>
  <c r="DG235" i="1"/>
  <c r="CF239" i="1"/>
  <c r="CC239" i="1"/>
  <c r="CR239" i="1" s="1"/>
  <c r="DG245" i="1"/>
  <c r="EO245" i="1"/>
  <c r="ET246" i="1"/>
  <c r="FI246" i="1" s="1"/>
  <c r="CF247" i="1"/>
  <c r="CC247" i="1"/>
  <c r="CR247" i="1" s="1"/>
  <c r="CF257" i="1"/>
  <c r="CC257" i="1"/>
  <c r="CR257" i="1" s="1"/>
  <c r="EO259" i="1"/>
  <c r="DG259" i="1"/>
  <c r="DG263" i="1"/>
  <c r="EO263" i="1"/>
  <c r="CF265" i="1"/>
  <c r="CC265" i="1"/>
  <c r="CR265" i="1" s="1"/>
  <c r="CF267" i="1"/>
  <c r="CC267" i="1"/>
  <c r="CR267" i="1" s="1"/>
  <c r="CF269" i="1"/>
  <c r="CC269" i="1"/>
  <c r="CR269" i="1" s="1"/>
  <c r="DG275" i="1"/>
  <c r="EO275" i="1"/>
  <c r="CC277" i="1"/>
  <c r="CR277" i="1" s="1"/>
  <c r="CF277" i="1"/>
  <c r="EO279" i="1"/>
  <c r="DG279" i="1"/>
  <c r="ET284" i="1"/>
  <c r="FI284" i="1" s="1"/>
  <c r="CF289" i="1"/>
  <c r="CC289" i="1"/>
  <c r="CR289" i="1" s="1"/>
  <c r="CF295" i="1"/>
  <c r="CC295" i="1"/>
  <c r="CR295" i="1" s="1"/>
  <c r="DG297" i="1"/>
  <c r="EO297" i="1"/>
  <c r="ET300" i="1"/>
  <c r="FI300" i="1" s="1"/>
  <c r="EO305" i="1"/>
  <c r="DG305" i="1"/>
  <c r="EO307" i="1"/>
  <c r="DG307" i="1"/>
  <c r="DG309" i="1"/>
  <c r="CF315" i="1"/>
  <c r="CC315" i="1"/>
  <c r="CR315" i="1" s="1"/>
  <c r="EO317" i="1"/>
  <c r="CF319" i="1"/>
  <c r="CC319" i="1"/>
  <c r="CR319" i="1" s="1"/>
  <c r="EO321" i="1"/>
  <c r="DG321" i="1"/>
  <c r="EO327" i="1"/>
  <c r="DG327" i="1"/>
  <c r="CK5" i="1"/>
  <c r="CK7" i="1" s="1"/>
  <c r="CF378" i="1"/>
  <c r="CC378" i="1"/>
  <c r="ET378" i="1"/>
  <c r="EZ378" i="1"/>
  <c r="EP128" i="1"/>
  <c r="FE128" i="1" s="1"/>
  <c r="EV204" i="1"/>
  <c r="FK204" i="1" s="1"/>
  <c r="EU260" i="1"/>
  <c r="FJ260" i="1" s="1"/>
  <c r="EU328" i="1"/>
  <c r="FJ328" i="1" s="1"/>
  <c r="CF332" i="1"/>
  <c r="CC332" i="1"/>
  <c r="CR332" i="1" s="1"/>
  <c r="CF336" i="1"/>
  <c r="CC336" i="1"/>
  <c r="CR336" i="1" s="1"/>
  <c r="ET133" i="1"/>
  <c r="FI133" i="1" s="1"/>
  <c r="EQ229" i="1"/>
  <c r="FF229" i="1" s="1"/>
  <c r="EU233" i="1"/>
  <c r="FJ233" i="1" s="1"/>
  <c r="EU333" i="1"/>
  <c r="FJ333" i="1" s="1"/>
  <c r="ET104" i="1"/>
  <c r="FI104" i="1" s="1"/>
  <c r="EX118" i="1"/>
  <c r="FM118" i="1" s="1"/>
  <c r="EY198" i="1"/>
  <c r="FN198" i="1" s="1"/>
  <c r="CO5" i="1"/>
  <c r="CO7" i="1" s="1"/>
  <c r="CH5" i="1"/>
  <c r="CH7" i="1" s="1"/>
  <c r="EQ78" i="1"/>
  <c r="FF78" i="1" s="1"/>
  <c r="EQ94" i="1"/>
  <c r="FF94" i="1" s="1"/>
  <c r="CG378" i="1"/>
  <c r="CG380" i="1" s="1"/>
  <c r="CM378" i="1"/>
  <c r="CM380" i="1" s="1"/>
  <c r="CP378" i="1"/>
  <c r="CP380" i="1" s="1"/>
  <c r="EY116" i="1"/>
  <c r="FN116" i="1" s="1"/>
  <c r="EP124" i="1"/>
  <c r="FE124" i="1" s="1"/>
  <c r="EY128" i="1"/>
  <c r="FN128" i="1" s="1"/>
  <c r="EU140" i="1"/>
  <c r="FJ140" i="1" s="1"/>
  <c r="EY156" i="1"/>
  <c r="FN156" i="1" s="1"/>
  <c r="EY192" i="1"/>
  <c r="FN192" i="1" s="1"/>
  <c r="EV208" i="1"/>
  <c r="FK208" i="1" s="1"/>
  <c r="EY224" i="1"/>
  <c r="FN224" i="1" s="1"/>
  <c r="ER232" i="1"/>
  <c r="FG232" i="1" s="1"/>
  <c r="EV264" i="1"/>
  <c r="FK264" i="1" s="1"/>
  <c r="EQ264" i="1"/>
  <c r="FF264" i="1" s="1"/>
  <c r="EY288" i="1"/>
  <c r="FN288" i="1" s="1"/>
  <c r="ER304" i="1"/>
  <c r="FG304" i="1" s="1"/>
  <c r="EX332" i="1"/>
  <c r="FM332" i="1" s="1"/>
  <c r="EZ79" i="1"/>
  <c r="FO79" i="1" s="1"/>
  <c r="EP91" i="1"/>
  <c r="FE91" i="1" s="1"/>
  <c r="EV107" i="1"/>
  <c r="FK107" i="1" s="1"/>
  <c r="EY379" i="1"/>
  <c r="FN379" i="1" s="1"/>
  <c r="EX141" i="1"/>
  <c r="FM141" i="1" s="1"/>
  <c r="EY153" i="1"/>
  <c r="FN153" i="1" s="1"/>
  <c r="ET157" i="1"/>
  <c r="FI157" i="1" s="1"/>
  <c r="EV197" i="1"/>
  <c r="FK197" i="1" s="1"/>
  <c r="EY209" i="1"/>
  <c r="FN209" i="1" s="1"/>
  <c r="EY241" i="1"/>
  <c r="FN241" i="1" s="1"/>
  <c r="EY273" i="1"/>
  <c r="FN273" i="1" s="1"/>
  <c r="EY305" i="1"/>
  <c r="FN305" i="1" s="1"/>
  <c r="EY313" i="1"/>
  <c r="FN313" i="1" s="1"/>
  <c r="ER321" i="1"/>
  <c r="FG321" i="1" s="1"/>
  <c r="EU325" i="1"/>
  <c r="FJ325" i="1" s="1"/>
  <c r="EP337" i="1"/>
  <c r="FE337" i="1" s="1"/>
  <c r="EX341" i="1"/>
  <c r="FM341" i="1" s="1"/>
  <c r="EP76" i="1"/>
  <c r="FE76" i="1" s="1"/>
  <c r="EY84" i="1"/>
  <c r="FN84" i="1" s="1"/>
  <c r="ET88" i="1"/>
  <c r="FI88" i="1" s="1"/>
  <c r="ET100" i="1"/>
  <c r="FI100" i="1" s="1"/>
  <c r="ER142" i="1"/>
  <c r="FG142" i="1" s="1"/>
  <c r="EX146" i="1"/>
  <c r="FM146" i="1" s="1"/>
  <c r="EV158" i="1"/>
  <c r="FK158" i="1" s="1"/>
  <c r="EQ162" i="1"/>
  <c r="FF162" i="1" s="1"/>
  <c r="EQ190" i="1"/>
  <c r="FF190" i="1" s="1"/>
  <c r="EQ198" i="1"/>
  <c r="FF198" i="1" s="1"/>
  <c r="EV198" i="1"/>
  <c r="FK198" i="1" s="1"/>
  <c r="EZ206" i="1"/>
  <c r="FO206" i="1" s="1"/>
  <c r="EU230" i="1"/>
  <c r="FJ230" i="1" s="1"/>
  <c r="EV262" i="1"/>
  <c r="FK262" i="1" s="1"/>
  <c r="EZ274" i="1"/>
  <c r="FO274" i="1" s="1"/>
  <c r="EY314" i="1"/>
  <c r="FN314" i="1" s="1"/>
  <c r="EY326" i="1"/>
  <c r="FN326" i="1" s="1"/>
  <c r="ET105" i="1"/>
  <c r="FI105" i="1" s="1"/>
  <c r="EQ119" i="1"/>
  <c r="FF119" i="1" s="1"/>
  <c r="EU183" i="1"/>
  <c r="FJ183" i="1" s="1"/>
  <c r="EU215" i="1"/>
  <c r="FJ215" i="1" s="1"/>
  <c r="ER235" i="1"/>
  <c r="FG235" i="1" s="1"/>
  <c r="EQ255" i="1"/>
  <c r="FF255" i="1" s="1"/>
  <c r="ER275" i="1"/>
  <c r="FG275" i="1" s="1"/>
  <c r="EQ287" i="1"/>
  <c r="FF287" i="1" s="1"/>
  <c r="EU287" i="1"/>
  <c r="FJ287" i="1" s="1"/>
  <c r="EQ311" i="1"/>
  <c r="FF311" i="1" s="1"/>
  <c r="EV319" i="1"/>
  <c r="FK319" i="1" s="1"/>
  <c r="ET339" i="1"/>
  <c r="FI339" i="1" s="1"/>
  <c r="ET343" i="1"/>
  <c r="FI343" i="1" s="1"/>
  <c r="CL8" i="1"/>
  <c r="CL29" i="1" s="1"/>
  <c r="CG8" i="1"/>
  <c r="CG29" i="1" s="1"/>
  <c r="EP18" i="1"/>
  <c r="FE18" i="1" s="1"/>
  <c r="EP19" i="1"/>
  <c r="FE19" i="1" s="1"/>
  <c r="EU20" i="1"/>
  <c r="FJ20" i="1" s="1"/>
  <c r="EV32" i="1"/>
  <c r="ES33" i="1"/>
  <c r="FH33" i="1" s="1"/>
  <c r="EX33" i="1"/>
  <c r="FM33" i="1" s="1"/>
  <c r="EY34" i="1"/>
  <c r="FN34" i="1" s="1"/>
  <c r="EO34" i="1"/>
  <c r="DG34" i="1"/>
  <c r="ER37" i="1"/>
  <c r="FG37" i="1" s="1"/>
  <c r="CC38" i="1"/>
  <c r="CR38" i="1" s="1"/>
  <c r="CF38" i="1"/>
  <c r="EU39" i="1"/>
  <c r="FJ39" i="1" s="1"/>
  <c r="EQ40" i="1"/>
  <c r="FF40" i="1" s="1"/>
  <c r="EV40" i="1"/>
  <c r="FK40" i="1" s="1"/>
  <c r="EU43" i="1"/>
  <c r="FJ43" i="1" s="1"/>
  <c r="EZ44" i="1"/>
  <c r="FO44" i="1" s="1"/>
  <c r="EU49" i="1"/>
  <c r="EU50" i="1" s="1"/>
  <c r="CQ51" i="1"/>
  <c r="CQ54" i="1" s="1"/>
  <c r="EP51" i="1"/>
  <c r="EP56" i="1"/>
  <c r="FE56" i="1" s="1"/>
  <c r="EU57" i="1"/>
  <c r="FJ57" i="1" s="1"/>
  <c r="ER75" i="1"/>
  <c r="FG75" i="1" s="1"/>
  <c r="EZ77" i="1"/>
  <c r="FO77" i="1" s="1"/>
  <c r="ET79" i="1"/>
  <c r="FI79" i="1" s="1"/>
  <c r="EX80" i="1"/>
  <c r="FM80" i="1" s="1"/>
  <c r="ER91" i="1"/>
  <c r="FG91" i="1" s="1"/>
  <c r="ET95" i="1"/>
  <c r="FI95" i="1" s="1"/>
  <c r="CF96" i="1"/>
  <c r="CC96" i="1"/>
  <c r="CR96" i="1" s="1"/>
  <c r="EZ98" i="1"/>
  <c r="FO98" i="1" s="1"/>
  <c r="ES99" i="1"/>
  <c r="FH99" i="1" s="1"/>
  <c r="EZ101" i="1"/>
  <c r="FO101" i="1" s="1"/>
  <c r="CF102" i="1"/>
  <c r="CC102" i="1"/>
  <c r="CR102" i="1" s="1"/>
  <c r="EW108" i="1"/>
  <c r="FL108" i="1" s="1"/>
  <c r="CF109" i="1"/>
  <c r="CC109" i="1"/>
  <c r="CR109" i="1" s="1"/>
  <c r="CF111" i="1"/>
  <c r="CC111" i="1"/>
  <c r="CR111" i="1" s="1"/>
  <c r="EP113" i="1"/>
  <c r="FE113" i="1" s="1"/>
  <c r="EO118" i="1"/>
  <c r="DG118" i="1"/>
  <c r="EW124" i="1"/>
  <c r="FL124" i="1" s="1"/>
  <c r="EO125" i="1"/>
  <c r="DG125" i="1"/>
  <c r="EO127" i="1"/>
  <c r="DG127" i="1"/>
  <c r="EW129" i="1"/>
  <c r="FL129" i="1" s="1"/>
  <c r="EP129" i="1"/>
  <c r="FE129" i="1" s="1"/>
  <c r="ES131" i="1"/>
  <c r="FH131" i="1" s="1"/>
  <c r="EZ133" i="1"/>
  <c r="FO133" i="1" s="1"/>
  <c r="CF134" i="1"/>
  <c r="CC134" i="1"/>
  <c r="CR134" i="1" s="1"/>
  <c r="EP134" i="1"/>
  <c r="FE134" i="1" s="1"/>
  <c r="EX136" i="1"/>
  <c r="FM136" i="1" s="1"/>
  <c r="EO141" i="1"/>
  <c r="DG141" i="1"/>
  <c r="EO143" i="1"/>
  <c r="DG143" i="1"/>
  <c r="EO144" i="1"/>
  <c r="DG144" i="1"/>
  <c r="EP145" i="1"/>
  <c r="FE145" i="1" s="1"/>
  <c r="ER147" i="1"/>
  <c r="FG147" i="1" s="1"/>
  <c r="EV148" i="1"/>
  <c r="FK148" i="1" s="1"/>
  <c r="CF150" i="1"/>
  <c r="CC150" i="1"/>
  <c r="CR150" i="1" s="1"/>
  <c r="EY150" i="1"/>
  <c r="FN150" i="1" s="1"/>
  <c r="ET151" i="1"/>
  <c r="FI151" i="1" s="1"/>
  <c r="EW155" i="1"/>
  <c r="FL155" i="1" s="1"/>
  <c r="EV156" i="1"/>
  <c r="FK156" i="1" s="1"/>
  <c r="CF157" i="1"/>
  <c r="CC157" i="1"/>
  <c r="CR157" i="1" s="1"/>
  <c r="EQ157" i="1"/>
  <c r="FF157" i="1" s="1"/>
  <c r="CF159" i="1"/>
  <c r="CC159" i="1"/>
  <c r="CR159" i="1" s="1"/>
  <c r="ET159" i="1"/>
  <c r="FI159" i="1" s="1"/>
  <c r="DG160" i="1"/>
  <c r="EO160" i="1"/>
  <c r="EX160" i="1"/>
  <c r="FM160" i="1" s="1"/>
  <c r="EW162" i="1"/>
  <c r="FL162" i="1" s="1"/>
  <c r="EV164" i="1"/>
  <c r="FK164" i="1" s="1"/>
  <c r="EZ165" i="1"/>
  <c r="FO165" i="1" s="1"/>
  <c r="EW169" i="1"/>
  <c r="FL169" i="1" s="1"/>
  <c r="EW171" i="1"/>
  <c r="FL171" i="1" s="1"/>
  <c r="ER171" i="1"/>
  <c r="FG171" i="1" s="1"/>
  <c r="EW172" i="1"/>
  <c r="FL172" i="1" s="1"/>
  <c r="EO181" i="1"/>
  <c r="DG181" i="1"/>
  <c r="EW182" i="1"/>
  <c r="FL182" i="1" s="1"/>
  <c r="EO183" i="1"/>
  <c r="EW186" i="1"/>
  <c r="FL186" i="1" s="1"/>
  <c r="CF187" i="1"/>
  <c r="CC187" i="1"/>
  <c r="CR187" i="1" s="1"/>
  <c r="CF189" i="1"/>
  <c r="CC189" i="1"/>
  <c r="CR189" i="1" s="1"/>
  <c r="EO193" i="1"/>
  <c r="DG193" i="1"/>
  <c r="ET194" i="1"/>
  <c r="FI194" i="1" s="1"/>
  <c r="CC197" i="1"/>
  <c r="CR197" i="1" s="1"/>
  <c r="CF197" i="1"/>
  <c r="EW198" i="1"/>
  <c r="FL198" i="1" s="1"/>
  <c r="EO199" i="1"/>
  <c r="DG199" i="1"/>
  <c r="EW200" i="1"/>
  <c r="FL200" i="1" s="1"/>
  <c r="CF201" i="1"/>
  <c r="CC201" i="1"/>
  <c r="CR201" i="1" s="1"/>
  <c r="ET202" i="1"/>
  <c r="FI202" i="1" s="1"/>
  <c r="EW204" i="1"/>
  <c r="FL204" i="1" s="1"/>
  <c r="ET206" i="1"/>
  <c r="FI206" i="1" s="1"/>
  <c r="CF207" i="1"/>
  <c r="CC207" i="1"/>
  <c r="CR207" i="1" s="1"/>
  <c r="CF211" i="1"/>
  <c r="CC211" i="1"/>
  <c r="CR211" i="1" s="1"/>
  <c r="DG213" i="1"/>
  <c r="EO213" i="1"/>
  <c r="ET214" i="1"/>
  <c r="FI214" i="1" s="1"/>
  <c r="DG215" i="1"/>
  <c r="EO215" i="1"/>
  <c r="ET216" i="1"/>
  <c r="FI216" i="1" s="1"/>
  <c r="CF217" i="1"/>
  <c r="CC217" i="1"/>
  <c r="CR217" i="1" s="1"/>
  <c r="EW218" i="1"/>
  <c r="FL218" i="1" s="1"/>
  <c r="ET220" i="1"/>
  <c r="FI220" i="1" s="1"/>
  <c r="ET222" i="1"/>
  <c r="FI222" i="1" s="1"/>
  <c r="DG223" i="1"/>
  <c r="EO223" i="1"/>
  <c r="DG225" i="1"/>
  <c r="EO225" i="1"/>
  <c r="ET226" i="1"/>
  <c r="FI226" i="1" s="1"/>
  <c r="EW226" i="1"/>
  <c r="FL226" i="1" s="1"/>
  <c r="CF227" i="1"/>
  <c r="CC227" i="1"/>
  <c r="CR227" i="1" s="1"/>
  <c r="ET228" i="1"/>
  <c r="FI228" i="1" s="1"/>
  <c r="EW232" i="1"/>
  <c r="FL232" i="1" s="1"/>
  <c r="CF233" i="1"/>
  <c r="CC233" i="1"/>
  <c r="CR233" i="1" s="1"/>
  <c r="CF235" i="1"/>
  <c r="CC235" i="1"/>
  <c r="CR235" i="1" s="1"/>
  <c r="EW236" i="1"/>
  <c r="FL236" i="1" s="1"/>
  <c r="EO237" i="1"/>
  <c r="DG237" i="1"/>
  <c r="DG239" i="1"/>
  <c r="EO239" i="1"/>
  <c r="EO243" i="1"/>
  <c r="DG243" i="1"/>
  <c r="ET244" i="1"/>
  <c r="FI244" i="1" s="1"/>
  <c r="EO249" i="1"/>
  <c r="DG249" i="1"/>
  <c r="EW250" i="1"/>
  <c r="FL250" i="1" s="1"/>
  <c r="ET252" i="1"/>
  <c r="FI252" i="1" s="1"/>
  <c r="CF253" i="1"/>
  <c r="CC253" i="1"/>
  <c r="CR253" i="1" s="1"/>
  <c r="EW254" i="1"/>
  <c r="FL254" i="1" s="1"/>
  <c r="EO255" i="1"/>
  <c r="DG255" i="1"/>
  <c r="ET256" i="1"/>
  <c r="FI256" i="1" s="1"/>
  <c r="EW260" i="1"/>
  <c r="FL260" i="1" s="1"/>
  <c r="DG261" i="1"/>
  <c r="EO261" i="1"/>
  <c r="EW266" i="1"/>
  <c r="FL266" i="1" s="1"/>
  <c r="EO267" i="1"/>
  <c r="DG267" i="1"/>
  <c r="EO269" i="1"/>
  <c r="DG269" i="1"/>
  <c r="ET270" i="1"/>
  <c r="FI270" i="1" s="1"/>
  <c r="CF271" i="1"/>
  <c r="CC271" i="1"/>
  <c r="CR271" i="1" s="1"/>
  <c r="EO273" i="1"/>
  <c r="DG273" i="1"/>
  <c r="EW274" i="1"/>
  <c r="FL274" i="1" s="1"/>
  <c r="EW276" i="1"/>
  <c r="FL276" i="1" s="1"/>
  <c r="CF281" i="1"/>
  <c r="CC281" i="1"/>
  <c r="CR281" i="1" s="1"/>
  <c r="ET282" i="1"/>
  <c r="FI282" i="1" s="1"/>
  <c r="CF283" i="1"/>
  <c r="CC283" i="1"/>
  <c r="CR283" i="1" s="1"/>
  <c r="EW284" i="1"/>
  <c r="FL284" i="1" s="1"/>
  <c r="DG285" i="1"/>
  <c r="EO285" i="1"/>
  <c r="CF287" i="1"/>
  <c r="CC287" i="1"/>
  <c r="CR287" i="1" s="1"/>
  <c r="DG289" i="1"/>
  <c r="EO289" i="1"/>
  <c r="EW290" i="1"/>
  <c r="FL290" i="1" s="1"/>
  <c r="CF291" i="1"/>
  <c r="CC291" i="1"/>
  <c r="CR291" i="1" s="1"/>
  <c r="EW292" i="1"/>
  <c r="FL292" i="1" s="1"/>
  <c r="EO293" i="1"/>
  <c r="DG293" i="1"/>
  <c r="ET298" i="1"/>
  <c r="FI298" i="1" s="1"/>
  <c r="EW298" i="1"/>
  <c r="FL298" i="1" s="1"/>
  <c r="CF299" i="1"/>
  <c r="CC299" i="1"/>
  <c r="CR299" i="1" s="1"/>
  <c r="EW302" i="1"/>
  <c r="FL302" i="1" s="1"/>
  <c r="CF303" i="1"/>
  <c r="CC303" i="1"/>
  <c r="CR303" i="1" s="1"/>
  <c r="CF305" i="1"/>
  <c r="CC305" i="1"/>
  <c r="CR305" i="1" s="1"/>
  <c r="EW306" i="1"/>
  <c r="FL306" i="1" s="1"/>
  <c r="CF311" i="1"/>
  <c r="CC311" i="1"/>
  <c r="CR311" i="1" s="1"/>
  <c r="ET312" i="1"/>
  <c r="FI312" i="1" s="1"/>
  <c r="DG313" i="1"/>
  <c r="EO313" i="1"/>
  <c r="CF323" i="1"/>
  <c r="CC323" i="1"/>
  <c r="CR323" i="1" s="1"/>
  <c r="EO328" i="1"/>
  <c r="DG328" i="1"/>
  <c r="EX82" i="1"/>
  <c r="FM82" i="1" s="1"/>
  <c r="ER86" i="1"/>
  <c r="FG86" i="1" s="1"/>
  <c r="EX106" i="1"/>
  <c r="FM106" i="1" s="1"/>
  <c r="EP378" i="1"/>
  <c r="EV378" i="1"/>
  <c r="EY378" i="1"/>
  <c r="EY380" i="1" s="1"/>
  <c r="CG66" i="1"/>
  <c r="CG67" i="1" s="1"/>
  <c r="CQ68" i="1"/>
  <c r="CQ69" i="1" s="1"/>
  <c r="EU8" i="1"/>
  <c r="CQ8" i="1"/>
  <c r="CQ29" i="1" s="1"/>
  <c r="EP8" i="1"/>
  <c r="EO38" i="1"/>
  <c r="DG38" i="1"/>
  <c r="CL51" i="1"/>
  <c r="CL54" i="1" s="1"/>
  <c r="EZ51" i="1"/>
  <c r="EU55" i="1"/>
  <c r="EO79" i="1"/>
  <c r="DG79" i="1"/>
  <c r="CF80" i="1"/>
  <c r="CC80" i="1"/>
  <c r="CR80" i="1" s="1"/>
  <c r="DG86" i="1"/>
  <c r="EO86" i="1"/>
  <c r="CF93" i="1"/>
  <c r="CC93" i="1"/>
  <c r="CR93" i="1" s="1"/>
  <c r="CF95" i="1"/>
  <c r="CC95" i="1"/>
  <c r="CR95" i="1" s="1"/>
  <c r="DG96" i="1"/>
  <c r="EO96" i="1"/>
  <c r="EO111" i="1"/>
  <c r="DG111" i="1"/>
  <c r="DG112" i="1"/>
  <c r="EO112" i="1"/>
  <c r="CF128" i="1"/>
  <c r="CC128" i="1"/>
  <c r="CR128" i="1" s="1"/>
  <c r="EO157" i="1"/>
  <c r="DG157" i="1"/>
  <c r="EO159" i="1"/>
  <c r="DG159" i="1"/>
  <c r="DG173" i="1"/>
  <c r="EO173" i="1"/>
  <c r="DG183" i="1"/>
  <c r="CF185" i="1"/>
  <c r="CC185" i="1"/>
  <c r="CR185" i="1" s="1"/>
  <c r="DG189" i="1"/>
  <c r="EO189" i="1"/>
  <c r="EO205" i="1"/>
  <c r="DG205" i="1"/>
  <c r="DG207" i="1"/>
  <c r="EO207" i="1"/>
  <c r="EO219" i="1"/>
  <c r="DG219" i="1"/>
  <c r="CF221" i="1"/>
  <c r="CC221" i="1"/>
  <c r="CR221" i="1" s="1"/>
  <c r="CF225" i="1"/>
  <c r="CC225" i="1"/>
  <c r="CR225" i="1" s="1"/>
  <c r="CF231" i="1"/>
  <c r="CC231" i="1"/>
  <c r="CR231" i="1" s="1"/>
  <c r="EO241" i="1"/>
  <c r="DG241" i="1"/>
  <c r="CC245" i="1"/>
  <c r="CR245" i="1" s="1"/>
  <c r="CF245" i="1"/>
  <c r="EO247" i="1"/>
  <c r="DG247" i="1"/>
  <c r="EO251" i="1"/>
  <c r="DG251" i="1"/>
  <c r="EO253" i="1"/>
  <c r="DG253" i="1"/>
  <c r="CC261" i="1"/>
  <c r="CR261" i="1" s="1"/>
  <c r="CF261" i="1"/>
  <c r="CF263" i="1"/>
  <c r="CC263" i="1"/>
  <c r="CR263" i="1" s="1"/>
  <c r="EO265" i="1"/>
  <c r="DG265" i="1"/>
  <c r="CF273" i="1"/>
  <c r="CC273" i="1"/>
  <c r="CR273" i="1" s="1"/>
  <c r="DG277" i="1"/>
  <c r="EO277" i="1"/>
  <c r="DG291" i="1"/>
  <c r="EO291" i="1"/>
  <c r="EO295" i="1"/>
  <c r="DG295" i="1"/>
  <c r="CF297" i="1"/>
  <c r="CC297" i="1"/>
  <c r="CR297" i="1" s="1"/>
  <c r="DG301" i="1"/>
  <c r="EO301" i="1"/>
  <c r="CF307" i="1"/>
  <c r="CC307" i="1"/>
  <c r="CR307" i="1" s="1"/>
  <c r="CC309" i="1"/>
  <c r="CR309" i="1" s="1"/>
  <c r="CF309" i="1"/>
  <c r="DG311" i="1"/>
  <c r="EO311" i="1"/>
  <c r="CF313" i="1"/>
  <c r="CC313" i="1"/>
  <c r="CR313" i="1" s="1"/>
  <c r="DG315" i="1"/>
  <c r="EO315" i="1"/>
  <c r="DG317" i="1"/>
  <c r="EO319" i="1"/>
  <c r="DG319" i="1"/>
  <c r="CF325" i="1"/>
  <c r="CC325" i="1"/>
  <c r="CR325" i="1" s="1"/>
  <c r="CF327" i="1"/>
  <c r="CC327" i="1"/>
  <c r="CR327" i="1" s="1"/>
  <c r="CJ5" i="1"/>
  <c r="CJ7" i="1" s="1"/>
  <c r="CI5" i="1"/>
  <c r="CI7" i="1" s="1"/>
  <c r="DG340" i="1"/>
  <c r="EO340" i="1"/>
  <c r="CF379" i="1"/>
  <c r="CC379" i="1"/>
  <c r="CR379" i="1" s="1"/>
  <c r="DV378" i="1"/>
  <c r="DV380" i="1" s="1"/>
  <c r="CN5" i="1"/>
  <c r="CN7" i="1" s="1"/>
  <c r="CM5" i="1"/>
  <c r="CM7" i="1" s="1"/>
  <c r="ET112" i="1"/>
  <c r="FI112" i="1" s="1"/>
  <c r="EU124" i="1"/>
  <c r="FJ124" i="1" s="1"/>
  <c r="ET164" i="1"/>
  <c r="FI164" i="1" s="1"/>
  <c r="EV184" i="1"/>
  <c r="FK184" i="1" s="1"/>
  <c r="EZ188" i="1"/>
  <c r="FO188" i="1" s="1"/>
  <c r="ER192" i="1"/>
  <c r="FG192" i="1" s="1"/>
  <c r="ER196" i="1"/>
  <c r="FG196" i="1" s="1"/>
  <c r="EY200" i="1"/>
  <c r="FN200" i="1" s="1"/>
  <c r="ER204" i="1"/>
  <c r="FG204" i="1" s="1"/>
  <c r="ER224" i="1"/>
  <c r="FG224" i="1" s="1"/>
  <c r="ER228" i="1"/>
  <c r="FG228" i="1" s="1"/>
  <c r="EV240" i="1"/>
  <c r="FK240" i="1" s="1"/>
  <c r="EZ256" i="1"/>
  <c r="FO256" i="1" s="1"/>
  <c r="EY260" i="1"/>
  <c r="FN260" i="1" s="1"/>
  <c r="EY280" i="1"/>
  <c r="FN280" i="1" s="1"/>
  <c r="EV280" i="1"/>
  <c r="FK280" i="1" s="1"/>
  <c r="EY292" i="1"/>
  <c r="FN292" i="1" s="1"/>
  <c r="EY296" i="1"/>
  <c r="FN296" i="1" s="1"/>
  <c r="EY312" i="1"/>
  <c r="FN312" i="1" s="1"/>
  <c r="EQ316" i="1"/>
  <c r="FF316" i="1" s="1"/>
  <c r="ER320" i="1"/>
  <c r="FG320" i="1" s="1"/>
  <c r="EQ324" i="1"/>
  <c r="FF324" i="1" s="1"/>
  <c r="EV332" i="1"/>
  <c r="FK332" i="1" s="1"/>
  <c r="EP344" i="1"/>
  <c r="FE344" i="1" s="1"/>
  <c r="EU83" i="1"/>
  <c r="FJ83" i="1" s="1"/>
  <c r="EZ87" i="1"/>
  <c r="FO87" i="1" s="1"/>
  <c r="EV91" i="1"/>
  <c r="FK91" i="1" s="1"/>
  <c r="EQ99" i="1"/>
  <c r="FF99" i="1" s="1"/>
  <c r="ER113" i="1"/>
  <c r="FG113" i="1" s="1"/>
  <c r="ER117" i="1"/>
  <c r="FG117" i="1" s="1"/>
  <c r="ER133" i="1"/>
  <c r="FG133" i="1" s="1"/>
  <c r="ET137" i="1"/>
  <c r="FI137" i="1" s="1"/>
  <c r="EX145" i="1"/>
  <c r="FM145" i="1" s="1"/>
  <c r="EY165" i="1"/>
  <c r="FN165" i="1" s="1"/>
  <c r="ET169" i="1"/>
  <c r="FI169" i="1" s="1"/>
  <c r="ER189" i="1"/>
  <c r="FG189" i="1" s="1"/>
  <c r="EY193" i="1"/>
  <c r="FN193" i="1" s="1"/>
  <c r="ER193" i="1"/>
  <c r="FG193" i="1" s="1"/>
  <c r="EY201" i="1"/>
  <c r="FN201" i="1" s="1"/>
  <c r="EY205" i="1"/>
  <c r="FN205" i="1" s="1"/>
  <c r="EZ213" i="1"/>
  <c r="FO213" i="1" s="1"/>
  <c r="ER225" i="1"/>
  <c r="FG225" i="1" s="1"/>
  <c r="EZ233" i="1"/>
  <c r="FO233" i="1" s="1"/>
  <c r="ER237" i="1"/>
  <c r="FG237" i="1" s="1"/>
  <c r="EY249" i="1"/>
  <c r="FN249" i="1" s="1"/>
  <c r="ER253" i="1"/>
  <c r="FG253" i="1" s="1"/>
  <c r="ER269" i="1"/>
  <c r="FG269" i="1" s="1"/>
  <c r="EV273" i="1"/>
  <c r="FK273" i="1" s="1"/>
  <c r="EU277" i="1"/>
  <c r="FJ277" i="1" s="1"/>
  <c r="EY289" i="1"/>
  <c r="FN289" i="1" s="1"/>
  <c r="EU289" i="1"/>
  <c r="FJ289" i="1" s="1"/>
  <c r="EU297" i="1"/>
  <c r="FJ297" i="1" s="1"/>
  <c r="ER305" i="1"/>
  <c r="FG305" i="1" s="1"/>
  <c r="EU309" i="1"/>
  <c r="FJ309" i="1" s="1"/>
  <c r="EP329" i="1"/>
  <c r="FE329" i="1" s="1"/>
  <c r="EP333" i="1"/>
  <c r="FE333" i="1" s="1"/>
  <c r="EX333" i="1"/>
  <c r="FM333" i="1" s="1"/>
  <c r="EX337" i="1"/>
  <c r="FM337" i="1" s="1"/>
  <c r="EP341" i="1"/>
  <c r="FE341" i="1" s="1"/>
  <c r="EP345" i="1"/>
  <c r="FE345" i="1" s="1"/>
  <c r="EX345" i="1"/>
  <c r="FM345" i="1" s="1"/>
  <c r="EY92" i="1"/>
  <c r="FN92" i="1" s="1"/>
  <c r="EU104" i="1"/>
  <c r="FJ104" i="1" s="1"/>
  <c r="EX122" i="1"/>
  <c r="FM122" i="1" s="1"/>
  <c r="EX138" i="1"/>
  <c r="FM138" i="1" s="1"/>
  <c r="EV174" i="1"/>
  <c r="FK174" i="1" s="1"/>
  <c r="EU214" i="1"/>
  <c r="FJ214" i="1" s="1"/>
  <c r="EV250" i="1"/>
  <c r="FK250" i="1" s="1"/>
  <c r="ER254" i="1"/>
  <c r="FG254" i="1" s="1"/>
  <c r="EU270" i="1"/>
  <c r="FJ270" i="1" s="1"/>
  <c r="EY290" i="1"/>
  <c r="FN290" i="1" s="1"/>
  <c r="EU302" i="1"/>
  <c r="FJ302" i="1" s="1"/>
  <c r="EU310" i="1"/>
  <c r="FJ310" i="1" s="1"/>
  <c r="EU330" i="1"/>
  <c r="FJ330" i="1" s="1"/>
  <c r="EW342" i="1"/>
  <c r="FL342" i="1" s="1"/>
  <c r="EU346" i="1"/>
  <c r="FJ346" i="1" s="1"/>
  <c r="ET81" i="1"/>
  <c r="FI81" i="1" s="1"/>
  <c r="ER93" i="1"/>
  <c r="FG93" i="1" s="1"/>
  <c r="EX97" i="1"/>
  <c r="FM97" i="1" s="1"/>
  <c r="EY101" i="1"/>
  <c r="FN101" i="1" s="1"/>
  <c r="EZ111" i="1"/>
  <c r="FO111" i="1" s="1"/>
  <c r="EQ123" i="1"/>
  <c r="FF123" i="1" s="1"/>
  <c r="EP135" i="1"/>
  <c r="FE135" i="1" s="1"/>
  <c r="EU151" i="1"/>
  <c r="FJ151" i="1" s="1"/>
  <c r="EV151" i="1"/>
  <c r="FK151" i="1" s="1"/>
  <c r="EU171" i="1"/>
  <c r="FJ171" i="1" s="1"/>
  <c r="EP175" i="1"/>
  <c r="FE175" i="1" s="1"/>
  <c r="EQ187" i="1"/>
  <c r="FF187" i="1" s="1"/>
  <c r="EU207" i="1"/>
  <c r="FJ207" i="1" s="1"/>
  <c r="EZ227" i="1"/>
  <c r="FO227" i="1" s="1"/>
  <c r="EQ231" i="1"/>
  <c r="FF231" i="1" s="1"/>
  <c r="ER239" i="1"/>
  <c r="FG239" i="1" s="1"/>
  <c r="ER251" i="1"/>
  <c r="FG251" i="1" s="1"/>
  <c r="EU263" i="1"/>
  <c r="FJ263" i="1" s="1"/>
  <c r="EZ271" i="1"/>
  <c r="FO271" i="1" s="1"/>
  <c r="EU295" i="1"/>
  <c r="FJ295" i="1" s="1"/>
  <c r="EV303" i="1"/>
  <c r="FK303" i="1" s="1"/>
  <c r="EY331" i="1"/>
  <c r="FN331" i="1" s="1"/>
  <c r="EW339" i="1"/>
  <c r="FL339" i="1" s="1"/>
  <c r="CQ66" i="1"/>
  <c r="CQ67" i="1" s="1"/>
  <c r="CL68" i="1"/>
  <c r="CL69" i="1" s="1"/>
  <c r="CG68" i="1"/>
  <c r="CG69" i="1" s="1"/>
  <c r="EZ6" i="1"/>
  <c r="FO6" i="1" s="1"/>
  <c r="EZ8" i="1"/>
  <c r="EP9" i="1"/>
  <c r="FE9" i="1" s="1"/>
  <c r="EU10" i="1"/>
  <c r="FJ10" i="1" s="1"/>
  <c r="EZ11" i="1"/>
  <c r="FO11" i="1" s="1"/>
  <c r="EZ12" i="1"/>
  <c r="FO12" i="1" s="1"/>
  <c r="EZ16" i="1"/>
  <c r="FO16" i="1" s="1"/>
  <c r="EU18" i="1"/>
  <c r="FJ18" i="1" s="1"/>
  <c r="EZ20" i="1"/>
  <c r="FO20" i="1" s="1"/>
  <c r="EZ35" i="1"/>
  <c r="FO35" i="1" s="1"/>
  <c r="EV36" i="1"/>
  <c r="FK36" i="1" s="1"/>
  <c r="ET38" i="1"/>
  <c r="FI38" i="1" s="1"/>
  <c r="EP39" i="1"/>
  <c r="FE39" i="1" s="1"/>
  <c r="CF42" i="1"/>
  <c r="CC42" i="1"/>
  <c r="CR42" i="1" s="1"/>
  <c r="ET42" i="1"/>
  <c r="FI42" i="1" s="1"/>
  <c r="EP43" i="1"/>
  <c r="FE43" i="1" s="1"/>
  <c r="EU44" i="1"/>
  <c r="FJ44" i="1" s="1"/>
  <c r="EP45" i="1"/>
  <c r="FE45" i="1" s="1"/>
  <c r="EZ46" i="1"/>
  <c r="FO46" i="1" s="1"/>
  <c r="EP46" i="1"/>
  <c r="FE46" i="1" s="1"/>
  <c r="CL49" i="1"/>
  <c r="CL50" i="1" s="1"/>
  <c r="CQ49" i="1"/>
  <c r="CQ50" i="1" s="1"/>
  <c r="CG49" i="1"/>
  <c r="CG50" i="1" s="1"/>
  <c r="CQ55" i="1"/>
  <c r="CQ59" i="1" s="1"/>
  <c r="CG55" i="1"/>
  <c r="CG59" i="1" s="1"/>
  <c r="EU56" i="1"/>
  <c r="FJ56" i="1" s="1"/>
  <c r="EZ56" i="1"/>
  <c r="FO56" i="1" s="1"/>
  <c r="EU60" i="1"/>
  <c r="EU61" i="1" s="1"/>
  <c r="CQ60" i="1"/>
  <c r="CQ61" i="1" s="1"/>
  <c r="CG60" i="1"/>
  <c r="CG61" i="1" s="1"/>
  <c r="EW76" i="1"/>
  <c r="FL76" i="1" s="1"/>
  <c r="EV76" i="1"/>
  <c r="FK76" i="1" s="1"/>
  <c r="DG77" i="1"/>
  <c r="EO77" i="1"/>
  <c r="EQ77" i="1"/>
  <c r="FF77" i="1" s="1"/>
  <c r="EY78" i="1"/>
  <c r="FN78" i="1" s="1"/>
  <c r="EP81" i="1"/>
  <c r="FE81" i="1" s="1"/>
  <c r="EW82" i="1"/>
  <c r="FL82" i="1" s="1"/>
  <c r="ER83" i="1"/>
  <c r="FG83" i="1" s="1"/>
  <c r="EV84" i="1"/>
  <c r="FK84" i="1" s="1"/>
  <c r="EZ85" i="1"/>
  <c r="FO85" i="1" s="1"/>
  <c r="EO93" i="1"/>
  <c r="DG93" i="1"/>
  <c r="EQ93" i="1"/>
  <c r="FF93" i="1" s="1"/>
  <c r="EY94" i="1"/>
  <c r="FN94" i="1" s="1"/>
  <c r="EP97" i="1"/>
  <c r="FE97" i="1" s="1"/>
  <c r="EW98" i="1"/>
  <c r="FL98" i="1" s="1"/>
  <c r="ER99" i="1"/>
  <c r="FG99" i="1" s="1"/>
  <c r="EV100" i="1"/>
  <c r="FK100" i="1" s="1"/>
  <c r="EQ101" i="1"/>
  <c r="FF101" i="1" s="1"/>
  <c r="EO102" i="1"/>
  <c r="DG102" i="1"/>
  <c r="EY102" i="1"/>
  <c r="FN102" i="1" s="1"/>
  <c r="EX104" i="1"/>
  <c r="FM104" i="1" s="1"/>
  <c r="EW107" i="1"/>
  <c r="FL107" i="1" s="1"/>
  <c r="ER107" i="1"/>
  <c r="FG107" i="1" s="1"/>
  <c r="DG109" i="1"/>
  <c r="EO109" i="1"/>
  <c r="EQ109" i="1"/>
  <c r="FF109" i="1" s="1"/>
  <c r="EX112" i="1"/>
  <c r="FM112" i="1" s="1"/>
  <c r="EW114" i="1"/>
  <c r="FL114" i="1" s="1"/>
  <c r="EZ114" i="1"/>
  <c r="FO114" i="1" s="1"/>
  <c r="EQ117" i="1"/>
  <c r="FF117" i="1" s="1"/>
  <c r="EZ117" i="1"/>
  <c r="FO117" i="1" s="1"/>
  <c r="EY118" i="1"/>
  <c r="FN118" i="1" s="1"/>
  <c r="ET119" i="1"/>
  <c r="FI119" i="1" s="1"/>
  <c r="EW121" i="1"/>
  <c r="FL121" i="1" s="1"/>
  <c r="ER123" i="1"/>
  <c r="FG123" i="1" s="1"/>
  <c r="EP126" i="1"/>
  <c r="FE126" i="1" s="1"/>
  <c r="EO128" i="1"/>
  <c r="DG128" i="1"/>
  <c r="EV132" i="1"/>
  <c r="FK132" i="1" s="1"/>
  <c r="ER139" i="1"/>
  <c r="FG139" i="1" s="1"/>
  <c r="EW140" i="1"/>
  <c r="FL140" i="1" s="1"/>
  <c r="CF141" i="1"/>
  <c r="CC141" i="1"/>
  <c r="CR141" i="1" s="1"/>
  <c r="EY142" i="1"/>
  <c r="FN142" i="1" s="1"/>
  <c r="CF143" i="1"/>
  <c r="CC143" i="1"/>
  <c r="CR143" i="1" s="1"/>
  <c r="EZ146" i="1"/>
  <c r="FO146" i="1" s="1"/>
  <c r="ES147" i="1"/>
  <c r="FH147" i="1" s="1"/>
  <c r="EZ149" i="1"/>
  <c r="FO149" i="1" s="1"/>
  <c r="DG150" i="1"/>
  <c r="EO150" i="1"/>
  <c r="EP150" i="1"/>
  <c r="FE150" i="1" s="1"/>
  <c r="ES152" i="1"/>
  <c r="FH152" i="1" s="1"/>
  <c r="ES154" i="1"/>
  <c r="FH154" i="1" s="1"/>
  <c r="ER155" i="1"/>
  <c r="FG155" i="1" s="1"/>
  <c r="EW156" i="1"/>
  <c r="FL156" i="1" s="1"/>
  <c r="EZ157" i="1"/>
  <c r="FO157" i="1" s="1"/>
  <c r="EY158" i="1"/>
  <c r="FN158" i="1" s="1"/>
  <c r="EW161" i="1"/>
  <c r="FL161" i="1" s="1"/>
  <c r="EO166" i="1"/>
  <c r="DG166" i="1"/>
  <c r="EY166" i="1"/>
  <c r="FN166" i="1" s="1"/>
  <c r="EX168" i="1"/>
  <c r="FM168" i="1" s="1"/>
  <c r="ES170" i="1"/>
  <c r="FH170" i="1" s="1"/>
  <c r="EZ170" i="1"/>
  <c r="FO170" i="1" s="1"/>
  <c r="EO175" i="1"/>
  <c r="DG175" i="1"/>
  <c r="ER179" i="1"/>
  <c r="FG179" i="1" s="1"/>
  <c r="CF181" i="1"/>
  <c r="CC181" i="1"/>
  <c r="CR181" i="1" s="1"/>
  <c r="DG185" i="1"/>
  <c r="EO185" i="1"/>
  <c r="EO187" i="1"/>
  <c r="DG187" i="1"/>
  <c r="EW188" i="1"/>
  <c r="FL188" i="1" s="1"/>
  <c r="EW190" i="1"/>
  <c r="FL190" i="1" s="1"/>
  <c r="EO191" i="1"/>
  <c r="DG191" i="1"/>
  <c r="EO195" i="1"/>
  <c r="DG195" i="1"/>
  <c r="EW196" i="1"/>
  <c r="FL196" i="1" s="1"/>
  <c r="EO197" i="1"/>
  <c r="DG197" i="1"/>
  <c r="CF199" i="1"/>
  <c r="CC199" i="1"/>
  <c r="CR199" i="1" s="1"/>
  <c r="DG201" i="1"/>
  <c r="EO201" i="1"/>
  <c r="CF203" i="1"/>
  <c r="CC203" i="1"/>
  <c r="CR203" i="1" s="1"/>
  <c r="ET204" i="1"/>
  <c r="FI204" i="1" s="1"/>
  <c r="CF205" i="1"/>
  <c r="CC205" i="1"/>
  <c r="CR205" i="1" s="1"/>
  <c r="EO209" i="1"/>
  <c r="DG209" i="1"/>
  <c r="ET210" i="1"/>
  <c r="FI210" i="1" s="1"/>
  <c r="EW210" i="1"/>
  <c r="FL210" i="1" s="1"/>
  <c r="EO211" i="1"/>
  <c r="DG211" i="1"/>
  <c r="ET212" i="1"/>
  <c r="FI212" i="1" s="1"/>
  <c r="EW214" i="1"/>
  <c r="FL214" i="1" s="1"/>
  <c r="EO217" i="1"/>
  <c r="DG217" i="1"/>
  <c r="ET218" i="1"/>
  <c r="FI218" i="1" s="1"/>
  <c r="CF223" i="1"/>
  <c r="CC223" i="1"/>
  <c r="CR223" i="1" s="1"/>
  <c r="EO227" i="1"/>
  <c r="DG227" i="1"/>
  <c r="EW228" i="1"/>
  <c r="FL228" i="1" s="1"/>
  <c r="DG229" i="1"/>
  <c r="EO229" i="1"/>
  <c r="ET230" i="1"/>
  <c r="FI230" i="1" s="1"/>
  <c r="EO231" i="1"/>
  <c r="DG231" i="1"/>
  <c r="EW234" i="1"/>
  <c r="FL234" i="1" s="1"/>
  <c r="ET236" i="1"/>
  <c r="FI236" i="1" s="1"/>
  <c r="CF237" i="1"/>
  <c r="CC237" i="1"/>
  <c r="CR237" i="1" s="1"/>
  <c r="EW238" i="1"/>
  <c r="FL238" i="1" s="1"/>
  <c r="ET240" i="1"/>
  <c r="FI240" i="1" s="1"/>
  <c r="EW240" i="1"/>
  <c r="FL240" i="1" s="1"/>
  <c r="CF241" i="1"/>
  <c r="CC241" i="1"/>
  <c r="CR241" i="1" s="1"/>
  <c r="ET242" i="1"/>
  <c r="FI242" i="1" s="1"/>
  <c r="CF243" i="1"/>
  <c r="CC243" i="1"/>
  <c r="CR243" i="1" s="1"/>
  <c r="CF249" i="1"/>
  <c r="CC249" i="1"/>
  <c r="CR249" i="1" s="1"/>
  <c r="ET250" i="1"/>
  <c r="FI250" i="1" s="1"/>
  <c r="CF251" i="1"/>
  <c r="CC251" i="1"/>
  <c r="CR251" i="1" s="1"/>
  <c r="ET254" i="1"/>
  <c r="FI254" i="1" s="1"/>
  <c r="CF255" i="1"/>
  <c r="CC255" i="1"/>
  <c r="CR255" i="1" s="1"/>
  <c r="DG257" i="1"/>
  <c r="EO257" i="1"/>
  <c r="EW258" i="1"/>
  <c r="FL258" i="1" s="1"/>
  <c r="CF259" i="1"/>
  <c r="CC259" i="1"/>
  <c r="CR259" i="1" s="1"/>
  <c r="ET260" i="1"/>
  <c r="FI260" i="1" s="1"/>
  <c r="EW268" i="1"/>
  <c r="FL268" i="1" s="1"/>
  <c r="EO271" i="1"/>
  <c r="DG271" i="1"/>
  <c r="ET274" i="1"/>
  <c r="FI274" i="1" s="1"/>
  <c r="CF275" i="1"/>
  <c r="CC275" i="1"/>
  <c r="CR275" i="1" s="1"/>
  <c r="ET278" i="1"/>
  <c r="FI278" i="1" s="1"/>
  <c r="EW278" i="1"/>
  <c r="FL278" i="1" s="1"/>
  <c r="CF279" i="1"/>
  <c r="CC279" i="1"/>
  <c r="CR279" i="1" s="1"/>
  <c r="ET280" i="1"/>
  <c r="FI280" i="1" s="1"/>
  <c r="DG281" i="1"/>
  <c r="EO281" i="1"/>
  <c r="DG283" i="1"/>
  <c r="EO283" i="1"/>
  <c r="CF285" i="1"/>
  <c r="CC285" i="1"/>
  <c r="CR285" i="1" s="1"/>
  <c r="EO287" i="1"/>
  <c r="DG287" i="1"/>
  <c r="ET288" i="1"/>
  <c r="FI288" i="1" s="1"/>
  <c r="CF293" i="1"/>
  <c r="CC293" i="1"/>
  <c r="CR293" i="1" s="1"/>
  <c r="ET294" i="1"/>
  <c r="FI294" i="1" s="1"/>
  <c r="EW294" i="1"/>
  <c r="FL294" i="1" s="1"/>
  <c r="EO299" i="1"/>
  <c r="DG299" i="1"/>
  <c r="CF301" i="1"/>
  <c r="CC301" i="1"/>
  <c r="CR301" i="1" s="1"/>
  <c r="EO303" i="1"/>
  <c r="DG303" i="1"/>
  <c r="ET304" i="1"/>
  <c r="FI304" i="1" s="1"/>
  <c r="ET308" i="1"/>
  <c r="FI308" i="1" s="1"/>
  <c r="EW308" i="1"/>
  <c r="FL308" i="1" s="1"/>
  <c r="EO309" i="1"/>
  <c r="EW312" i="1"/>
  <c r="FL312" i="1" s="1"/>
  <c r="ET316" i="1"/>
  <c r="FI316" i="1" s="1"/>
  <c r="CF317" i="1"/>
  <c r="CC317" i="1"/>
  <c r="CR317" i="1" s="1"/>
  <c r="EW318" i="1"/>
  <c r="FL318" i="1" s="1"/>
  <c r="ET320" i="1"/>
  <c r="FI320" i="1" s="1"/>
  <c r="CF321" i="1"/>
  <c r="CC321" i="1"/>
  <c r="CR321" i="1" s="1"/>
  <c r="EO323" i="1"/>
  <c r="DG323" i="1"/>
  <c r="ET324" i="1"/>
  <c r="FI324" i="1" s="1"/>
  <c r="DG325" i="1"/>
  <c r="EO325" i="1"/>
  <c r="CF328" i="1"/>
  <c r="CC328" i="1"/>
  <c r="CR328" i="1" s="1"/>
  <c r="ER53" i="1"/>
  <c r="FG53" i="1" s="1"/>
  <c r="EX90" i="1"/>
  <c r="FM90" i="1" s="1"/>
  <c r="EO378" i="1"/>
  <c r="DG378" i="1"/>
  <c r="CK378" i="1"/>
  <c r="CK380" i="1" s="1"/>
  <c r="CQ378" i="1"/>
  <c r="CQ380" i="1" s="1"/>
  <c r="EU112" i="1"/>
  <c r="FJ112" i="1" s="1"/>
  <c r="EP140" i="1"/>
  <c r="FE140" i="1" s="1"/>
  <c r="EZ160" i="1"/>
  <c r="FO160" i="1" s="1"/>
  <c r="EZ164" i="1"/>
  <c r="FO164" i="1" s="1"/>
  <c r="EU176" i="1"/>
  <c r="FJ176" i="1" s="1"/>
  <c r="ET180" i="1"/>
  <c r="FI180" i="1" s="1"/>
  <c r="EU188" i="1"/>
  <c r="FJ188" i="1" s="1"/>
  <c r="EZ200" i="1"/>
  <c r="FO200" i="1" s="1"/>
  <c r="EZ208" i="1"/>
  <c r="FO208" i="1" s="1"/>
  <c r="EQ212" i="1"/>
  <c r="FF212" i="1" s="1"/>
  <c r="CP66" i="1"/>
  <c r="CP67" i="1" s="1"/>
  <c r="CP68" i="1"/>
  <c r="CP69" i="1" s="1"/>
  <c r="CC68" i="1"/>
  <c r="CC69" i="1" s="1"/>
  <c r="CF68" i="1"/>
  <c r="CF69" i="1" s="1"/>
  <c r="CF10" i="1"/>
  <c r="CC10" i="1"/>
  <c r="CR10" i="1" s="1"/>
  <c r="CC11" i="1"/>
  <c r="CR11" i="1" s="1"/>
  <c r="CF11" i="1"/>
  <c r="CF15" i="1"/>
  <c r="CC15" i="1"/>
  <c r="CR15" i="1" s="1"/>
  <c r="CF18" i="1"/>
  <c r="CC18" i="1"/>
  <c r="CR18" i="1" s="1"/>
  <c r="EO19" i="1"/>
  <c r="DG19" i="1"/>
  <c r="CF35" i="1"/>
  <c r="CC35" i="1"/>
  <c r="CR35" i="1" s="1"/>
  <c r="DG45" i="1"/>
  <c r="EO45" i="1"/>
  <c r="CK51" i="1"/>
  <c r="CK54" i="1" s="1"/>
  <c r="DG52" i="1"/>
  <c r="EO52" i="1"/>
  <c r="CP60" i="1"/>
  <c r="CP61" i="1" s="1"/>
  <c r="CF60" i="1"/>
  <c r="CF61" i="1" s="1"/>
  <c r="CC60" i="1"/>
  <c r="CC61" i="1" s="1"/>
  <c r="CF78" i="1"/>
  <c r="CC78" i="1"/>
  <c r="CR78" i="1" s="1"/>
  <c r="CF84" i="1"/>
  <c r="CC84" i="1"/>
  <c r="CR84" i="1" s="1"/>
  <c r="CF85" i="1"/>
  <c r="CC85" i="1"/>
  <c r="CR85" i="1" s="1"/>
  <c r="CF100" i="1"/>
  <c r="CC100" i="1"/>
  <c r="CR100" i="1" s="1"/>
  <c r="EO103" i="1"/>
  <c r="DG103" i="1"/>
  <c r="CF110" i="1"/>
  <c r="CC110" i="1"/>
  <c r="CR110" i="1" s="1"/>
  <c r="DG117" i="1"/>
  <c r="EO117" i="1"/>
  <c r="EO119" i="1"/>
  <c r="DG119" i="1"/>
  <c r="EO126" i="1"/>
  <c r="DG126" i="1"/>
  <c r="EO132" i="1"/>
  <c r="DG132" i="1"/>
  <c r="CF164" i="1"/>
  <c r="CC164" i="1"/>
  <c r="CR164" i="1" s="1"/>
  <c r="EO167" i="1"/>
  <c r="DG167" i="1"/>
  <c r="CF174" i="1"/>
  <c r="CC174" i="1"/>
  <c r="CR174" i="1" s="1"/>
  <c r="EO180" i="1"/>
  <c r="DG180" i="1"/>
  <c r="CP5" i="1"/>
  <c r="CP7" i="1" s="1"/>
  <c r="ES378" i="1"/>
  <c r="CO378" i="1"/>
  <c r="CO380" i="1" s="1"/>
  <c r="CH378" i="1"/>
  <c r="CH380" i="1" s="1"/>
  <c r="EO330" i="1"/>
  <c r="DG330" i="1"/>
  <c r="CF338" i="1"/>
  <c r="CC338" i="1"/>
  <c r="CR338" i="1" s="1"/>
  <c r="CF342" i="1"/>
  <c r="CC342" i="1"/>
  <c r="CR342" i="1" s="1"/>
  <c r="CF335" i="1"/>
  <c r="CC335" i="1"/>
  <c r="CR335" i="1" s="1"/>
  <c r="CC339" i="1"/>
  <c r="CR339" i="1" s="1"/>
  <c r="CF339" i="1"/>
  <c r="CO66" i="1"/>
  <c r="CO67" i="1" s="1"/>
  <c r="CI68" i="1"/>
  <c r="CI69" i="1" s="1"/>
  <c r="CJ68" i="1"/>
  <c r="CJ69" i="1" s="1"/>
  <c r="ER8" i="1"/>
  <c r="EO36" i="1"/>
  <c r="DG36" i="1"/>
  <c r="EO40" i="1"/>
  <c r="DG40" i="1"/>
  <c r="CI49" i="1"/>
  <c r="CI50" i="1" s="1"/>
  <c r="ER51" i="1"/>
  <c r="CF76" i="1"/>
  <c r="CC76" i="1"/>
  <c r="CR76" i="1" s="1"/>
  <c r="CF81" i="1"/>
  <c r="CC81" i="1"/>
  <c r="CR81" i="1" s="1"/>
  <c r="CF82" i="1"/>
  <c r="CC82" i="1"/>
  <c r="CR82" i="1" s="1"/>
  <c r="DG91" i="1"/>
  <c r="EO91" i="1"/>
  <c r="EO92" i="1"/>
  <c r="DG92" i="1"/>
  <c r="CF98" i="1"/>
  <c r="CC98" i="1"/>
  <c r="CR98" i="1" s="1"/>
  <c r="EO108" i="1"/>
  <c r="DG108" i="1"/>
  <c r="CF114" i="1"/>
  <c r="CC114" i="1"/>
  <c r="CR114" i="1" s="1"/>
  <c r="CF124" i="1"/>
  <c r="CC124" i="1"/>
  <c r="CR124" i="1" s="1"/>
  <c r="EO130" i="1"/>
  <c r="DG130" i="1"/>
  <c r="DG146" i="1"/>
  <c r="EO146" i="1"/>
  <c r="CF153" i="1"/>
  <c r="CC153" i="1"/>
  <c r="CR153" i="1" s="1"/>
  <c r="EO169" i="1"/>
  <c r="DG169" i="1"/>
  <c r="EO171" i="1"/>
  <c r="DG171" i="1"/>
  <c r="CF172" i="1"/>
  <c r="CC172" i="1"/>
  <c r="CR172" i="1" s="1"/>
  <c r="CF177" i="1"/>
  <c r="CC177" i="1"/>
  <c r="CR177" i="1" s="1"/>
  <c r="CF179" i="1"/>
  <c r="CC179" i="1"/>
  <c r="CR179" i="1" s="1"/>
  <c r="EO182" i="1"/>
  <c r="DG182" i="1"/>
  <c r="CF188" i="1"/>
  <c r="CC188" i="1"/>
  <c r="CR188" i="1" s="1"/>
  <c r="DG192" i="1"/>
  <c r="EO192" i="1"/>
  <c r="CF204" i="1"/>
  <c r="CC204" i="1"/>
  <c r="CR204" i="1" s="1"/>
  <c r="DG206" i="1"/>
  <c r="EO206" i="1"/>
  <c r="EO208" i="1"/>
  <c r="DG208" i="1"/>
  <c r="CF212" i="1"/>
  <c r="CC212" i="1"/>
  <c r="CR212" i="1" s="1"/>
  <c r="EO214" i="1"/>
  <c r="DG214" i="1"/>
  <c r="DG218" i="1"/>
  <c r="EO218" i="1"/>
  <c r="CF226" i="1"/>
  <c r="CC226" i="1"/>
  <c r="CR226" i="1" s="1"/>
  <c r="DG230" i="1"/>
  <c r="EO230" i="1"/>
  <c r="EO236" i="1"/>
  <c r="DG236" i="1"/>
  <c r="CF238" i="1"/>
  <c r="CC238" i="1"/>
  <c r="CR238" i="1" s="1"/>
  <c r="CF240" i="1"/>
  <c r="CC240" i="1"/>
  <c r="CR240" i="1" s="1"/>
  <c r="EO242" i="1"/>
  <c r="DG242" i="1"/>
  <c r="EO244" i="1"/>
  <c r="DG244" i="1"/>
  <c r="CF252" i="1"/>
  <c r="CC252" i="1"/>
  <c r="CR252" i="1" s="1"/>
  <c r="CF258" i="1"/>
  <c r="CC258" i="1"/>
  <c r="CR258" i="1" s="1"/>
  <c r="CF260" i="1"/>
  <c r="CC260" i="1"/>
  <c r="CR260" i="1" s="1"/>
  <c r="CF264" i="1"/>
  <c r="CC264" i="1"/>
  <c r="CR264" i="1" s="1"/>
  <c r="EO266" i="1"/>
  <c r="DG266" i="1"/>
  <c r="EO268" i="1"/>
  <c r="DG268" i="1"/>
  <c r="EO270" i="1"/>
  <c r="DG270" i="1"/>
  <c r="CF280" i="1"/>
  <c r="CC280" i="1"/>
  <c r="CR280" i="1" s="1"/>
  <c r="CF292" i="1"/>
  <c r="CC292" i="1"/>
  <c r="CR292" i="1" s="1"/>
  <c r="CF296" i="1"/>
  <c r="CC296" i="1"/>
  <c r="CR296" i="1" s="1"/>
  <c r="EO300" i="1"/>
  <c r="DG300" i="1"/>
  <c r="EO302" i="1"/>
  <c r="DG302" i="1"/>
  <c r="EO306" i="1"/>
  <c r="DG306" i="1"/>
  <c r="CF308" i="1"/>
  <c r="CC308" i="1"/>
  <c r="CR308" i="1" s="1"/>
  <c r="EO310" i="1"/>
  <c r="DG310" i="1"/>
  <c r="CF314" i="1"/>
  <c r="CC314" i="1"/>
  <c r="CR314" i="1" s="1"/>
  <c r="EO316" i="1"/>
  <c r="DG316" i="1"/>
  <c r="CF318" i="1"/>
  <c r="CC318" i="1"/>
  <c r="CR318" i="1" s="1"/>
  <c r="CF320" i="1"/>
  <c r="CC320" i="1"/>
  <c r="CR320" i="1" s="1"/>
  <c r="CF322" i="1"/>
  <c r="CC322" i="1"/>
  <c r="CR322" i="1" s="1"/>
  <c r="EO326" i="1"/>
  <c r="DG326" i="1"/>
  <c r="CF337" i="1"/>
  <c r="CC337" i="1"/>
  <c r="CR337" i="1" s="1"/>
  <c r="ER282" i="1"/>
  <c r="FG282" i="1" s="1"/>
  <c r="ET338" i="1"/>
  <c r="FI338" i="1" s="1"/>
  <c r="ER215" i="1"/>
  <c r="FG215" i="1" s="1"/>
  <c r="ER311" i="1"/>
  <c r="FG311" i="1" s="1"/>
  <c r="EQ8" i="1"/>
  <c r="EV8" i="1"/>
  <c r="CN8" i="1"/>
  <c r="CN29" i="1" s="1"/>
  <c r="EW9" i="1"/>
  <c r="FL9" i="1" s="1"/>
  <c r="EQ11" i="1"/>
  <c r="FF11" i="1" s="1"/>
  <c r="CF33" i="1"/>
  <c r="CC33" i="1"/>
  <c r="CR33" i="1" s="1"/>
  <c r="CF37" i="1"/>
  <c r="CC37" i="1"/>
  <c r="CR37" i="1" s="1"/>
  <c r="CH49" i="1"/>
  <c r="CH50" i="1" s="1"/>
  <c r="CH55" i="1"/>
  <c r="CH59" i="1" s="1"/>
  <c r="EV55" i="1"/>
  <c r="EQ60" i="1"/>
  <c r="EQ61" i="1" s="1"/>
  <c r="EW60" i="1"/>
  <c r="EW61" i="1" s="1"/>
  <c r="CF74" i="1"/>
  <c r="CC74" i="1"/>
  <c r="EQ84" i="1"/>
  <c r="FF84" i="1" s="1"/>
  <c r="DG88" i="1"/>
  <c r="EO88" i="1"/>
  <c r="EO90" i="1"/>
  <c r="DG90" i="1"/>
  <c r="EY91" i="1"/>
  <c r="FN91" i="1" s="1"/>
  <c r="EW103" i="1"/>
  <c r="FL103" i="1" s="1"/>
  <c r="CF104" i="1"/>
  <c r="CC104" i="1"/>
  <c r="CR104" i="1" s="1"/>
  <c r="CC115" i="1"/>
  <c r="CR115" i="1" s="1"/>
  <c r="CF115" i="1"/>
  <c r="EO120" i="1"/>
  <c r="DG120" i="1"/>
  <c r="CF122" i="1"/>
  <c r="CC122" i="1"/>
  <c r="CR122" i="1" s="1"/>
  <c r="EQ124" i="1"/>
  <c r="FF124" i="1" s="1"/>
  <c r="EO138" i="1"/>
  <c r="DG138" i="1"/>
  <c r="CF147" i="1"/>
  <c r="CC147" i="1"/>
  <c r="CR147" i="1" s="1"/>
  <c r="DG152" i="1"/>
  <c r="EO152" i="1"/>
  <c r="EO154" i="1"/>
  <c r="DG154" i="1"/>
  <c r="EO176" i="1"/>
  <c r="DG176" i="1"/>
  <c r="CF178" i="1"/>
  <c r="CC178" i="1"/>
  <c r="CR178" i="1" s="1"/>
  <c r="EX219" i="1"/>
  <c r="FM219" i="1" s="1"/>
  <c r="ES298" i="1"/>
  <c r="FH298" i="1" s="1"/>
  <c r="EX299" i="1"/>
  <c r="FM299" i="1" s="1"/>
  <c r="ES300" i="1"/>
  <c r="FH300" i="1" s="1"/>
  <c r="EX301" i="1"/>
  <c r="FM301" i="1" s="1"/>
  <c r="EX303" i="1"/>
  <c r="FM303" i="1" s="1"/>
  <c r="EP304" i="1"/>
  <c r="FE304" i="1" s="1"/>
  <c r="ES306" i="1"/>
  <c r="FH306" i="1" s="1"/>
  <c r="EX309" i="1"/>
  <c r="FM309" i="1" s="1"/>
  <c r="EP312" i="1"/>
  <c r="FE312" i="1" s="1"/>
  <c r="ES316" i="1"/>
  <c r="FH316" i="1" s="1"/>
  <c r="EX319" i="1"/>
  <c r="FM319" i="1" s="1"/>
  <c r="ES322" i="1"/>
  <c r="FH322" i="1" s="1"/>
  <c r="ES324" i="1"/>
  <c r="FH324" i="1" s="1"/>
  <c r="EX325" i="1"/>
  <c r="FM325" i="1" s="1"/>
  <c r="ER220" i="1"/>
  <c r="FG220" i="1" s="1"/>
  <c r="EY240" i="1"/>
  <c r="FN240" i="1" s="1"/>
  <c r="EU244" i="1"/>
  <c r="FJ244" i="1" s="1"/>
  <c r="ER264" i="1"/>
  <c r="FG264" i="1" s="1"/>
  <c r="EY272" i="1"/>
  <c r="FN272" i="1" s="1"/>
  <c r="EU276" i="1"/>
  <c r="FJ276" i="1" s="1"/>
  <c r="EY276" i="1"/>
  <c r="FN276" i="1" s="1"/>
  <c r="EQ288" i="1"/>
  <c r="FF288" i="1" s="1"/>
  <c r="EQ304" i="1"/>
  <c r="FF304" i="1" s="1"/>
  <c r="EZ316" i="1"/>
  <c r="FO316" i="1" s="1"/>
  <c r="EO336" i="1"/>
  <c r="DG336" i="1"/>
  <c r="EO344" i="1"/>
  <c r="DG344" i="1"/>
  <c r="EU344" i="1"/>
  <c r="FJ344" i="1" s="1"/>
  <c r="EU91" i="1"/>
  <c r="FJ91" i="1" s="1"/>
  <c r="EQ95" i="1"/>
  <c r="FF95" i="1" s="1"/>
  <c r="EP107" i="1"/>
  <c r="FE107" i="1" s="1"/>
  <c r="EO379" i="1"/>
  <c r="DG379" i="1"/>
  <c r="EY129" i="1"/>
  <c r="FN129" i="1" s="1"/>
  <c r="ET149" i="1"/>
  <c r="FI149" i="1" s="1"/>
  <c r="ER161" i="1"/>
  <c r="FG161" i="1" s="1"/>
  <c r="EX165" i="1"/>
  <c r="FM165" i="1" s="1"/>
  <c r="EU181" i="1"/>
  <c r="FJ181" i="1" s="1"/>
  <c r="EV221" i="1"/>
  <c r="FK221" i="1" s="1"/>
  <c r="EU241" i="1"/>
  <c r="FJ241" i="1" s="1"/>
  <c r="EQ245" i="1"/>
  <c r="FF245" i="1" s="1"/>
  <c r="EU253" i="1"/>
  <c r="FJ253" i="1" s="1"/>
  <c r="EU257" i="1"/>
  <c r="FJ257" i="1" s="1"/>
  <c r="EU265" i="1"/>
  <c r="FJ265" i="1" s="1"/>
  <c r="EU273" i="1"/>
  <c r="FJ273" i="1" s="1"/>
  <c r="EQ277" i="1"/>
  <c r="FF277" i="1" s="1"/>
  <c r="EV305" i="1"/>
  <c r="FK305" i="1" s="1"/>
  <c r="EZ317" i="1"/>
  <c r="FO317" i="1" s="1"/>
  <c r="EW333" i="1"/>
  <c r="FL333" i="1" s="1"/>
  <c r="EU337" i="1"/>
  <c r="FJ337" i="1" s="1"/>
  <c r="EQ337" i="1"/>
  <c r="FF337" i="1" s="1"/>
  <c r="EW345" i="1"/>
  <c r="FL345" i="1" s="1"/>
  <c r="EZ76" i="1"/>
  <c r="FO76" i="1" s="1"/>
  <c r="EZ80" i="1"/>
  <c r="FO80" i="1" s="1"/>
  <c r="EU84" i="1"/>
  <c r="FJ84" i="1" s="1"/>
  <c r="EZ92" i="1"/>
  <c r="FO92" i="1" s="1"/>
  <c r="EP100" i="1"/>
  <c r="FE100" i="1" s="1"/>
  <c r="EQ114" i="1"/>
  <c r="FF114" i="1" s="1"/>
  <c r="EV130" i="1"/>
  <c r="FK130" i="1" s="1"/>
  <c r="EQ134" i="1"/>
  <c r="FF134" i="1" s="1"/>
  <c r="EQ146" i="1"/>
  <c r="FF146" i="1" s="1"/>
  <c r="EX162" i="1"/>
  <c r="FM162" i="1" s="1"/>
  <c r="ER166" i="1"/>
  <c r="FG166" i="1" s="1"/>
  <c r="ER178" i="1"/>
  <c r="FG178" i="1" s="1"/>
  <c r="EZ198" i="1"/>
  <c r="FO198" i="1" s="1"/>
  <c r="ER202" i="1"/>
  <c r="FG202" i="1" s="1"/>
  <c r="ER210" i="1"/>
  <c r="FG210" i="1" s="1"/>
  <c r="EZ222" i="1"/>
  <c r="FO222" i="1" s="1"/>
  <c r="EY234" i="1"/>
  <c r="FN234" i="1" s="1"/>
  <c r="EQ242" i="1"/>
  <c r="FF242" i="1" s="1"/>
  <c r="EV254" i="1"/>
  <c r="FK254" i="1" s="1"/>
  <c r="EZ266" i="1"/>
  <c r="FO266" i="1" s="1"/>
  <c r="EQ274" i="1"/>
  <c r="FF274" i="1" s="1"/>
  <c r="EQ278" i="1"/>
  <c r="FF278" i="1" s="1"/>
  <c r="EY286" i="1"/>
  <c r="FN286" i="1" s="1"/>
  <c r="EQ298" i="1"/>
  <c r="FF298" i="1" s="1"/>
  <c r="ER330" i="1"/>
  <c r="FG330" i="1" s="1"/>
  <c r="ER334" i="1"/>
  <c r="FG334" i="1" s="1"/>
  <c r="EU338" i="1"/>
  <c r="FJ338" i="1" s="1"/>
  <c r="ER346" i="1"/>
  <c r="FG346" i="1" s="1"/>
  <c r="EY77" i="1"/>
  <c r="FN77" i="1" s="1"/>
  <c r="EV123" i="1"/>
  <c r="FK123" i="1" s="1"/>
  <c r="EU135" i="1"/>
  <c r="FJ135" i="1" s="1"/>
  <c r="EP147" i="1"/>
  <c r="FE147" i="1" s="1"/>
  <c r="EY183" i="1"/>
  <c r="FN183" i="1" s="1"/>
  <c r="EY191" i="1"/>
  <c r="FN191" i="1" s="1"/>
  <c r="EQ207" i="1"/>
  <c r="FF207" i="1" s="1"/>
  <c r="EQ227" i="1"/>
  <c r="FF227" i="1" s="1"/>
  <c r="EU235" i="1"/>
  <c r="FJ235" i="1" s="1"/>
  <c r="EU247" i="1"/>
  <c r="FJ247" i="1" s="1"/>
  <c r="EY271" i="1"/>
  <c r="FN271" i="1" s="1"/>
  <c r="EV287" i="1"/>
  <c r="FK287" i="1" s="1"/>
  <c r="EY295" i="1"/>
  <c r="FN295" i="1" s="1"/>
  <c r="EV299" i="1"/>
  <c r="FK299" i="1" s="1"/>
  <c r="EY303" i="1"/>
  <c r="FN303" i="1" s="1"/>
  <c r="EY311" i="1"/>
  <c r="FN311" i="1" s="1"/>
  <c r="EU311" i="1"/>
  <c r="FJ311" i="1" s="1"/>
  <c r="EV323" i="1"/>
  <c r="FK323" i="1" s="1"/>
  <c r="EP335" i="1"/>
  <c r="FE335" i="1" s="1"/>
  <c r="EP343" i="1"/>
  <c r="FE343" i="1" s="1"/>
  <c r="DV68" i="1"/>
  <c r="DV69" i="1" s="1"/>
  <c r="ET6" i="1"/>
  <c r="FI6" i="1" s="1"/>
  <c r="CP8" i="1"/>
  <c r="CP29" i="1" s="1"/>
  <c r="EO8" i="1"/>
  <c r="DG8" i="1"/>
  <c r="DG11" i="1"/>
  <c r="EO11" i="1"/>
  <c r="ET11" i="1"/>
  <c r="FI11" i="1" s="1"/>
  <c r="EY15" i="1"/>
  <c r="FN15" i="1" s="1"/>
  <c r="DG15" i="1"/>
  <c r="EO15" i="1"/>
  <c r="DG16" i="1"/>
  <c r="EY18" i="1"/>
  <c r="FN18" i="1" s="1"/>
  <c r="EO18" i="1"/>
  <c r="DG18" i="1"/>
  <c r="ET19" i="1"/>
  <c r="FI19" i="1" s="1"/>
  <c r="CF20" i="1"/>
  <c r="CC20" i="1"/>
  <c r="CR20" i="1" s="1"/>
  <c r="ES34" i="1"/>
  <c r="FH34" i="1" s="1"/>
  <c r="DG35" i="1"/>
  <c r="EO35" i="1"/>
  <c r="ET35" i="1"/>
  <c r="FI35" i="1" s="1"/>
  <c r="EY39" i="1"/>
  <c r="FN39" i="1" s="1"/>
  <c r="EO39" i="1"/>
  <c r="DG39" i="1"/>
  <c r="EZ40" i="1"/>
  <c r="FO40" i="1" s="1"/>
  <c r="EP40" i="1"/>
  <c r="FE40" i="1" s="1"/>
  <c r="CF43" i="1"/>
  <c r="CC43" i="1"/>
  <c r="CR43" i="1" s="1"/>
  <c r="ET43" i="1"/>
  <c r="FI43" i="1" s="1"/>
  <c r="EO46" i="1"/>
  <c r="DG46" i="1"/>
  <c r="CP49" i="1"/>
  <c r="CP50" i="1" s="1"/>
  <c r="CF49" i="1"/>
  <c r="CF50" i="1" s="1"/>
  <c r="CC49" i="1"/>
  <c r="CC50" i="1" s="1"/>
  <c r="ET49" i="1"/>
  <c r="ET50" i="1" s="1"/>
  <c r="CP51" i="1"/>
  <c r="CP54" i="1" s="1"/>
  <c r="CF51" i="1"/>
  <c r="CC51" i="1"/>
  <c r="CF55" i="1"/>
  <c r="CC55" i="1"/>
  <c r="CF56" i="1"/>
  <c r="CC56" i="1"/>
  <c r="CR56" i="1" s="1"/>
  <c r="ET56" i="1"/>
  <c r="FI56" i="1" s="1"/>
  <c r="EY57" i="1"/>
  <c r="FN57" i="1" s="1"/>
  <c r="EY60" i="1"/>
  <c r="EY61" i="1" s="1"/>
  <c r="EO60" i="1"/>
  <c r="EO61" i="1" s="1"/>
  <c r="DG60" i="1"/>
  <c r="DG61" i="1" s="1"/>
  <c r="CK60" i="1"/>
  <c r="CK61" i="1" s="1"/>
  <c r="EV77" i="1"/>
  <c r="FK77" i="1" s="1"/>
  <c r="EX83" i="1"/>
  <c r="FM83" i="1" s="1"/>
  <c r="EO84" i="1"/>
  <c r="DG84" i="1"/>
  <c r="EU86" i="1"/>
  <c r="FJ86" i="1" s="1"/>
  <c r="CF87" i="1"/>
  <c r="CC87" i="1"/>
  <c r="CR87" i="1" s="1"/>
  <c r="EY87" i="1"/>
  <c r="FN87" i="1" s="1"/>
  <c r="ES93" i="1"/>
  <c r="FH93" i="1" s="1"/>
  <c r="CF94" i="1"/>
  <c r="CC94" i="1"/>
  <c r="CR94" i="1" s="1"/>
  <c r="ES95" i="1"/>
  <c r="FH95" i="1" s="1"/>
  <c r="EO101" i="1"/>
  <c r="DG101" i="1"/>
  <c r="ET106" i="1"/>
  <c r="FI106" i="1" s="1"/>
  <c r="EX107" i="1"/>
  <c r="FM107" i="1" s="1"/>
  <c r="EY111" i="1"/>
  <c r="FN111" i="1" s="1"/>
  <c r="ET114" i="1"/>
  <c r="FI114" i="1" s="1"/>
  <c r="CF116" i="1"/>
  <c r="CC116" i="1"/>
  <c r="CR116" i="1" s="1"/>
  <c r="ET122" i="1"/>
  <c r="FI122" i="1" s="1"/>
  <c r="ES125" i="1"/>
  <c r="FH125" i="1" s="1"/>
  <c r="EV125" i="1"/>
  <c r="FK125" i="1" s="1"/>
  <c r="ES128" i="1"/>
  <c r="FH128" i="1" s="1"/>
  <c r="EW131" i="1"/>
  <c r="FL131" i="1" s="1"/>
  <c r="EU134" i="1"/>
  <c r="FJ134" i="1" s="1"/>
  <c r="EW136" i="1"/>
  <c r="FL136" i="1" s="1"/>
  <c r="EW138" i="1"/>
  <c r="FL138" i="1" s="1"/>
  <c r="ER140" i="1"/>
  <c r="FG140" i="1" s="1"/>
  <c r="CF142" i="1"/>
  <c r="CC142" i="1"/>
  <c r="CR142" i="1" s="1"/>
  <c r="EU142" i="1"/>
  <c r="FJ142" i="1" s="1"/>
  <c r="ES144" i="1"/>
  <c r="FH144" i="1" s="1"/>
  <c r="CF148" i="1"/>
  <c r="CC148" i="1"/>
  <c r="CR148" i="1" s="1"/>
  <c r="EU150" i="1"/>
  <c r="FJ150" i="1" s="1"/>
  <c r="EY151" i="1"/>
  <c r="FN151" i="1" s="1"/>
  <c r="CF158" i="1"/>
  <c r="CC158" i="1"/>
  <c r="CR158" i="1" s="1"/>
  <c r="ES159" i="1"/>
  <c r="FH159" i="1" s="1"/>
  <c r="EO165" i="1"/>
  <c r="DG165" i="1"/>
  <c r="ES166" i="1"/>
  <c r="FH166" i="1" s="1"/>
  <c r="EU166" i="1"/>
  <c r="FJ166" i="1" s="1"/>
  <c r="EY167" i="1"/>
  <c r="FN167" i="1" s="1"/>
  <c r="EW170" i="1"/>
  <c r="FL170" i="1" s="1"/>
  <c r="EX171" i="1"/>
  <c r="FM171" i="1" s="1"/>
  <c r="EO174" i="1"/>
  <c r="DG174" i="1"/>
  <c r="EW178" i="1"/>
  <c r="FL178" i="1" s="1"/>
  <c r="EX179" i="1"/>
  <c r="FM179" i="1" s="1"/>
  <c r="EP183" i="1"/>
  <c r="FE183" i="1" s="1"/>
  <c r="EP185" i="1"/>
  <c r="FE185" i="1" s="1"/>
  <c r="ES189" i="1"/>
  <c r="FH189" i="1" s="1"/>
  <c r="EX190" i="1"/>
  <c r="FM190" i="1" s="1"/>
  <c r="EP193" i="1"/>
  <c r="FE193" i="1" s="1"/>
  <c r="ES195" i="1"/>
  <c r="FH195" i="1" s="1"/>
  <c r="EX198" i="1"/>
  <c r="FM198" i="1" s="1"/>
  <c r="EP201" i="1"/>
  <c r="FE201" i="1" s="1"/>
  <c r="ES201" i="1"/>
  <c r="FH201" i="1" s="1"/>
  <c r="EP207" i="1"/>
  <c r="FE207" i="1" s="1"/>
  <c r="ES209" i="1"/>
  <c r="FH209" i="1" s="1"/>
  <c r="EP215" i="1"/>
  <c r="FE215" i="1" s="1"/>
  <c r="ES219" i="1"/>
  <c r="FH219" i="1" s="1"/>
  <c r="EX220" i="1"/>
  <c r="FM220" i="1" s="1"/>
  <c r="EP221" i="1"/>
  <c r="FE221" i="1" s="1"/>
  <c r="ES223" i="1"/>
  <c r="FH223" i="1" s="1"/>
  <c r="EX224" i="1"/>
  <c r="FM224" i="1" s="1"/>
  <c r="EP229" i="1"/>
  <c r="FE229" i="1" s="1"/>
  <c r="ES229" i="1"/>
  <c r="FH229" i="1" s="1"/>
  <c r="EX232" i="1"/>
  <c r="FM232" i="1" s="1"/>
  <c r="EP233" i="1"/>
  <c r="FE233" i="1" s="1"/>
  <c r="ES233" i="1"/>
  <c r="FH233" i="1" s="1"/>
  <c r="EX242" i="1"/>
  <c r="FM242" i="1" s="1"/>
  <c r="EX250" i="1"/>
  <c r="FM250" i="1" s="1"/>
  <c r="ES253" i="1"/>
  <c r="FH253" i="1" s="1"/>
  <c r="EP257" i="1"/>
  <c r="FE257" i="1" s="1"/>
  <c r="EP259" i="1"/>
  <c r="FE259" i="1" s="1"/>
  <c r="ES265" i="1"/>
  <c r="FH265" i="1" s="1"/>
  <c r="ES267" i="1"/>
  <c r="FH267" i="1" s="1"/>
  <c r="ES273" i="1"/>
  <c r="FH273" i="1" s="1"/>
  <c r="ES285" i="1"/>
  <c r="FH285" i="1" s="1"/>
  <c r="EX288" i="1"/>
  <c r="FM288" i="1" s="1"/>
  <c r="EP289" i="1"/>
  <c r="FE289" i="1" s="1"/>
  <c r="EX292" i="1"/>
  <c r="FM292" i="1" s="1"/>
  <c r="EX294" i="1"/>
  <c r="FM294" i="1" s="1"/>
  <c r="EX298" i="1"/>
  <c r="FM298" i="1" s="1"/>
  <c r="EX304" i="1"/>
  <c r="FM304" i="1" s="1"/>
  <c r="EP305" i="1"/>
  <c r="FE305" i="1" s="1"/>
  <c r="EP307" i="1"/>
  <c r="FE307" i="1" s="1"/>
  <c r="ES317" i="1"/>
  <c r="FH317" i="1" s="1"/>
  <c r="EX318" i="1"/>
  <c r="FM318" i="1" s="1"/>
  <c r="ES321" i="1"/>
  <c r="FH321" i="1" s="1"/>
  <c r="EP327" i="1"/>
  <c r="FE327" i="1" s="1"/>
  <c r="ES327" i="1"/>
  <c r="FH327" i="1" s="1"/>
  <c r="EW53" i="1"/>
  <c r="FL53" i="1" s="1"/>
  <c r="EQ74" i="1"/>
  <c r="EV78" i="1"/>
  <c r="FK78" i="1" s="1"/>
  <c r="EZ112" i="1"/>
  <c r="FO112" i="1" s="1"/>
  <c r="EY136" i="1"/>
  <c r="FN136" i="1" s="1"/>
  <c r="EZ152" i="1"/>
  <c r="FO152" i="1" s="1"/>
  <c r="EU160" i="1"/>
  <c r="FJ160" i="1" s="1"/>
  <c r="EY164" i="1"/>
  <c r="FN164" i="1" s="1"/>
  <c r="EU172" i="1"/>
  <c r="FJ172" i="1" s="1"/>
  <c r="EZ204" i="1"/>
  <c r="FO204" i="1" s="1"/>
  <c r="ER216" i="1"/>
  <c r="FG216" i="1" s="1"/>
  <c r="EY228" i="1"/>
  <c r="FN228" i="1" s="1"/>
  <c r="EZ232" i="1"/>
  <c r="FO232" i="1" s="1"/>
  <c r="EY236" i="1"/>
  <c r="FN236" i="1" s="1"/>
  <c r="EZ272" i="1"/>
  <c r="FO272" i="1" s="1"/>
  <c r="EZ284" i="1"/>
  <c r="FO284" i="1" s="1"/>
  <c r="ER292" i="1"/>
  <c r="FG292" i="1" s="1"/>
  <c r="EZ292" i="1"/>
  <c r="FO292" i="1" s="1"/>
  <c r="EY300" i="1"/>
  <c r="FN300" i="1" s="1"/>
  <c r="ER308" i="1"/>
  <c r="FG308" i="1" s="1"/>
  <c r="EY316" i="1"/>
  <c r="FN316" i="1" s="1"/>
  <c r="ER324" i="1"/>
  <c r="FG324" i="1" s="1"/>
  <c r="EY324" i="1"/>
  <c r="FN324" i="1" s="1"/>
  <c r="EZ332" i="1"/>
  <c r="FO332" i="1" s="1"/>
  <c r="EZ336" i="1"/>
  <c r="FO336" i="1" s="1"/>
  <c r="EU75" i="1"/>
  <c r="FJ75" i="1" s="1"/>
  <c r="EP95" i="1"/>
  <c r="FE95" i="1" s="1"/>
  <c r="EY125" i="1"/>
  <c r="FN125" i="1" s="1"/>
  <c r="ER141" i="1"/>
  <c r="FG141" i="1" s="1"/>
  <c r="ET153" i="1"/>
  <c r="FI153" i="1" s="1"/>
  <c r="ET173" i="1"/>
  <c r="FI173" i="1" s="1"/>
  <c r="EV189" i="1"/>
  <c r="FK189" i="1" s="1"/>
  <c r="EQ205" i="1"/>
  <c r="FF205" i="1" s="1"/>
  <c r="EY229" i="1"/>
  <c r="FN229" i="1" s="1"/>
  <c r="EV237" i="1"/>
  <c r="FK237" i="1" s="1"/>
  <c r="EV241" i="1"/>
  <c r="FK241" i="1" s="1"/>
  <c r="EY261" i="1"/>
  <c r="FN261" i="1" s="1"/>
  <c r="EV269" i="1"/>
  <c r="FK269" i="1" s="1"/>
  <c r="EZ281" i="1"/>
  <c r="FO281" i="1" s="1"/>
  <c r="EZ289" i="1"/>
  <c r="FO289" i="1" s="1"/>
  <c r="EY293" i="1"/>
  <c r="FN293" i="1" s="1"/>
  <c r="EY301" i="1"/>
  <c r="FN301" i="1" s="1"/>
  <c r="EZ313" i="1"/>
  <c r="FO313" i="1" s="1"/>
  <c r="EZ321" i="1"/>
  <c r="FO321" i="1" s="1"/>
  <c r="EZ341" i="1"/>
  <c r="FO341" i="1" s="1"/>
  <c r="EV341" i="1"/>
  <c r="FK341" i="1" s="1"/>
  <c r="ET84" i="1"/>
  <c r="FI84" i="1" s="1"/>
  <c r="EZ100" i="1"/>
  <c r="FO100" i="1" s="1"/>
  <c r="EQ110" i="1"/>
  <c r="FF110" i="1" s="1"/>
  <c r="ER158" i="1"/>
  <c r="FG158" i="1" s="1"/>
  <c r="EV186" i="1"/>
  <c r="FK186" i="1" s="1"/>
  <c r="ER194" i="1"/>
  <c r="FG194" i="1" s="1"/>
  <c r="ER206" i="1"/>
  <c r="FG206" i="1" s="1"/>
  <c r="EU242" i="1"/>
  <c r="FJ242" i="1" s="1"/>
  <c r="EZ250" i="1"/>
  <c r="FO250" i="1" s="1"/>
  <c r="EZ258" i="1"/>
  <c r="FO258" i="1" s="1"/>
  <c r="EZ282" i="1"/>
  <c r="FO282" i="1" s="1"/>
  <c r="EZ290" i="1"/>
  <c r="FO290" i="1" s="1"/>
  <c r="EZ294" i="1"/>
  <c r="FO294" i="1" s="1"/>
  <c r="EZ302" i="1"/>
  <c r="FO302" i="1" s="1"/>
  <c r="EZ318" i="1"/>
  <c r="FO318" i="1" s="1"/>
  <c r="EX334" i="1"/>
  <c r="FM334" i="1" s="1"/>
  <c r="EO338" i="1"/>
  <c r="DG338" i="1"/>
  <c r="EO342" i="1"/>
  <c r="DG342" i="1"/>
  <c r="ET77" i="1"/>
  <c r="FI77" i="1" s="1"/>
  <c r="EY105" i="1"/>
  <c r="FN105" i="1" s="1"/>
  <c r="EU115" i="1"/>
  <c r="FJ115" i="1" s="1"/>
  <c r="EV119" i="1"/>
  <c r="FK119" i="1" s="1"/>
  <c r="EU127" i="1"/>
  <c r="FJ127" i="1" s="1"/>
  <c r="EQ143" i="1"/>
  <c r="FF143" i="1" s="1"/>
  <c r="EZ167" i="1"/>
  <c r="FO167" i="1" s="1"/>
  <c r="EV179" i="1"/>
  <c r="FK179" i="1" s="1"/>
  <c r="EZ191" i="1"/>
  <c r="FO191" i="1" s="1"/>
  <c r="EU195" i="1"/>
  <c r="FJ195" i="1" s="1"/>
  <c r="EY203" i="1"/>
  <c r="FN203" i="1" s="1"/>
  <c r="EU227" i="1"/>
  <c r="FJ227" i="1" s="1"/>
  <c r="ER227" i="1"/>
  <c r="FG227" i="1" s="1"/>
  <c r="EV247" i="1"/>
  <c r="FK247" i="1" s="1"/>
  <c r="EV255" i="1"/>
  <c r="FK255" i="1" s="1"/>
  <c r="EQ259" i="1"/>
  <c r="FF259" i="1" s="1"/>
  <c r="EZ279" i="1"/>
  <c r="FO279" i="1" s="1"/>
  <c r="EZ287" i="1"/>
  <c r="FO287" i="1" s="1"/>
  <c r="EZ291" i="1"/>
  <c r="FO291" i="1" s="1"/>
  <c r="EQ323" i="1"/>
  <c r="FF323" i="1" s="1"/>
  <c r="EV331" i="1"/>
  <c r="FK331" i="1" s="1"/>
  <c r="EU331" i="1"/>
  <c r="FJ331" i="1" s="1"/>
  <c r="EO335" i="1"/>
  <c r="DG335" i="1"/>
  <c r="EO352" i="1"/>
  <c r="DG352" i="1"/>
  <c r="EU352" i="1"/>
  <c r="FJ352" i="1" s="1"/>
  <c r="CF3" i="1"/>
  <c r="CC3" i="1"/>
  <c r="CR3" i="1" s="1"/>
  <c r="CJ66" i="1"/>
  <c r="CJ67" i="1" s="1"/>
  <c r="EX6" i="1"/>
  <c r="FM6" i="1" s="1"/>
  <c r="CI8" i="1"/>
  <c r="CI29" i="1" s="1"/>
  <c r="ES8" i="1"/>
  <c r="CO8" i="1"/>
  <c r="CO29" i="1" s="1"/>
  <c r="EX10" i="1"/>
  <c r="FM10" i="1" s="1"/>
  <c r="EX11" i="1"/>
  <c r="FM11" i="1" s="1"/>
  <c r="ER13" i="1"/>
  <c r="FG13" i="1" s="1"/>
  <c r="EX14" i="1"/>
  <c r="FM14" i="1" s="1"/>
  <c r="ER17" i="1"/>
  <c r="FG17" i="1" s="1"/>
  <c r="ES17" i="1"/>
  <c r="FH17" i="1" s="1"/>
  <c r="EX18" i="1"/>
  <c r="FM18" i="1" s="1"/>
  <c r="ER20" i="1"/>
  <c r="FG20" i="1" s="1"/>
  <c r="ET32" i="1"/>
  <c r="EU33" i="1"/>
  <c r="FJ33" i="1" s="1"/>
  <c r="EX35" i="1"/>
  <c r="FM35" i="1" s="1"/>
  <c r="EY40" i="1"/>
  <c r="FN40" i="1" s="1"/>
  <c r="CF40" i="1"/>
  <c r="CC40" i="1"/>
  <c r="CR40" i="1" s="1"/>
  <c r="ET40" i="1"/>
  <c r="FI40" i="1" s="1"/>
  <c r="ER44" i="1"/>
  <c r="FG44" i="1" s="1"/>
  <c r="EX46" i="1"/>
  <c r="FM46" i="1" s="1"/>
  <c r="ES49" i="1"/>
  <c r="ES50" i="1" s="1"/>
  <c r="ES51" i="1"/>
  <c r="CO51" i="1"/>
  <c r="CO54" i="1" s="1"/>
  <c r="CI55" i="1"/>
  <c r="CI59" i="1" s="1"/>
  <c r="CJ55" i="1"/>
  <c r="CJ59" i="1" s="1"/>
  <c r="CO55" i="1"/>
  <c r="CO59" i="1" s="1"/>
  <c r="ES56" i="1"/>
  <c r="FH56" i="1" s="1"/>
  <c r="CI60" i="1"/>
  <c r="CI61" i="1" s="1"/>
  <c r="CJ60" i="1"/>
  <c r="CJ61" i="1" s="1"/>
  <c r="EX60" i="1"/>
  <c r="EX61" i="1" s="1"/>
  <c r="EY74" i="1"/>
  <c r="EW79" i="1"/>
  <c r="FL79" i="1" s="1"/>
  <c r="ER79" i="1"/>
  <c r="FG79" i="1" s="1"/>
  <c r="ES84" i="1"/>
  <c r="FH84" i="1" s="1"/>
  <c r="EW86" i="1"/>
  <c r="FL86" i="1" s="1"/>
  <c r="EV88" i="1"/>
  <c r="FK88" i="1" s="1"/>
  <c r="EO89" i="1"/>
  <c r="DG89" i="1"/>
  <c r="CF92" i="1"/>
  <c r="CC92" i="1"/>
  <c r="CR92" i="1" s="1"/>
  <c r="EP93" i="1"/>
  <c r="FE93" i="1" s="1"/>
  <c r="EO98" i="1"/>
  <c r="DG98" i="1"/>
  <c r="EP101" i="1"/>
  <c r="FE101" i="1" s="1"/>
  <c r="EW102" i="1"/>
  <c r="FL102" i="1" s="1"/>
  <c r="EO105" i="1"/>
  <c r="DG105" i="1"/>
  <c r="ET107" i="1"/>
  <c r="FI107" i="1" s="1"/>
  <c r="EW109" i="1"/>
  <c r="FL109" i="1" s="1"/>
  <c r="EW112" i="1"/>
  <c r="FL112" i="1" s="1"/>
  <c r="EO113" i="1"/>
  <c r="DG113" i="1"/>
  <c r="EZ113" i="1"/>
  <c r="FO113" i="1" s="1"/>
  <c r="EO114" i="1"/>
  <c r="DG114" i="1"/>
  <c r="CF121" i="1"/>
  <c r="CC121" i="1"/>
  <c r="CR121" i="1" s="1"/>
  <c r="EQ121" i="1"/>
  <c r="FF121" i="1" s="1"/>
  <c r="CF123" i="1"/>
  <c r="CC123" i="1"/>
  <c r="CR123" i="1" s="1"/>
  <c r="EW127" i="1"/>
  <c r="FL127" i="1" s="1"/>
  <c r="EV128" i="1"/>
  <c r="FK128" i="1" s="1"/>
  <c r="CF129" i="1"/>
  <c r="CC129" i="1"/>
  <c r="CR129" i="1" s="1"/>
  <c r="CF137" i="1"/>
  <c r="CC137" i="1"/>
  <c r="CR137" i="1" s="1"/>
  <c r="EZ137" i="1"/>
  <c r="FO137" i="1" s="1"/>
  <c r="CF139" i="1"/>
  <c r="CC139" i="1"/>
  <c r="CR139" i="1" s="1"/>
  <c r="EZ142" i="1"/>
  <c r="FO142" i="1" s="1"/>
  <c r="EV144" i="1"/>
  <c r="FK144" i="1" s="1"/>
  <c r="EO145" i="1"/>
  <c r="DG145" i="1"/>
  <c r="EY146" i="1"/>
  <c r="FN146" i="1" s="1"/>
  <c r="EX148" i="1"/>
  <c r="FM148" i="1" s="1"/>
  <c r="EO153" i="1"/>
  <c r="DG153" i="1"/>
  <c r="EQ153" i="1"/>
  <c r="FF153" i="1" s="1"/>
  <c r="DG155" i="1"/>
  <c r="EO155" i="1"/>
  <c r="CF156" i="1"/>
  <c r="CC156" i="1"/>
  <c r="CR156" i="1" s="1"/>
  <c r="EP162" i="1"/>
  <c r="FE162" i="1" s="1"/>
  <c r="EX164" i="1"/>
  <c r="FM164" i="1" s="1"/>
  <c r="EW166" i="1"/>
  <c r="FL166" i="1" s="1"/>
  <c r="EV168" i="1"/>
  <c r="FK168" i="1" s="1"/>
  <c r="EY170" i="1"/>
  <c r="FN170" i="1" s="1"/>
  <c r="ET171" i="1"/>
  <c r="FI171" i="1" s="1"/>
  <c r="EV176" i="1"/>
  <c r="FK176" i="1" s="1"/>
  <c r="EO177" i="1"/>
  <c r="DG177" i="1"/>
  <c r="ET181" i="1"/>
  <c r="FI181" i="1" s="1"/>
  <c r="CF182" i="1"/>
  <c r="CC182" i="1"/>
  <c r="CR182" i="1" s="1"/>
  <c r="EO184" i="1"/>
  <c r="DG184" i="1"/>
  <c r="ET185" i="1"/>
  <c r="FI185" i="1" s="1"/>
  <c r="EW185" i="1"/>
  <c r="FL185" i="1" s="1"/>
  <c r="EW191" i="1"/>
  <c r="FL191" i="1" s="1"/>
  <c r="CF194" i="1"/>
  <c r="CC194" i="1"/>
  <c r="CR194" i="1" s="1"/>
  <c r="DG196" i="1"/>
  <c r="EO196" i="1"/>
  <c r="EO198" i="1"/>
  <c r="DG198" i="1"/>
  <c r="CF200" i="1"/>
  <c r="CC200" i="1"/>
  <c r="CR200" i="1" s="1"/>
  <c r="EW205" i="1"/>
  <c r="FL205" i="1" s="1"/>
  <c r="EW209" i="1"/>
  <c r="FL209" i="1" s="1"/>
  <c r="CF210" i="1"/>
  <c r="CC210" i="1"/>
  <c r="CR210" i="1" s="1"/>
  <c r="ET215" i="1"/>
  <c r="FI215" i="1" s="1"/>
  <c r="CF216" i="1"/>
  <c r="CC216" i="1"/>
  <c r="CR216" i="1" s="1"/>
  <c r="ET219" i="1"/>
  <c r="FI219" i="1" s="1"/>
  <c r="EW219" i="1"/>
  <c r="FL219" i="1" s="1"/>
  <c r="CF220" i="1"/>
  <c r="CC220" i="1"/>
  <c r="CR220" i="1" s="1"/>
  <c r="ET223" i="1"/>
  <c r="FI223" i="1" s="1"/>
  <c r="EW223" i="1"/>
  <c r="FL223" i="1" s="1"/>
  <c r="CF224" i="1"/>
  <c r="CC224" i="1"/>
  <c r="CR224" i="1" s="1"/>
  <c r="EW225" i="1"/>
  <c r="FL225" i="1" s="1"/>
  <c r="CF228" i="1"/>
  <c r="CC228" i="1"/>
  <c r="CR228" i="1" s="1"/>
  <c r="ET229" i="1"/>
  <c r="FI229" i="1" s="1"/>
  <c r="CF232" i="1"/>
  <c r="CC232" i="1"/>
  <c r="CR232" i="1" s="1"/>
  <c r="CF234" i="1"/>
  <c r="CC234" i="1"/>
  <c r="CR234" i="1" s="1"/>
  <c r="ET235" i="1"/>
  <c r="FI235" i="1" s="1"/>
  <c r="CF236" i="1"/>
  <c r="CC236" i="1"/>
  <c r="CR236" i="1" s="1"/>
  <c r="EO238" i="1"/>
  <c r="DG238" i="1"/>
  <c r="ET239" i="1"/>
  <c r="FI239" i="1" s="1"/>
  <c r="EW239" i="1"/>
  <c r="FL239" i="1" s="1"/>
  <c r="DG240" i="1"/>
  <c r="ET243" i="1"/>
  <c r="FI243" i="1" s="1"/>
  <c r="ET245" i="1"/>
  <c r="FI245" i="1" s="1"/>
  <c r="CF246" i="1"/>
  <c r="CC246" i="1"/>
  <c r="CR246" i="1" s="1"/>
  <c r="EO248" i="1"/>
  <c r="DG248" i="1"/>
  <c r="EW249" i="1"/>
  <c r="FL249" i="1" s="1"/>
  <c r="CF250" i="1"/>
  <c r="CC250" i="1"/>
  <c r="CR250" i="1" s="1"/>
  <c r="EW253" i="1"/>
  <c r="FL253" i="1" s="1"/>
  <c r="ET255" i="1"/>
  <c r="FI255" i="1" s="1"/>
  <c r="EO256" i="1"/>
  <c r="DG256" i="1"/>
  <c r="EO258" i="1"/>
  <c r="DG258" i="1"/>
  <c r="EO260" i="1"/>
  <c r="DG260" i="1"/>
  <c r="ET261" i="1"/>
  <c r="FI261" i="1" s="1"/>
  <c r="EO262" i="1"/>
  <c r="DG262" i="1"/>
  <c r="EW263" i="1"/>
  <c r="FL263" i="1" s="1"/>
  <c r="EO264" i="1"/>
  <c r="DG264" i="1"/>
  <c r="ET269" i="1"/>
  <c r="FI269" i="1" s="1"/>
  <c r="EW271" i="1"/>
  <c r="FL271" i="1" s="1"/>
  <c r="EO276" i="1"/>
  <c r="DG276" i="1"/>
  <c r="ET283" i="1"/>
  <c r="FI283" i="1" s="1"/>
  <c r="CF284" i="1"/>
  <c r="CC284" i="1"/>
  <c r="CR284" i="1" s="1"/>
  <c r="EW285" i="1"/>
  <c r="FL285" i="1" s="1"/>
  <c r="EO286" i="1"/>
  <c r="DG286" i="1"/>
  <c r="ET287" i="1"/>
  <c r="FI287" i="1" s="1"/>
  <c r="EW287" i="1"/>
  <c r="FL287" i="1" s="1"/>
  <c r="DG288" i="1"/>
  <c r="EO290" i="1"/>
  <c r="DG290" i="1"/>
  <c r="ET291" i="1"/>
  <c r="FI291" i="1" s="1"/>
  <c r="EO292" i="1"/>
  <c r="DG292" i="1"/>
  <c r="ET293" i="1"/>
  <c r="FI293" i="1" s="1"/>
  <c r="DG296" i="1"/>
  <c r="EO296" i="1"/>
  <c r="EO298" i="1"/>
  <c r="DG298" i="1"/>
  <c r="EW299" i="1"/>
  <c r="FL299" i="1" s="1"/>
  <c r="ET305" i="1"/>
  <c r="FI305" i="1" s="1"/>
  <c r="CF312" i="1"/>
  <c r="CC312" i="1"/>
  <c r="CR312" i="1" s="1"/>
  <c r="EW315" i="1"/>
  <c r="FL315" i="1" s="1"/>
  <c r="ET319" i="1"/>
  <c r="FI319" i="1" s="1"/>
  <c r="EW319" i="1"/>
  <c r="FL319" i="1" s="1"/>
  <c r="EO320" i="1"/>
  <c r="DG320" i="1"/>
  <c r="ET321" i="1"/>
  <c r="FI321" i="1" s="1"/>
  <c r="EO322" i="1"/>
  <c r="DG322" i="1"/>
  <c r="CF324" i="1"/>
  <c r="CC324" i="1"/>
  <c r="CR324" i="1" s="1"/>
  <c r="EW325" i="1"/>
  <c r="FL325" i="1" s="1"/>
  <c r="ET327" i="1"/>
  <c r="FI327" i="1" s="1"/>
  <c r="EU53" i="1"/>
  <c r="FJ53" i="1" s="1"/>
  <c r="EZ53" i="1"/>
  <c r="FO53" i="1" s="1"/>
  <c r="CC5" i="1"/>
  <c r="CF5" i="1"/>
  <c r="CL5" i="1"/>
  <c r="CL7" i="1" s="1"/>
  <c r="EQ98" i="1"/>
  <c r="FF98" i="1" s="1"/>
  <c r="EV102" i="1"/>
  <c r="FK102" i="1" s="1"/>
  <c r="CN378" i="1"/>
  <c r="CN380" i="1" s="1"/>
  <c r="ER378" i="1"/>
  <c r="CL378" i="1"/>
  <c r="CL380" i="1" s="1"/>
  <c r="EY112" i="1"/>
  <c r="FN112" i="1" s="1"/>
  <c r="ET116" i="1"/>
  <c r="FI116" i="1" s="1"/>
  <c r="ET128" i="1"/>
  <c r="FI128" i="1" s="1"/>
  <c r="EY152" i="1"/>
  <c r="FN152" i="1" s="1"/>
  <c r="ET168" i="1"/>
  <c r="FI168" i="1" s="1"/>
  <c r="EU180" i="1"/>
  <c r="FJ180" i="1" s="1"/>
  <c r="EQ184" i="1"/>
  <c r="FF184" i="1" s="1"/>
  <c r="EV188" i="1"/>
  <c r="FK188" i="1" s="1"/>
  <c r="EQ192" i="1"/>
  <c r="FF192" i="1" s="1"/>
  <c r="EQ200" i="1"/>
  <c r="FF200" i="1" s="1"/>
  <c r="EU204" i="1"/>
  <c r="FJ204" i="1" s="1"/>
  <c r="EU212" i="1"/>
  <c r="FJ212" i="1" s="1"/>
  <c r="EU220" i="1"/>
  <c r="FJ220" i="1" s="1"/>
  <c r="EQ224" i="1"/>
  <c r="FF224" i="1" s="1"/>
  <c r="EZ244" i="1"/>
  <c r="FO244" i="1" s="1"/>
  <c r="EU248" i="1"/>
  <c r="FJ248" i="1" s="1"/>
  <c r="EQ272" i="1"/>
  <c r="FF272" i="1" s="1"/>
  <c r="EU288" i="1"/>
  <c r="FJ288" i="1" s="1"/>
  <c r="EV300" i="1"/>
  <c r="FK300" i="1" s="1"/>
  <c r="EV308" i="1"/>
  <c r="FK308" i="1" s="1"/>
  <c r="EV316" i="1"/>
  <c r="FK316" i="1" s="1"/>
  <c r="ES328" i="1"/>
  <c r="FH328" i="1" s="1"/>
  <c r="ER328" i="1"/>
  <c r="FG328" i="1" s="1"/>
  <c r="EW344" i="1"/>
  <c r="FL344" i="1" s="1"/>
  <c r="EP79" i="1"/>
  <c r="FE79" i="1" s="1"/>
  <c r="EZ91" i="1"/>
  <c r="FO91" i="1" s="1"/>
  <c r="EU107" i="1"/>
  <c r="FJ107" i="1" s="1"/>
  <c r="EX113" i="1"/>
  <c r="FM113" i="1" s="1"/>
  <c r="EX133" i="1"/>
  <c r="FM133" i="1" s="1"/>
  <c r="EY141" i="1"/>
  <c r="FN141" i="1" s="1"/>
  <c r="EY173" i="1"/>
  <c r="FN173" i="1" s="1"/>
  <c r="EY177" i="1"/>
  <c r="FN177" i="1" s="1"/>
  <c r="EY189" i="1"/>
  <c r="FN189" i="1" s="1"/>
  <c r="EU193" i="1"/>
  <c r="FJ193" i="1" s="1"/>
  <c r="EU201" i="1"/>
  <c r="FJ201" i="1" s="1"/>
  <c r="ER201" i="1"/>
  <c r="FG201" i="1" s="1"/>
  <c r="EU209" i="1"/>
  <c r="FJ209" i="1" s="1"/>
  <c r="ER233" i="1"/>
  <c r="FG233" i="1" s="1"/>
  <c r="ER273" i="1"/>
  <c r="FG273" i="1" s="1"/>
  <c r="ER285" i="1"/>
  <c r="FG285" i="1" s="1"/>
  <c r="EU305" i="1"/>
  <c r="FJ305" i="1" s="1"/>
  <c r="ER317" i="1"/>
  <c r="FG317" i="1" s="1"/>
  <c r="CF333" i="1"/>
  <c r="CC333" i="1"/>
  <c r="CR333" i="1" s="1"/>
  <c r="DG337" i="1"/>
  <c r="EO337" i="1"/>
  <c r="CC341" i="1"/>
  <c r="CR341" i="1" s="1"/>
  <c r="CF341" i="1"/>
  <c r="CF345" i="1"/>
  <c r="CC345" i="1"/>
  <c r="CR345" i="1" s="1"/>
  <c r="ER345" i="1"/>
  <c r="FG345" i="1" s="1"/>
  <c r="ET76" i="1"/>
  <c r="FI76" i="1" s="1"/>
  <c r="ET80" i="1"/>
  <c r="FI80" i="1" s="1"/>
  <c r="EV118" i="1"/>
  <c r="FK118" i="1" s="1"/>
  <c r="EX134" i="1"/>
  <c r="FM134" i="1" s="1"/>
  <c r="ER162" i="1"/>
  <c r="FG162" i="1" s="1"/>
  <c r="EQ166" i="1"/>
  <c r="FF166" i="1" s="1"/>
  <c r="EY186" i="1"/>
  <c r="FN186" i="1" s="1"/>
  <c r="EU190" i="1"/>
  <c r="FJ190" i="1" s="1"/>
  <c r="EY194" i="1"/>
  <c r="FN194" i="1" s="1"/>
  <c r="EZ210" i="1"/>
  <c r="FO210" i="1" s="1"/>
  <c r="EZ214" i="1"/>
  <c r="FO214" i="1" s="1"/>
  <c r="EY226" i="1"/>
  <c r="FN226" i="1" s="1"/>
  <c r="EQ234" i="1"/>
  <c r="FF234" i="1" s="1"/>
  <c r="EZ254" i="1"/>
  <c r="FO254" i="1" s="1"/>
  <c r="EY274" i="1"/>
  <c r="FN274" i="1" s="1"/>
  <c r="ER278" i="1"/>
  <c r="FG278" i="1" s="1"/>
  <c r="EV282" i="1"/>
  <c r="FK282" i="1" s="1"/>
  <c r="EV290" i="1"/>
  <c r="FK290" i="1" s="1"/>
  <c r="EQ306" i="1"/>
  <c r="FF306" i="1" s="1"/>
  <c r="ES330" i="1"/>
  <c r="FH330" i="1" s="1"/>
  <c r="EP334" i="1"/>
  <c r="FE334" i="1" s="1"/>
  <c r="ES342" i="1"/>
  <c r="FH342" i="1" s="1"/>
  <c r="EX81" i="1"/>
  <c r="FM81" i="1" s="1"/>
  <c r="EX85" i="1"/>
  <c r="FM85" i="1" s="1"/>
  <c r="EV115" i="1"/>
  <c r="FK115" i="1" s="1"/>
  <c r="EU147" i="1"/>
  <c r="FJ147" i="1" s="1"/>
  <c r="EZ151" i="1"/>
  <c r="FO151" i="1" s="1"/>
  <c r="EV155" i="1"/>
  <c r="FK155" i="1" s="1"/>
  <c r="EU163" i="1"/>
  <c r="FJ163" i="1" s="1"/>
  <c r="EP179" i="1"/>
  <c r="FE179" i="1" s="1"/>
  <c r="ER187" i="1"/>
  <c r="FG187" i="1" s="1"/>
  <c r="EV199" i="1"/>
  <c r="FK199" i="1" s="1"/>
  <c r="EY235" i="1"/>
  <c r="FN235" i="1" s="1"/>
  <c r="EY243" i="1"/>
  <c r="FN243" i="1" s="1"/>
  <c r="ER263" i="1"/>
  <c r="FG263" i="1" s="1"/>
  <c r="EY267" i="1"/>
  <c r="FN267" i="1" s="1"/>
  <c r="EU271" i="1"/>
  <c r="FJ271" i="1" s="1"/>
  <c r="EZ275" i="1"/>
  <c r="FO275" i="1" s="1"/>
  <c r="ER295" i="1"/>
  <c r="FG295" i="1" s="1"/>
  <c r="EY315" i="1"/>
  <c r="FN315" i="1" s="1"/>
  <c r="ES335" i="1"/>
  <c r="FH335" i="1" s="1"/>
  <c r="EZ352" i="1"/>
  <c r="FO352" i="1" s="1"/>
  <c r="CH68" i="1"/>
  <c r="CH69" i="1" s="1"/>
  <c r="CH8" i="1"/>
  <c r="CH29" i="1" s="1"/>
  <c r="EW8" i="1"/>
  <c r="EQ9" i="1"/>
  <c r="FF9" i="1" s="1"/>
  <c r="EV10" i="1"/>
  <c r="FK10" i="1" s="1"/>
  <c r="EW12" i="1"/>
  <c r="FL12" i="1" s="1"/>
  <c r="EQ13" i="1"/>
  <c r="FF13" i="1" s="1"/>
  <c r="EV14" i="1"/>
  <c r="FK14" i="1" s="1"/>
  <c r="EV15" i="1"/>
  <c r="FK15" i="1" s="1"/>
  <c r="EV18" i="1"/>
  <c r="FK18" i="1" s="1"/>
  <c r="EW18" i="1"/>
  <c r="FL18" i="1" s="1"/>
  <c r="EV19" i="1"/>
  <c r="FK19" i="1" s="1"/>
  <c r="EW19" i="1"/>
  <c r="FL19" i="1" s="1"/>
  <c r="EO33" i="1"/>
  <c r="DG33" i="1"/>
  <c r="DG37" i="1"/>
  <c r="EO37" i="1"/>
  <c r="EU38" i="1"/>
  <c r="FJ38" i="1" s="1"/>
  <c r="ES40" i="1"/>
  <c r="FH40" i="1" s="1"/>
  <c r="CF41" i="1"/>
  <c r="CC41" i="1"/>
  <c r="CR41" i="1" s="1"/>
  <c r="EU42" i="1"/>
  <c r="FJ42" i="1" s="1"/>
  <c r="EV43" i="1"/>
  <c r="FK43" i="1" s="1"/>
  <c r="EW44" i="1"/>
  <c r="FL44" i="1" s="1"/>
  <c r="EQ45" i="1"/>
  <c r="FF45" i="1" s="1"/>
  <c r="EQ46" i="1"/>
  <c r="FF46" i="1" s="1"/>
  <c r="EQ49" i="1"/>
  <c r="EQ50" i="1" s="1"/>
  <c r="CM49" i="1"/>
  <c r="CM50" i="1" s="1"/>
  <c r="CN49" i="1"/>
  <c r="CN50" i="1" s="1"/>
  <c r="CH51" i="1"/>
  <c r="CH54" i="1" s="1"/>
  <c r="EV51" i="1"/>
  <c r="EW51" i="1"/>
  <c r="EW52" i="1"/>
  <c r="FL52" i="1" s="1"/>
  <c r="EQ55" i="1"/>
  <c r="EW55" i="1"/>
  <c r="EQ56" i="1"/>
  <c r="FF56" i="1" s="1"/>
  <c r="CH60" i="1"/>
  <c r="CH61" i="1" s="1"/>
  <c r="EV60" i="1"/>
  <c r="EV61" i="1" s="1"/>
  <c r="EO74" i="1"/>
  <c r="DG74" i="1"/>
  <c r="EY75" i="1"/>
  <c r="FN75" i="1" s="1"/>
  <c r="EU77" i="1"/>
  <c r="FJ77" i="1" s="1"/>
  <c r="ER80" i="1"/>
  <c r="FG80" i="1" s="1"/>
  <c r="EW84" i="1"/>
  <c r="FL84" i="1" s="1"/>
  <c r="CF88" i="1"/>
  <c r="CC88" i="1"/>
  <c r="CR88" i="1" s="1"/>
  <c r="EX95" i="1"/>
  <c r="FM95" i="1" s="1"/>
  <c r="EU98" i="1"/>
  <c r="FJ98" i="1" s="1"/>
  <c r="CF99" i="1"/>
  <c r="CC99" i="1"/>
  <c r="CR99" i="1" s="1"/>
  <c r="EY99" i="1"/>
  <c r="FN99" i="1" s="1"/>
  <c r="EU101" i="1"/>
  <c r="FJ101" i="1" s="1"/>
  <c r="EX103" i="1"/>
  <c r="FM103" i="1" s="1"/>
  <c r="EO104" i="1"/>
  <c r="DG104" i="1"/>
  <c r="ER104" i="1"/>
  <c r="FG104" i="1" s="1"/>
  <c r="CF106" i="1"/>
  <c r="CC106" i="1"/>
  <c r="CR106" i="1" s="1"/>
  <c r="EY107" i="1"/>
  <c r="FN107" i="1" s="1"/>
  <c r="ET110" i="1"/>
  <c r="FI110" i="1" s="1"/>
  <c r="ES113" i="1"/>
  <c r="FH113" i="1" s="1"/>
  <c r="EV113" i="1"/>
  <c r="FK113" i="1" s="1"/>
  <c r="EW117" i="1"/>
  <c r="FL117" i="1" s="1"/>
  <c r="EW119" i="1"/>
  <c r="FL119" i="1" s="1"/>
  <c r="EX119" i="1"/>
  <c r="FM119" i="1" s="1"/>
  <c r="CF120" i="1"/>
  <c r="CC120" i="1"/>
  <c r="CR120" i="1" s="1"/>
  <c r="EV121" i="1"/>
  <c r="FK121" i="1" s="1"/>
  <c r="DG122" i="1"/>
  <c r="EO122" i="1"/>
  <c r="EU122" i="1"/>
  <c r="FJ122" i="1" s="1"/>
  <c r="ES123" i="1"/>
  <c r="FH123" i="1" s="1"/>
  <c r="ES124" i="1"/>
  <c r="FH124" i="1" s="1"/>
  <c r="ER128" i="1"/>
  <c r="FG128" i="1" s="1"/>
  <c r="ES129" i="1"/>
  <c r="FH129" i="1" s="1"/>
  <c r="EY131" i="1"/>
  <c r="FN131" i="1" s="1"/>
  <c r="EQ132" i="1"/>
  <c r="FF132" i="1" s="1"/>
  <c r="ET134" i="1"/>
  <c r="FI134" i="1" s="1"/>
  <c r="CF136" i="1"/>
  <c r="CC136" i="1"/>
  <c r="CR136" i="1" s="1"/>
  <c r="ES137" i="1"/>
  <c r="FH137" i="1" s="1"/>
  <c r="ES139" i="1"/>
  <c r="FH139" i="1" s="1"/>
  <c r="ES140" i="1"/>
  <c r="FH140" i="1" s="1"/>
  <c r="EV145" i="1"/>
  <c r="FK145" i="1" s="1"/>
  <c r="ES146" i="1"/>
  <c r="FH146" i="1" s="1"/>
  <c r="EU146" i="1"/>
  <c r="FJ146" i="1" s="1"/>
  <c r="DG147" i="1"/>
  <c r="EO147" i="1"/>
  <c r="EY147" i="1"/>
  <c r="FN147" i="1" s="1"/>
  <c r="EX151" i="1"/>
  <c r="FM151" i="1" s="1"/>
  <c r="EU154" i="1"/>
  <c r="FJ154" i="1" s="1"/>
  <c r="ES155" i="1"/>
  <c r="FH155" i="1" s="1"/>
  <c r="EU162" i="1"/>
  <c r="FJ162" i="1" s="1"/>
  <c r="EQ164" i="1"/>
  <c r="FF164" i="1" s="1"/>
  <c r="CF168" i="1"/>
  <c r="CC168" i="1"/>
  <c r="CR168" i="1" s="1"/>
  <c r="EO170" i="1"/>
  <c r="DG170" i="1"/>
  <c r="EQ172" i="1"/>
  <c r="FF172" i="1" s="1"/>
  <c r="ET174" i="1"/>
  <c r="FI174" i="1" s="1"/>
  <c r="EX175" i="1"/>
  <c r="FM175" i="1" s="1"/>
  <c r="EV177" i="1"/>
  <c r="FK177" i="1" s="1"/>
  <c r="EO178" i="1"/>
  <c r="DG178" i="1"/>
  <c r="EU178" i="1"/>
  <c r="FJ178" i="1" s="1"/>
  <c r="ES179" i="1"/>
  <c r="FH179" i="1" s="1"/>
  <c r="EX185" i="1"/>
  <c r="FM185" i="1" s="1"/>
  <c r="EP186" i="1"/>
  <c r="FE186" i="1" s="1"/>
  <c r="EX193" i="1"/>
  <c r="FM193" i="1" s="1"/>
  <c r="ES194" i="1"/>
  <c r="FH194" i="1" s="1"/>
  <c r="EX213" i="1"/>
  <c r="FM213" i="1" s="1"/>
  <c r="ES220" i="1"/>
  <c r="FH220" i="1" s="1"/>
  <c r="EX223" i="1"/>
  <c r="FM223" i="1" s="1"/>
  <c r="EX225" i="1"/>
  <c r="FM225" i="1" s="1"/>
  <c r="EP226" i="1"/>
  <c r="FE226" i="1" s="1"/>
  <c r="ES228" i="1"/>
  <c r="FH228" i="1" s="1"/>
  <c r="EX229" i="1"/>
  <c r="FM229" i="1" s="1"/>
  <c r="ES242" i="1"/>
  <c r="FH242" i="1" s="1"/>
  <c r="ES250" i="1"/>
  <c r="FH250" i="1" s="1"/>
  <c r="ES252" i="1"/>
  <c r="FH252" i="1" s="1"/>
  <c r="ES260" i="1"/>
  <c r="FH260" i="1" s="1"/>
  <c r="ES262" i="1"/>
  <c r="FH262" i="1" s="1"/>
  <c r="EX263" i="1"/>
  <c r="FM263" i="1" s="1"/>
  <c r="EP268" i="1"/>
  <c r="FE268" i="1" s="1"/>
  <c r="EX271" i="1"/>
  <c r="FM271" i="1" s="1"/>
  <c r="EX273" i="1"/>
  <c r="FM273" i="1" s="1"/>
  <c r="EX279" i="1"/>
  <c r="FM279" i="1" s="1"/>
  <c r="EP280" i="1"/>
  <c r="FE280" i="1" s="1"/>
  <c r="ES282" i="1"/>
  <c r="FH282" i="1" s="1"/>
  <c r="EP284" i="1"/>
  <c r="FE284" i="1" s="1"/>
  <c r="ES284" i="1"/>
  <c r="FH284" i="1" s="1"/>
  <c r="EX285" i="1"/>
  <c r="FM285" i="1" s="1"/>
  <c r="ES286" i="1"/>
  <c r="FH286" i="1" s="1"/>
  <c r="EX289" i="1"/>
  <c r="FM289" i="1" s="1"/>
  <c r="EP290" i="1"/>
  <c r="FE290" i="1" s="1"/>
  <c r="EX295" i="1"/>
  <c r="FM295" i="1" s="1"/>
  <c r="EP300" i="1"/>
  <c r="FE300" i="1" s="1"/>
  <c r="EX305" i="1"/>
  <c r="FM305" i="1" s="1"/>
  <c r="EP308" i="1"/>
  <c r="FE308" i="1" s="1"/>
  <c r="EP320" i="1"/>
  <c r="FE320" i="1" s="1"/>
  <c r="CF53" i="1"/>
  <c r="CC53" i="1"/>
  <c r="CR53" i="1" s="1"/>
  <c r="EY85" i="1"/>
  <c r="FN85" i="1" s="1"/>
  <c r="EX109" i="1"/>
  <c r="FM109" i="1" s="1"/>
  <c r="EZ127" i="1"/>
  <c r="FO127" i="1" s="1"/>
  <c r="EP159" i="1"/>
  <c r="FE159" i="1" s="1"/>
  <c r="ER199" i="1"/>
  <c r="FG199" i="1" s="1"/>
  <c r="EV279" i="1"/>
  <c r="FK279" i="1" s="1"/>
  <c r="EV291" i="1"/>
  <c r="FK291" i="1" s="1"/>
  <c r="EV307" i="1"/>
  <c r="FK307" i="1" s="1"/>
  <c r="EP331" i="1"/>
  <c r="FE331" i="1" s="1"/>
  <c r="EP339" i="1"/>
  <c r="FE339" i="1" s="1"/>
  <c r="EY343" i="1"/>
  <c r="FN343" i="1" s="1"/>
  <c r="DV66" i="1"/>
  <c r="DV67" i="1" s="1"/>
  <c r="CK66" i="1"/>
  <c r="CK67" i="1" s="1"/>
  <c r="CF6" i="1"/>
  <c r="CC6" i="1"/>
  <c r="CR6" i="1" s="1"/>
  <c r="EY8" i="1"/>
  <c r="CK8" i="1"/>
  <c r="CK29" i="1" s="1"/>
  <c r="CF9" i="1"/>
  <c r="CC9" i="1"/>
  <c r="CR9" i="1" s="1"/>
  <c r="EO10" i="1"/>
  <c r="DG10" i="1"/>
  <c r="CF12" i="1"/>
  <c r="CC12" i="1"/>
  <c r="CR12" i="1" s="1"/>
  <c r="CF13" i="1"/>
  <c r="CC13" i="1"/>
  <c r="CR13" i="1" s="1"/>
  <c r="EO14" i="1"/>
  <c r="DG14" i="1"/>
  <c r="ET14" i="1"/>
  <c r="FI14" i="1" s="1"/>
  <c r="CF16" i="1"/>
  <c r="CC16" i="1"/>
  <c r="CR16" i="1" s="1"/>
  <c r="CC17" i="1"/>
  <c r="CR17" i="1" s="1"/>
  <c r="CF17" i="1"/>
  <c r="EP32" i="1"/>
  <c r="EQ33" i="1"/>
  <c r="FF33" i="1" s="1"/>
  <c r="CF39" i="1"/>
  <c r="CC39" i="1"/>
  <c r="CR39" i="1" s="1"/>
  <c r="EU40" i="1"/>
  <c r="FJ40" i="1" s="1"/>
  <c r="EO43" i="1"/>
  <c r="DG43" i="1"/>
  <c r="CF44" i="1"/>
  <c r="CC44" i="1"/>
  <c r="CR44" i="1" s="1"/>
  <c r="ET44" i="1"/>
  <c r="FI44" i="1" s="1"/>
  <c r="EY49" i="1"/>
  <c r="EY50" i="1" s="1"/>
  <c r="EO49" i="1"/>
  <c r="EO50" i="1" s="1"/>
  <c r="DG49" i="1"/>
  <c r="DG50" i="1" s="1"/>
  <c r="CK49" i="1"/>
  <c r="CK50" i="1" s="1"/>
  <c r="EO51" i="1"/>
  <c r="DG51" i="1"/>
  <c r="ET51" i="1"/>
  <c r="CP55" i="1"/>
  <c r="CP59" i="1" s="1"/>
  <c r="CK55" i="1"/>
  <c r="CK59" i="1" s="1"/>
  <c r="EO56" i="1"/>
  <c r="DG56" i="1"/>
  <c r="CF57" i="1"/>
  <c r="CC57" i="1"/>
  <c r="CR57" i="1" s="1"/>
  <c r="ET60" i="1"/>
  <c r="ET61" i="1" s="1"/>
  <c r="ET74" i="1"/>
  <c r="EO78" i="1"/>
  <c r="DG78" i="1"/>
  <c r="EU78" i="1"/>
  <c r="FJ78" i="1" s="1"/>
  <c r="EO87" i="1"/>
  <c r="DG87" i="1"/>
  <c r="EO94" i="1"/>
  <c r="DG94" i="1"/>
  <c r="EY95" i="1"/>
  <c r="FN95" i="1" s="1"/>
  <c r="EO100" i="1"/>
  <c r="DG100" i="1"/>
  <c r="EO110" i="1"/>
  <c r="DG110" i="1"/>
  <c r="CF119" i="1"/>
  <c r="CC119" i="1"/>
  <c r="CR119" i="1" s="1"/>
  <c r="CF126" i="1"/>
  <c r="CC126" i="1"/>
  <c r="CR126" i="1" s="1"/>
  <c r="CF133" i="1"/>
  <c r="CC133" i="1"/>
  <c r="CR133" i="1" s="1"/>
  <c r="DG135" i="1"/>
  <c r="EO135" i="1"/>
  <c r="ES143" i="1"/>
  <c r="FH143" i="1" s="1"/>
  <c r="CF149" i="1"/>
  <c r="CC149" i="1"/>
  <c r="CR149" i="1" s="1"/>
  <c r="CF151" i="1"/>
  <c r="CC151" i="1"/>
  <c r="CR151" i="1" s="1"/>
  <c r="EO158" i="1"/>
  <c r="DG158" i="1"/>
  <c r="EY159" i="1"/>
  <c r="FN159" i="1" s="1"/>
  <c r="EO164" i="1"/>
  <c r="DG164" i="1"/>
  <c r="CF167" i="1"/>
  <c r="CC167" i="1"/>
  <c r="CR167" i="1" s="1"/>
  <c r="EU169" i="1"/>
  <c r="FJ169" i="1" s="1"/>
  <c r="EW176" i="1"/>
  <c r="FL176" i="1" s="1"/>
  <c r="CF180" i="1"/>
  <c r="CC180" i="1"/>
  <c r="CR180" i="1" s="1"/>
  <c r="EP189" i="1"/>
  <c r="FE189" i="1" s="1"/>
  <c r="ES213" i="1"/>
  <c r="FH213" i="1" s="1"/>
  <c r="EP227" i="1"/>
  <c r="FE227" i="1" s="1"/>
  <c r="EP239" i="1"/>
  <c r="FE239" i="1" s="1"/>
  <c r="ES243" i="1"/>
  <c r="FH243" i="1" s="1"/>
  <c r="ES251" i="1"/>
  <c r="FH251" i="1" s="1"/>
  <c r="EP269" i="1"/>
  <c r="FE269" i="1" s="1"/>
  <c r="EP279" i="1"/>
  <c r="FE279" i="1" s="1"/>
  <c r="EX282" i="1"/>
  <c r="FM282" i="1" s="1"/>
  <c r="EP295" i="1"/>
  <c r="FE295" i="1" s="1"/>
  <c r="ES303" i="1"/>
  <c r="FH303" i="1" s="1"/>
  <c r="EX310" i="1"/>
  <c r="FM310" i="1" s="1"/>
  <c r="CG5" i="1"/>
  <c r="CG7" i="1" s="1"/>
  <c r="CJ378" i="1"/>
  <c r="CJ380" i="1" s="1"/>
  <c r="EQ378" i="1"/>
  <c r="EQ380" i="1" s="1"/>
  <c r="ET124" i="1"/>
  <c r="FI124" i="1" s="1"/>
  <c r="EU132" i="1"/>
  <c r="FJ132" i="1" s="1"/>
  <c r="EZ196" i="1"/>
  <c r="FO196" i="1" s="1"/>
  <c r="EZ276" i="1"/>
  <c r="FO276" i="1" s="1"/>
  <c r="EZ320" i="1"/>
  <c r="FO320" i="1" s="1"/>
  <c r="EY133" i="1"/>
  <c r="FN133" i="1" s="1"/>
  <c r="ER185" i="1"/>
  <c r="FG185" i="1" s="1"/>
  <c r="EQ201" i="1"/>
  <c r="FF201" i="1" s="1"/>
  <c r="ER213" i="1"/>
  <c r="FG213" i="1" s="1"/>
  <c r="EV217" i="1"/>
  <c r="FK217" i="1" s="1"/>
  <c r="EV249" i="1"/>
  <c r="FK249" i="1" s="1"/>
  <c r="EZ297" i="1"/>
  <c r="FO297" i="1" s="1"/>
  <c r="ET92" i="1"/>
  <c r="FI92" i="1" s="1"/>
  <c r="EQ142" i="1"/>
  <c r="FF142" i="1" s="1"/>
  <c r="ER198" i="1"/>
  <c r="FG198" i="1" s="1"/>
  <c r="EZ218" i="1"/>
  <c r="FO218" i="1" s="1"/>
  <c r="EZ326" i="1"/>
  <c r="FO326" i="1" s="1"/>
  <c r="CF334" i="1"/>
  <c r="CC334" i="1"/>
  <c r="CR334" i="1" s="1"/>
  <c r="CF346" i="1"/>
  <c r="CC346" i="1"/>
  <c r="CR346" i="1" s="1"/>
  <c r="EZ171" i="1"/>
  <c r="FO171" i="1" s="1"/>
  <c r="CF331" i="1"/>
  <c r="CC331" i="1"/>
  <c r="CR331" i="1" s="1"/>
  <c r="EO339" i="1"/>
  <c r="DG339" i="1"/>
  <c r="EO343" i="1"/>
  <c r="DG343" i="1"/>
  <c r="CF352" i="1"/>
  <c r="CC352" i="1"/>
  <c r="CR352" i="1" s="1"/>
  <c r="CO68" i="1"/>
  <c r="CO69" i="1" s="1"/>
  <c r="CJ8" i="1"/>
  <c r="CJ29" i="1" s="1"/>
  <c r="EX8" i="1"/>
  <c r="ER10" i="1"/>
  <c r="FG10" i="1" s="1"/>
  <c r="CF32" i="1"/>
  <c r="CC32" i="1"/>
  <c r="ER49" i="1"/>
  <c r="ER50" i="1" s="1"/>
  <c r="CJ49" i="1"/>
  <c r="CJ50" i="1" s="1"/>
  <c r="CO49" i="1"/>
  <c r="CO50" i="1" s="1"/>
  <c r="ER55" i="1"/>
  <c r="ES55" i="1"/>
  <c r="EX55" i="1"/>
  <c r="EX57" i="1"/>
  <c r="FM57" i="1" s="1"/>
  <c r="ER60" i="1"/>
  <c r="ER61" i="1" s="1"/>
  <c r="CF75" i="1"/>
  <c r="CC75" i="1"/>
  <c r="CR75" i="1" s="1"/>
  <c r="EP77" i="1"/>
  <c r="FE77" i="1" s="1"/>
  <c r="EV80" i="1"/>
  <c r="FK80" i="1" s="1"/>
  <c r="EO81" i="1"/>
  <c r="DG81" i="1"/>
  <c r="EY90" i="1"/>
  <c r="FN90" i="1" s="1"/>
  <c r="CF97" i="1"/>
  <c r="CC97" i="1"/>
  <c r="CR97" i="1" s="1"/>
  <c r="ES100" i="1"/>
  <c r="FH100" i="1" s="1"/>
  <c r="CF105" i="1"/>
  <c r="CC105" i="1"/>
  <c r="CR105" i="1" s="1"/>
  <c r="CF107" i="1"/>
  <c r="CC107" i="1"/>
  <c r="CR107" i="1" s="1"/>
  <c r="EX108" i="1"/>
  <c r="FM108" i="1" s="1"/>
  <c r="EZ121" i="1"/>
  <c r="FO121" i="1" s="1"/>
  <c r="EO123" i="1"/>
  <c r="DG123" i="1"/>
  <c r="EO124" i="1"/>
  <c r="DG124" i="1"/>
  <c r="ES126" i="1"/>
  <c r="FH126" i="1" s="1"/>
  <c r="EW128" i="1"/>
  <c r="FL128" i="1" s="1"/>
  <c r="DG129" i="1"/>
  <c r="EO129" i="1"/>
  <c r="EP138" i="1"/>
  <c r="FE138" i="1" s="1"/>
  <c r="EO139" i="1"/>
  <c r="DG139" i="1"/>
  <c r="CF140" i="1"/>
  <c r="CC140" i="1"/>
  <c r="CR140" i="1" s="1"/>
  <c r="EW144" i="1"/>
  <c r="FL144" i="1" s="1"/>
  <c r="CF145" i="1"/>
  <c r="CC145" i="1"/>
  <c r="CR145" i="1" s="1"/>
  <c r="EP146" i="1"/>
  <c r="FE146" i="1" s="1"/>
  <c r="ES148" i="1"/>
  <c r="FH148" i="1" s="1"/>
  <c r="EX156" i="1"/>
  <c r="FM156" i="1" s="1"/>
  <c r="CF161" i="1"/>
  <c r="CC161" i="1"/>
  <c r="CR161" i="1" s="1"/>
  <c r="DG162" i="1"/>
  <c r="ES164" i="1"/>
  <c r="FH164" i="1" s="1"/>
  <c r="CF169" i="1"/>
  <c r="CC169" i="1"/>
  <c r="CR169" i="1" s="1"/>
  <c r="CF171" i="1"/>
  <c r="CC171" i="1"/>
  <c r="CR171" i="1" s="1"/>
  <c r="EO172" i="1"/>
  <c r="DG172" i="1"/>
  <c r="ES180" i="1"/>
  <c r="FH180" i="1" s="1"/>
  <c r="ET183" i="1"/>
  <c r="FI183" i="1" s="1"/>
  <c r="CF186" i="1"/>
  <c r="CC186" i="1"/>
  <c r="CR186" i="1" s="1"/>
  <c r="EO188" i="1"/>
  <c r="DG188" i="1"/>
  <c r="CF190" i="1"/>
  <c r="CC190" i="1"/>
  <c r="CR190" i="1" s="1"/>
  <c r="EW193" i="1"/>
  <c r="FL193" i="1" s="1"/>
  <c r="EO194" i="1"/>
  <c r="DG194" i="1"/>
  <c r="CF196" i="1"/>
  <c r="CC196" i="1"/>
  <c r="CR196" i="1" s="1"/>
  <c r="ET197" i="1"/>
  <c r="FI197" i="1" s="1"/>
  <c r="CF198" i="1"/>
  <c r="CC198" i="1"/>
  <c r="CR198" i="1" s="1"/>
  <c r="EO200" i="1"/>
  <c r="DG200" i="1"/>
  <c r="EO202" i="1"/>
  <c r="DG202" i="1"/>
  <c r="EW203" i="1"/>
  <c r="FL203" i="1" s="1"/>
  <c r="DG210" i="1"/>
  <c r="EW211" i="1"/>
  <c r="FL211" i="1" s="1"/>
  <c r="EO212" i="1"/>
  <c r="DG212" i="1"/>
  <c r="CF222" i="1"/>
  <c r="CC222" i="1"/>
  <c r="CR222" i="1" s="1"/>
  <c r="EO224" i="1"/>
  <c r="DG224" i="1"/>
  <c r="ET225" i="1"/>
  <c r="FI225" i="1" s="1"/>
  <c r="EO226" i="1"/>
  <c r="DG226" i="1"/>
  <c r="DG228" i="1"/>
  <c r="EO228" i="1"/>
  <c r="CF244" i="1"/>
  <c r="CC244" i="1"/>
  <c r="CR244" i="1" s="1"/>
  <c r="EO246" i="1"/>
  <c r="DG246" i="1"/>
  <c r="EO252" i="1"/>
  <c r="DG252" i="1"/>
  <c r="CF254" i="1"/>
  <c r="CC254" i="1"/>
  <c r="CR254" i="1" s="1"/>
  <c r="CF266" i="1"/>
  <c r="CC266" i="1"/>
  <c r="CR266" i="1" s="1"/>
  <c r="CF272" i="1"/>
  <c r="CC272" i="1"/>
  <c r="CR272" i="1" s="1"/>
  <c r="CC274" i="1"/>
  <c r="CR274" i="1" s="1"/>
  <c r="CF274" i="1"/>
  <c r="EW277" i="1"/>
  <c r="FL277" i="1" s="1"/>
  <c r="CF278" i="1"/>
  <c r="CC278" i="1"/>
  <c r="CR278" i="1" s="1"/>
  <c r="EO282" i="1"/>
  <c r="DG282" i="1"/>
  <c r="EO284" i="1"/>
  <c r="DG284" i="1"/>
  <c r="ET285" i="1"/>
  <c r="FI285" i="1" s="1"/>
  <c r="CC290" i="1"/>
  <c r="CR290" i="1" s="1"/>
  <c r="CF290" i="1"/>
  <c r="CF294" i="1"/>
  <c r="CC294" i="1"/>
  <c r="CR294" i="1" s="1"/>
  <c r="CF302" i="1"/>
  <c r="CC302" i="1"/>
  <c r="CR302" i="1" s="1"/>
  <c r="CF304" i="1"/>
  <c r="CC304" i="1"/>
  <c r="CR304" i="1" s="1"/>
  <c r="EW305" i="1"/>
  <c r="FL305" i="1" s="1"/>
  <c r="ET311" i="1"/>
  <c r="FI311" i="1" s="1"/>
  <c r="EO312" i="1"/>
  <c r="DG312" i="1"/>
  <c r="DG314" i="1"/>
  <c r="EO314" i="1"/>
  <c r="CF316" i="1"/>
  <c r="CC316" i="1"/>
  <c r="CR316" i="1" s="1"/>
  <c r="EO318" i="1"/>
  <c r="DG318" i="1"/>
  <c r="ET323" i="1"/>
  <c r="FI323" i="1" s="1"/>
  <c r="EO324" i="1"/>
  <c r="DG324" i="1"/>
  <c r="EW378" i="1"/>
  <c r="CI378" i="1"/>
  <c r="CI380" i="1" s="1"/>
  <c r="EU378" i="1"/>
  <c r="EU380" i="1" s="1"/>
  <c r="EY140" i="1"/>
  <c r="FN140" i="1" s="1"/>
  <c r="EZ264" i="1"/>
  <c r="FO264" i="1" s="1"/>
  <c r="EQ328" i="1"/>
  <c r="FF328" i="1" s="1"/>
  <c r="ET145" i="1"/>
  <c r="FI145" i="1" s="1"/>
  <c r="EU185" i="1"/>
  <c r="FJ185" i="1" s="1"/>
  <c r="EQ265" i="1"/>
  <c r="FF265" i="1" s="1"/>
  <c r="ER289" i="1"/>
  <c r="FG289" i="1" s="1"/>
  <c r="EO329" i="1"/>
  <c r="DG329" i="1"/>
  <c r="DG333" i="1"/>
  <c r="EO333" i="1"/>
  <c r="EU108" i="1"/>
  <c r="FJ108" i="1" s="1"/>
  <c r="EV182" i="1"/>
  <c r="FK182" i="1" s="1"/>
  <c r="CH66" i="1"/>
  <c r="CH67" i="1" s="1"/>
  <c r="CM66" i="1"/>
  <c r="CM67" i="1" s="1"/>
  <c r="CM68" i="1"/>
  <c r="CM69" i="1" s="1"/>
  <c r="CN68" i="1"/>
  <c r="CN69" i="1" s="1"/>
  <c r="CM8" i="1"/>
  <c r="CM29" i="1" s="1"/>
  <c r="EW15" i="1"/>
  <c r="FL15" i="1" s="1"/>
  <c r="ET33" i="1"/>
  <c r="FI33" i="1" s="1"/>
  <c r="EO41" i="1"/>
  <c r="DG41" i="1"/>
  <c r="EW43" i="1"/>
  <c r="FL43" i="1" s="1"/>
  <c r="EV49" i="1"/>
  <c r="EV50" i="1" s="1"/>
  <c r="EW49" i="1"/>
  <c r="EW50" i="1" s="1"/>
  <c r="CM55" i="1"/>
  <c r="CM59" i="1" s="1"/>
  <c r="EU74" i="1"/>
  <c r="EW78" i="1"/>
  <c r="FL78" i="1" s="1"/>
  <c r="CF83" i="1"/>
  <c r="CC83" i="1"/>
  <c r="CR83" i="1" s="1"/>
  <c r="CF90" i="1"/>
  <c r="CC90" i="1"/>
  <c r="CR90" i="1" s="1"/>
  <c r="DG106" i="1"/>
  <c r="EO106" i="1"/>
  <c r="EO131" i="1"/>
  <c r="DG131" i="1"/>
  <c r="DG136" i="1"/>
  <c r="EO136" i="1"/>
  <c r="CF152" i="1"/>
  <c r="CC152" i="1"/>
  <c r="CR152" i="1" s="1"/>
  <c r="CF163" i="1"/>
  <c r="CC163" i="1"/>
  <c r="CR163" i="1" s="1"/>
  <c r="EV169" i="1"/>
  <c r="FK169" i="1" s="1"/>
  <c r="CF176" i="1"/>
  <c r="CC176" i="1"/>
  <c r="CR176" i="1" s="1"/>
  <c r="EQ180" i="1"/>
  <c r="FF180" i="1" s="1"/>
  <c r="EX191" i="1"/>
  <c r="FM191" i="1" s="1"/>
  <c r="ES212" i="1"/>
  <c r="FH212" i="1" s="1"/>
  <c r="EP236" i="1"/>
  <c r="FE236" i="1" s="1"/>
  <c r="ES244" i="1"/>
  <c r="FH244" i="1" s="1"/>
  <c r="EP250" i="1"/>
  <c r="FE250" i="1" s="1"/>
  <c r="EX255" i="1"/>
  <c r="FM255" i="1" s="1"/>
  <c r="EP258" i="1"/>
  <c r="FE258" i="1" s="1"/>
  <c r="EP266" i="1"/>
  <c r="FE266" i="1" s="1"/>
  <c r="ES276" i="1"/>
  <c r="FH276" i="1" s="1"/>
  <c r="EX321" i="1"/>
  <c r="FM321" i="1" s="1"/>
  <c r="EP322" i="1"/>
  <c r="FE322" i="1" s="1"/>
  <c r="EP324" i="1"/>
  <c r="FE324" i="1" s="1"/>
  <c r="EO53" i="1"/>
  <c r="DG53" i="1"/>
  <c r="EU128" i="1"/>
  <c r="FJ128" i="1" s="1"/>
  <c r="EY132" i="1"/>
  <c r="FN132" i="1" s="1"/>
  <c r="ET144" i="1"/>
  <c r="FI144" i="1" s="1"/>
  <c r="ET160" i="1"/>
  <c r="FI160" i="1" s="1"/>
  <c r="ET172" i="1"/>
  <c r="FI172" i="1" s="1"/>
  <c r="ER184" i="1"/>
  <c r="FG184" i="1" s="1"/>
  <c r="EQ188" i="1"/>
  <c r="FF188" i="1" s="1"/>
  <c r="EZ192" i="1"/>
  <c r="FO192" i="1" s="1"/>
  <c r="EQ196" i="1"/>
  <c r="FF196" i="1" s="1"/>
  <c r="EQ204" i="1"/>
  <c r="FF204" i="1" s="1"/>
  <c r="EZ212" i="1"/>
  <c r="FO212" i="1" s="1"/>
  <c r="EQ220" i="1"/>
  <c r="FF220" i="1" s="1"/>
  <c r="EZ224" i="1"/>
  <c r="FO224" i="1" s="1"/>
  <c r="EQ228" i="1"/>
  <c r="FF228" i="1" s="1"/>
  <c r="EV228" i="1"/>
  <c r="FK228" i="1" s="1"/>
  <c r="EY248" i="1"/>
  <c r="FN248" i="1" s="1"/>
  <c r="EU252" i="1"/>
  <c r="FJ252" i="1" s="1"/>
  <c r="EV268" i="1"/>
  <c r="FK268" i="1" s="1"/>
  <c r="EU284" i="1"/>
  <c r="FJ284" i="1" s="1"/>
  <c r="EQ292" i="1"/>
  <c r="FF292" i="1" s="1"/>
  <c r="EZ300" i="1"/>
  <c r="FO300" i="1" s="1"/>
  <c r="EU324" i="1"/>
  <c r="FJ324" i="1" s="1"/>
  <c r="EO332" i="1"/>
  <c r="DG332" i="1"/>
  <c r="CF340" i="1"/>
  <c r="CC340" i="1"/>
  <c r="CR340" i="1" s="1"/>
  <c r="EU340" i="1"/>
  <c r="FJ340" i="1" s="1"/>
  <c r="ET340" i="1"/>
  <c r="FI340" i="1" s="1"/>
  <c r="CF344" i="1"/>
  <c r="CC344" i="1"/>
  <c r="CR344" i="1" s="1"/>
  <c r="EQ79" i="1"/>
  <c r="FF79" i="1" s="1"/>
  <c r="EZ83" i="1"/>
  <c r="FO83" i="1" s="1"/>
  <c r="EU95" i="1"/>
  <c r="FJ95" i="1" s="1"/>
  <c r="EU99" i="1"/>
  <c r="FJ99" i="1" s="1"/>
  <c r="EZ103" i="1"/>
  <c r="FO103" i="1" s="1"/>
  <c r="ET379" i="1"/>
  <c r="FI379" i="1" s="1"/>
  <c r="ET125" i="1"/>
  <c r="FI125" i="1" s="1"/>
  <c r="EY137" i="1"/>
  <c r="FN137" i="1" s="1"/>
  <c r="EX157" i="1"/>
  <c r="FM157" i="1" s="1"/>
  <c r="ER169" i="1"/>
  <c r="FG169" i="1" s="1"/>
  <c r="EX173" i="1"/>
  <c r="FM173" i="1" s="1"/>
  <c r="EU189" i="1"/>
  <c r="FJ189" i="1" s="1"/>
  <c r="EU205" i="1"/>
  <c r="FJ205" i="1" s="1"/>
  <c r="EZ205" i="1"/>
  <c r="FO205" i="1" s="1"/>
  <c r="ER217" i="1"/>
  <c r="FG217" i="1" s="1"/>
  <c r="EU237" i="1"/>
  <c r="FJ237" i="1" s="1"/>
  <c r="EQ269" i="1"/>
  <c r="FF269" i="1" s="1"/>
  <c r="EV281" i="1"/>
  <c r="FK281" i="1" s="1"/>
  <c r="EQ293" i="1"/>
  <c r="FF293" i="1" s="1"/>
  <c r="EV293" i="1"/>
  <c r="FK293" i="1" s="1"/>
  <c r="EQ301" i="1"/>
  <c r="FF301" i="1" s="1"/>
  <c r="EV313" i="1"/>
  <c r="FK313" i="1" s="1"/>
  <c r="EQ317" i="1"/>
  <c r="FF317" i="1" s="1"/>
  <c r="EQ325" i="1"/>
  <c r="FF325" i="1" s="1"/>
  <c r="EQ329" i="1"/>
  <c r="FF329" i="1" s="1"/>
  <c r="EU345" i="1"/>
  <c r="FJ345" i="1" s="1"/>
  <c r="EZ96" i="1"/>
  <c r="FO96" i="1" s="1"/>
  <c r="EV110" i="1"/>
  <c r="FK110" i="1" s="1"/>
  <c r="EV142" i="1"/>
  <c r="FK142" i="1" s="1"/>
  <c r="EQ158" i="1"/>
  <c r="FF158" i="1" s="1"/>
  <c r="ER170" i="1"/>
  <c r="FG170" i="1" s="1"/>
  <c r="EZ194" i="1"/>
  <c r="FO194" i="1" s="1"/>
  <c r="EY206" i="1"/>
  <c r="FN206" i="1" s="1"/>
  <c r="EU206" i="1"/>
  <c r="FJ206" i="1" s="1"/>
  <c r="EU218" i="1"/>
  <c r="FJ218" i="1" s="1"/>
  <c r="EY238" i="1"/>
  <c r="FN238" i="1" s="1"/>
  <c r="EV238" i="1"/>
  <c r="FK238" i="1" s="1"/>
  <c r="EY262" i="1"/>
  <c r="FN262" i="1" s="1"/>
  <c r="EY270" i="1"/>
  <c r="FN270" i="1" s="1"/>
  <c r="EY278" i="1"/>
  <c r="FN278" i="1" s="1"/>
  <c r="EY294" i="1"/>
  <c r="FN294" i="1" s="1"/>
  <c r="EQ302" i="1"/>
  <c r="FF302" i="1" s="1"/>
  <c r="ER306" i="1"/>
  <c r="FG306" i="1" s="1"/>
  <c r="EZ334" i="1"/>
  <c r="FO334" i="1" s="1"/>
  <c r="ER338" i="1"/>
  <c r="FG338" i="1" s="1"/>
  <c r="ER342" i="1"/>
  <c r="FG342" i="1" s="1"/>
  <c r="EQ342" i="1"/>
  <c r="FF342" i="1" s="1"/>
  <c r="ER81" i="1"/>
  <c r="FG81" i="1" s="1"/>
  <c r="ER97" i="1"/>
  <c r="FG97" i="1" s="1"/>
  <c r="EZ123" i="1"/>
  <c r="FO123" i="1" s="1"/>
  <c r="EP131" i="1"/>
  <c r="FE131" i="1" s="1"/>
  <c r="EQ155" i="1"/>
  <c r="FF155" i="1" s="1"/>
  <c r="EQ163" i="1"/>
  <c r="FF163" i="1" s="1"/>
  <c r="EV167" i="1"/>
  <c r="FK167" i="1" s="1"/>
  <c r="EV175" i="1"/>
  <c r="FK175" i="1" s="1"/>
  <c r="EQ199" i="1"/>
  <c r="FF199" i="1" s="1"/>
  <c r="ER203" i="1"/>
  <c r="FG203" i="1" s="1"/>
  <c r="EV207" i="1"/>
  <c r="FK207" i="1" s="1"/>
  <c r="EY211" i="1"/>
  <c r="FN211" i="1" s="1"/>
  <c r="EQ223" i="1"/>
  <c r="FF223" i="1" s="1"/>
  <c r="EU231" i="1"/>
  <c r="FJ231" i="1" s="1"/>
  <c r="EU239" i="1"/>
  <c r="FJ239" i="1" s="1"/>
  <c r="EU243" i="1"/>
  <c r="FJ243" i="1" s="1"/>
  <c r="EY263" i="1"/>
  <c r="FN263" i="1" s="1"/>
  <c r="EZ267" i="1"/>
  <c r="FO267" i="1" s="1"/>
  <c r="ER271" i="1"/>
  <c r="FG271" i="1" s="1"/>
  <c r="EU275" i="1"/>
  <c r="FJ275" i="1" s="1"/>
  <c r="EV295" i="1"/>
  <c r="FK295" i="1" s="1"/>
  <c r="EU303" i="1"/>
  <c r="FJ303" i="1" s="1"/>
  <c r="EY319" i="1"/>
  <c r="FN319" i="1" s="1"/>
  <c r="EU319" i="1"/>
  <c r="FJ319" i="1" s="1"/>
  <c r="EU327" i="1"/>
  <c r="FJ327" i="1" s="1"/>
  <c r="EY339" i="1"/>
  <c r="FN339" i="1" s="1"/>
  <c r="ET352" i="1"/>
  <c r="FI352" i="1" s="1"/>
  <c r="CC66" i="1"/>
  <c r="CC67" i="1" s="1"/>
  <c r="CF66" i="1"/>
  <c r="CF67" i="1" s="1"/>
  <c r="CK68" i="1"/>
  <c r="CK69" i="1" s="1"/>
  <c r="EO6" i="1"/>
  <c r="DG6" i="1"/>
  <c r="CF8" i="1"/>
  <c r="CC8" i="1"/>
  <c r="ET8" i="1"/>
  <c r="EO9" i="1"/>
  <c r="DG9" i="1"/>
  <c r="DG12" i="1"/>
  <c r="EO12" i="1"/>
  <c r="EO13" i="1"/>
  <c r="DG13" i="1"/>
  <c r="CF14" i="1"/>
  <c r="CC14" i="1"/>
  <c r="CR14" i="1" s="1"/>
  <c r="EO16" i="1"/>
  <c r="EO17" i="1"/>
  <c r="DG17" i="1"/>
  <c r="ET17" i="1"/>
  <c r="FI17" i="1" s="1"/>
  <c r="EY19" i="1"/>
  <c r="FN19" i="1" s="1"/>
  <c r="CF19" i="1"/>
  <c r="CC19" i="1"/>
  <c r="CR19" i="1" s="1"/>
  <c r="EO20" i="1"/>
  <c r="DG20" i="1"/>
  <c r="EX34" i="1"/>
  <c r="FM34" i="1" s="1"/>
  <c r="EY35" i="1"/>
  <c r="FN35" i="1" s="1"/>
  <c r="EZ36" i="1"/>
  <c r="FO36" i="1" s="1"/>
  <c r="EQ37" i="1"/>
  <c r="FF37" i="1" s="1"/>
  <c r="EX38" i="1"/>
  <c r="FM38" i="1" s="1"/>
  <c r="EV41" i="1"/>
  <c r="FK41" i="1" s="1"/>
  <c r="EW41" i="1"/>
  <c r="FL41" i="1" s="1"/>
  <c r="EY43" i="1"/>
  <c r="FN43" i="1" s="1"/>
  <c r="DG44" i="1"/>
  <c r="EO44" i="1"/>
  <c r="CF45" i="1"/>
  <c r="CC45" i="1"/>
  <c r="CR45" i="1" s="1"/>
  <c r="ET45" i="1"/>
  <c r="FI45" i="1" s="1"/>
  <c r="CF46" i="1"/>
  <c r="CC46" i="1"/>
  <c r="CR46" i="1" s="1"/>
  <c r="EY51" i="1"/>
  <c r="EY52" i="1"/>
  <c r="FN52" i="1" s="1"/>
  <c r="CC52" i="1"/>
  <c r="CR52" i="1" s="1"/>
  <c r="CF52" i="1"/>
  <c r="EY55" i="1"/>
  <c r="EO55" i="1"/>
  <c r="DG55" i="1"/>
  <c r="ET55" i="1"/>
  <c r="DG57" i="1"/>
  <c r="EO57" i="1"/>
  <c r="ET57" i="1"/>
  <c r="FI57" i="1" s="1"/>
  <c r="EW74" i="1"/>
  <c r="EX75" i="1"/>
  <c r="FM75" i="1" s="1"/>
  <c r="ES77" i="1"/>
  <c r="FH77" i="1" s="1"/>
  <c r="ES80" i="1"/>
  <c r="FH80" i="1" s="1"/>
  <c r="EW83" i="1"/>
  <c r="FL83" i="1" s="1"/>
  <c r="EO85" i="1"/>
  <c r="DG85" i="1"/>
  <c r="EV85" i="1"/>
  <c r="FK85" i="1" s="1"/>
  <c r="ES86" i="1"/>
  <c r="FH86" i="1" s="1"/>
  <c r="EU89" i="1"/>
  <c r="FJ89" i="1" s="1"/>
  <c r="EX91" i="1"/>
  <c r="FM91" i="1" s="1"/>
  <c r="ES96" i="1"/>
  <c r="FH96" i="1" s="1"/>
  <c r="EQ96" i="1"/>
  <c r="FF96" i="1" s="1"/>
  <c r="EX99" i="1"/>
  <c r="FM99" i="1" s="1"/>
  <c r="ER100" i="1"/>
  <c r="FG100" i="1" s="1"/>
  <c r="CF101" i="1"/>
  <c r="CC101" i="1"/>
  <c r="CR101" i="1" s="1"/>
  <c r="CF103" i="1"/>
  <c r="CC103" i="1"/>
  <c r="CR103" i="1" s="1"/>
  <c r="EW106" i="1"/>
  <c r="FL106" i="1" s="1"/>
  <c r="ES109" i="1"/>
  <c r="FH109" i="1" s="1"/>
  <c r="EV109" i="1"/>
  <c r="FK109" i="1" s="1"/>
  <c r="EQ112" i="1"/>
  <c r="FF112" i="1" s="1"/>
  <c r="EO116" i="1"/>
  <c r="DG116" i="1"/>
  <c r="CF117" i="1"/>
  <c r="CC117" i="1"/>
  <c r="CR117" i="1" s="1"/>
  <c r="EX123" i="1"/>
  <c r="FM123" i="1" s="1"/>
  <c r="ER124" i="1"/>
  <c r="FG124" i="1" s="1"/>
  <c r="CF132" i="1"/>
  <c r="CC132" i="1"/>
  <c r="CR132" i="1" s="1"/>
  <c r="ER132" i="1"/>
  <c r="FG132" i="1" s="1"/>
  <c r="EO133" i="1"/>
  <c r="DG133" i="1"/>
  <c r="CF135" i="1"/>
  <c r="CC135" i="1"/>
  <c r="CR135" i="1" s="1"/>
  <c r="EU137" i="1"/>
  <c r="FJ137" i="1" s="1"/>
  <c r="ET138" i="1"/>
  <c r="FI138" i="1" s="1"/>
  <c r="EX139" i="1"/>
  <c r="FM139" i="1" s="1"/>
  <c r="EV141" i="1"/>
  <c r="FK141" i="1" s="1"/>
  <c r="DG142" i="1"/>
  <c r="EO142" i="1"/>
  <c r="EY143" i="1"/>
  <c r="FN143" i="1" s="1"/>
  <c r="EQ144" i="1"/>
  <c r="FF144" i="1" s="1"/>
  <c r="EU145" i="1"/>
  <c r="FJ145" i="1" s="1"/>
  <c r="ET146" i="1"/>
  <c r="FI146" i="1" s="1"/>
  <c r="EO148" i="1"/>
  <c r="DG148" i="1"/>
  <c r="EO149" i="1"/>
  <c r="DG149" i="1"/>
  <c r="EO151" i="1"/>
  <c r="DG151" i="1"/>
  <c r="EQ152" i="1"/>
  <c r="FF152" i="1" s="1"/>
  <c r="EU158" i="1"/>
  <c r="FJ158" i="1" s="1"/>
  <c r="EQ160" i="1"/>
  <c r="FF160" i="1" s="1"/>
  <c r="EU161" i="1"/>
  <c r="FJ161" i="1" s="1"/>
  <c r="CF165" i="1"/>
  <c r="CC165" i="1"/>
  <c r="CR165" i="1" s="1"/>
  <c r="EW168" i="1"/>
  <c r="FL168" i="1" s="1"/>
  <c r="EV173" i="1"/>
  <c r="FK173" i="1" s="1"/>
  <c r="EU177" i="1"/>
  <c r="FJ177" i="1" s="1"/>
  <c r="ES181" i="1"/>
  <c r="FH181" i="1" s="1"/>
  <c r="ES185" i="1"/>
  <c r="FH185" i="1" s="1"/>
  <c r="EP191" i="1"/>
  <c r="FE191" i="1" s="1"/>
  <c r="ES193" i="1"/>
  <c r="FH193" i="1" s="1"/>
  <c r="EX196" i="1"/>
  <c r="FM196" i="1" s="1"/>
  <c r="ES199" i="1"/>
  <c r="FH199" i="1" s="1"/>
  <c r="EP205" i="1"/>
  <c r="FE205" i="1" s="1"/>
  <c r="ES207" i="1"/>
  <c r="FH207" i="1" s="1"/>
  <c r="EX208" i="1"/>
  <c r="FM208" i="1" s="1"/>
  <c r="ES211" i="1"/>
  <c r="FH211" i="1" s="1"/>
  <c r="ES215" i="1"/>
  <c r="FH215" i="1" s="1"/>
  <c r="ES221" i="1"/>
  <c r="FH221" i="1" s="1"/>
  <c r="EX222" i="1"/>
  <c r="FM222" i="1" s="1"/>
  <c r="EP225" i="1"/>
  <c r="FE225" i="1" s="1"/>
  <c r="ES225" i="1"/>
  <c r="FH225" i="1" s="1"/>
  <c r="ES227" i="1"/>
  <c r="FH227" i="1" s="1"/>
  <c r="EX228" i="1"/>
  <c r="FM228" i="1" s="1"/>
  <c r="EP231" i="1"/>
  <c r="FE231" i="1" s="1"/>
  <c r="ES231" i="1"/>
  <c r="FH231" i="1" s="1"/>
  <c r="EX240" i="1"/>
  <c r="FM240" i="1" s="1"/>
  <c r="EP243" i="1"/>
  <c r="FE243" i="1" s="1"/>
  <c r="ES245" i="1"/>
  <c r="FH245" i="1" s="1"/>
  <c r="EX248" i="1"/>
  <c r="FM248" i="1" s="1"/>
  <c r="EP251" i="1"/>
  <c r="FE251" i="1" s="1"/>
  <c r="EX256" i="1"/>
  <c r="FM256" i="1" s="1"/>
  <c r="EX258" i="1"/>
  <c r="FM258" i="1" s="1"/>
  <c r="EP261" i="1"/>
  <c r="FE261" i="1" s="1"/>
  <c r="ES263" i="1"/>
  <c r="FH263" i="1" s="1"/>
  <c r="EX266" i="1"/>
  <c r="FM266" i="1" s="1"/>
  <c r="ES271" i="1"/>
  <c r="FH271" i="1" s="1"/>
  <c r="EX272" i="1"/>
  <c r="FM272" i="1" s="1"/>
  <c r="EP275" i="1"/>
  <c r="FE275" i="1" s="1"/>
  <c r="EX280" i="1"/>
  <c r="FM280" i="1" s="1"/>
  <c r="EP281" i="1"/>
  <c r="FE281" i="1" s="1"/>
  <c r="ES283" i="1"/>
  <c r="FH283" i="1" s="1"/>
  <c r="EX284" i="1"/>
  <c r="FM284" i="1" s="1"/>
  <c r="EP287" i="1"/>
  <c r="FE287" i="1" s="1"/>
  <c r="ES287" i="1"/>
  <c r="FH287" i="1" s="1"/>
  <c r="ES289" i="1"/>
  <c r="FH289" i="1" s="1"/>
  <c r="EX290" i="1"/>
  <c r="FM290" i="1" s="1"/>
  <c r="ES293" i="1"/>
  <c r="FH293" i="1" s="1"/>
  <c r="ES299" i="1"/>
  <c r="FH299" i="1" s="1"/>
  <c r="EX300" i="1"/>
  <c r="FM300" i="1" s="1"/>
  <c r="EP303" i="1"/>
  <c r="FE303" i="1" s="1"/>
  <c r="ES309" i="1"/>
  <c r="FH309" i="1" s="1"/>
  <c r="EP311" i="1"/>
  <c r="FE311" i="1" s="1"/>
  <c r="EX316" i="1"/>
  <c r="FM316" i="1" s="1"/>
  <c r="EX320" i="1"/>
  <c r="FM320" i="1" s="1"/>
  <c r="EP325" i="1"/>
  <c r="FE325" i="1" s="1"/>
  <c r="EQ82" i="1"/>
  <c r="FF82" i="1" s="1"/>
  <c r="EV98" i="1"/>
  <c r="FK98" i="1" s="1"/>
  <c r="EQ102" i="1"/>
  <c r="FF102" i="1" s="1"/>
  <c r="EQ106" i="1"/>
  <c r="FF106" i="1" s="1"/>
  <c r="EX378" i="1"/>
  <c r="EP116" i="1"/>
  <c r="FE116" i="1" s="1"/>
  <c r="EZ128" i="1"/>
  <c r="FO128" i="1" s="1"/>
  <c r="ET140" i="1"/>
  <c r="FI140" i="1" s="1"/>
  <c r="EU168" i="1"/>
  <c r="FJ168" i="1" s="1"/>
  <c r="EY196" i="1"/>
  <c r="FN196" i="1" s="1"/>
  <c r="EY204" i="1"/>
  <c r="FN204" i="1" s="1"/>
  <c r="ER212" i="1"/>
  <c r="FG212" i="1" s="1"/>
  <c r="EV220" i="1"/>
  <c r="FK220" i="1" s="1"/>
  <c r="EU224" i="1"/>
  <c r="FJ224" i="1" s="1"/>
  <c r="EQ236" i="1"/>
  <c r="FF236" i="1" s="1"/>
  <c r="EY244" i="1"/>
  <c r="FN244" i="1" s="1"/>
  <c r="EQ260" i="1"/>
  <c r="FF260" i="1" s="1"/>
  <c r="EY264" i="1"/>
  <c r="FN264" i="1" s="1"/>
  <c r="EQ268" i="1"/>
  <c r="FF268" i="1" s="1"/>
  <c r="EZ280" i="1"/>
  <c r="FO280" i="1" s="1"/>
  <c r="EY308" i="1"/>
  <c r="FN308" i="1" s="1"/>
  <c r="EZ312" i="1"/>
  <c r="FO312" i="1" s="1"/>
  <c r="EY328" i="1"/>
  <c r="FN328" i="1" s="1"/>
  <c r="ES336" i="1"/>
  <c r="FH336" i="1" s="1"/>
  <c r="EZ340" i="1"/>
  <c r="FO340" i="1" s="1"/>
  <c r="EY340" i="1"/>
  <c r="FN340" i="1" s="1"/>
  <c r="EY344" i="1"/>
  <c r="FN344" i="1" s="1"/>
  <c r="EV83" i="1"/>
  <c r="FK83" i="1" s="1"/>
  <c r="ES379" i="1"/>
  <c r="FH379" i="1" s="1"/>
  <c r="ET129" i="1"/>
  <c r="FI129" i="1" s="1"/>
  <c r="ER145" i="1"/>
  <c r="FG145" i="1" s="1"/>
  <c r="EX149" i="1"/>
  <c r="FM149" i="1" s="1"/>
  <c r="ER165" i="1"/>
  <c r="FG165" i="1" s="1"/>
  <c r="ET177" i="1"/>
  <c r="FI177" i="1" s="1"/>
  <c r="EV181" i="1"/>
  <c r="FK181" i="1" s="1"/>
  <c r="ER205" i="1"/>
  <c r="FG205" i="1" s="1"/>
  <c r="EY221" i="1"/>
  <c r="FN221" i="1" s="1"/>
  <c r="EV233" i="1"/>
  <c r="FK233" i="1" s="1"/>
  <c r="EY253" i="1"/>
  <c r="FN253" i="1" s="1"/>
  <c r="EV253" i="1"/>
  <c r="FK253" i="1" s="1"/>
  <c r="ER257" i="1"/>
  <c r="FG257" i="1" s="1"/>
  <c r="EV265" i="1"/>
  <c r="FK265" i="1" s="1"/>
  <c r="EZ273" i="1"/>
  <c r="FO273" i="1" s="1"/>
  <c r="EY285" i="1"/>
  <c r="FN285" i="1" s="1"/>
  <c r="EZ293" i="1"/>
  <c r="FO293" i="1" s="1"/>
  <c r="EZ305" i="1"/>
  <c r="FO305" i="1" s="1"/>
  <c r="EV317" i="1"/>
  <c r="FK317" i="1" s="1"/>
  <c r="EV325" i="1"/>
  <c r="FK325" i="1" s="1"/>
  <c r="ET329" i="1"/>
  <c r="FI329" i="1" s="1"/>
  <c r="EZ329" i="1"/>
  <c r="FO329" i="1" s="1"/>
  <c r="EZ333" i="1"/>
  <c r="FO333" i="1" s="1"/>
  <c r="ET341" i="1"/>
  <c r="FI341" i="1" s="1"/>
  <c r="ET345" i="1"/>
  <c r="FI345" i="1" s="1"/>
  <c r="EY76" i="1"/>
  <c r="FN76" i="1" s="1"/>
  <c r="EP104" i="1"/>
  <c r="FE104" i="1" s="1"/>
  <c r="EV114" i="1"/>
  <c r="FK114" i="1" s="1"/>
  <c r="EQ118" i="1"/>
  <c r="FF118" i="1" s="1"/>
  <c r="ER130" i="1"/>
  <c r="FG130" i="1" s="1"/>
  <c r="EV134" i="1"/>
  <c r="FK134" i="1" s="1"/>
  <c r="ER138" i="1"/>
  <c r="FG138" i="1" s="1"/>
  <c r="EV146" i="1"/>
  <c r="FK146" i="1" s="1"/>
  <c r="EV162" i="1"/>
  <c r="FK162" i="1" s="1"/>
  <c r="EQ194" i="1"/>
  <c r="FF194" i="1" s="1"/>
  <c r="EU202" i="1"/>
  <c r="FJ202" i="1" s="1"/>
  <c r="EZ234" i="1"/>
  <c r="FO234" i="1" s="1"/>
  <c r="EY242" i="1"/>
  <c r="FN242" i="1" s="1"/>
  <c r="EQ246" i="1"/>
  <c r="FF246" i="1" s="1"/>
  <c r="EU258" i="1"/>
  <c r="FJ258" i="1" s="1"/>
  <c r="EU282" i="1"/>
  <c r="FJ282" i="1" s="1"/>
  <c r="EU290" i="1"/>
  <c r="FJ290" i="1" s="1"/>
  <c r="EU298" i="1"/>
  <c r="FJ298" i="1" s="1"/>
  <c r="EZ306" i="1"/>
  <c r="FO306" i="1" s="1"/>
  <c r="CF330" i="1"/>
  <c r="CC330" i="1"/>
  <c r="CR330" i="1" s="1"/>
  <c r="EX330" i="1"/>
  <c r="FM330" i="1" s="1"/>
  <c r="EO334" i="1"/>
  <c r="DG334" i="1"/>
  <c r="EO346" i="1"/>
  <c r="DG346" i="1"/>
  <c r="EX346" i="1"/>
  <c r="FM346" i="1" s="1"/>
  <c r="ET85" i="1"/>
  <c r="FI85" i="1" s="1"/>
  <c r="ET101" i="1"/>
  <c r="FI101" i="1" s="1"/>
  <c r="EP111" i="1"/>
  <c r="FE111" i="1" s="1"/>
  <c r="EQ127" i="1"/>
  <c r="FF127" i="1" s="1"/>
  <c r="EZ147" i="1"/>
  <c r="FO147" i="1" s="1"/>
  <c r="EQ151" i="1"/>
  <c r="FF151" i="1" s="1"/>
  <c r="EZ159" i="1"/>
  <c r="FO159" i="1" s="1"/>
  <c r="EV187" i="1"/>
  <c r="FK187" i="1" s="1"/>
  <c r="ER195" i="1"/>
  <c r="FG195" i="1" s="1"/>
  <c r="EU211" i="1"/>
  <c r="FJ211" i="1" s="1"/>
  <c r="EQ219" i="1"/>
  <c r="FF219" i="1" s="1"/>
  <c r="EQ243" i="1"/>
  <c r="FF243" i="1" s="1"/>
  <c r="EV251" i="1"/>
  <c r="FK251" i="1" s="1"/>
  <c r="EZ259" i="1"/>
  <c r="FO259" i="1" s="1"/>
  <c r="EQ283" i="1"/>
  <c r="FF283" i="1" s="1"/>
  <c r="EZ303" i="1"/>
  <c r="FO303" i="1" s="1"/>
  <c r="EQ307" i="1"/>
  <c r="FF307" i="1" s="1"/>
  <c r="EQ315" i="1"/>
  <c r="FF315" i="1" s="1"/>
  <c r="EZ327" i="1"/>
  <c r="FO327" i="1" s="1"/>
  <c r="EO331" i="1"/>
  <c r="DG331" i="1"/>
  <c r="CF343" i="1"/>
  <c r="CC343" i="1"/>
  <c r="CR343" i="1" s="1"/>
  <c r="EV343" i="1"/>
  <c r="FK343" i="1" s="1"/>
  <c r="EU343" i="1"/>
  <c r="FJ343" i="1" s="1"/>
  <c r="EV352" i="1"/>
  <c r="FK352" i="1" s="1"/>
  <c r="CI66" i="1"/>
  <c r="CI67" i="1" s="1"/>
  <c r="ER6" i="1"/>
  <c r="FG6" i="1" s="1"/>
  <c r="ES10" i="1"/>
  <c r="FH10" i="1" s="1"/>
  <c r="ER11" i="1"/>
  <c r="FG11" i="1" s="1"/>
  <c r="ES11" i="1"/>
  <c r="FH11" i="1" s="1"/>
  <c r="EX12" i="1"/>
  <c r="FM12" i="1" s="1"/>
  <c r="EX13" i="1"/>
  <c r="FM13" i="1" s="1"/>
  <c r="ES14" i="1"/>
  <c r="FH14" i="1" s="1"/>
  <c r="ER15" i="1"/>
  <c r="FG15" i="1" s="1"/>
  <c r="ER18" i="1"/>
  <c r="FG18" i="1" s="1"/>
  <c r="ES19" i="1"/>
  <c r="FH19" i="1" s="1"/>
  <c r="EX19" i="1"/>
  <c r="FM19" i="1" s="1"/>
  <c r="EX20" i="1"/>
  <c r="FM20" i="1" s="1"/>
  <c r="EO32" i="1"/>
  <c r="DG32" i="1"/>
  <c r="EP33" i="1"/>
  <c r="FE33" i="1" s="1"/>
  <c r="EW34" i="1"/>
  <c r="FL34" i="1" s="1"/>
  <c r="ER35" i="1"/>
  <c r="FG35" i="1" s="1"/>
  <c r="CF36" i="1"/>
  <c r="CC36" i="1"/>
  <c r="CR36" i="1" s="1"/>
  <c r="ET36" i="1"/>
  <c r="FI36" i="1" s="1"/>
  <c r="EP37" i="1"/>
  <c r="FE37" i="1" s="1"/>
  <c r="EQ38" i="1"/>
  <c r="FF38" i="1" s="1"/>
  <c r="ES39" i="1"/>
  <c r="FH39" i="1" s="1"/>
  <c r="EV42" i="1"/>
  <c r="FK42" i="1" s="1"/>
  <c r="ES43" i="1"/>
  <c r="FH43" i="1" s="1"/>
  <c r="ER45" i="1"/>
  <c r="FG45" i="1" s="1"/>
  <c r="ER46" i="1"/>
  <c r="FG46" i="1" s="1"/>
  <c r="EX49" i="1"/>
  <c r="EX50" i="1" s="1"/>
  <c r="CI51" i="1"/>
  <c r="CI54" i="1" s="1"/>
  <c r="CJ51" i="1"/>
  <c r="CJ54" i="1" s="1"/>
  <c r="EX51" i="1"/>
  <c r="ES52" i="1"/>
  <c r="FH52" i="1" s="1"/>
  <c r="EX52" i="1"/>
  <c r="FM52" i="1" s="1"/>
  <c r="ER57" i="1"/>
  <c r="FG57" i="1" s="1"/>
  <c r="ES57" i="1"/>
  <c r="FH57" i="1" s="1"/>
  <c r="ES60" i="1"/>
  <c r="ES61" i="1" s="1"/>
  <c r="CO60" i="1"/>
  <c r="CO61" i="1" s="1"/>
  <c r="DG75" i="1"/>
  <c r="EO75" i="1"/>
  <c r="EO76" i="1"/>
  <c r="DG76" i="1"/>
  <c r="ES78" i="1"/>
  <c r="FH78" i="1" s="1"/>
  <c r="EW80" i="1"/>
  <c r="FL80" i="1" s="1"/>
  <c r="EQ81" i="1"/>
  <c r="FF81" i="1" s="1"/>
  <c r="DG82" i="1"/>
  <c r="EO82" i="1"/>
  <c r="ES85" i="1"/>
  <c r="FH85" i="1" s="1"/>
  <c r="EP85" i="1"/>
  <c r="FE85" i="1" s="1"/>
  <c r="EZ86" i="1"/>
  <c r="FO86" i="1" s="1"/>
  <c r="CF89" i="1"/>
  <c r="CC89" i="1"/>
  <c r="CR89" i="1" s="1"/>
  <c r="EQ89" i="1"/>
  <c r="FF89" i="1" s="1"/>
  <c r="EZ89" i="1"/>
  <c r="FO89" i="1" s="1"/>
  <c r="CF91" i="1"/>
  <c r="CC91" i="1"/>
  <c r="CR91" i="1" s="1"/>
  <c r="EZ94" i="1"/>
  <c r="FO94" i="1" s="1"/>
  <c r="EW95" i="1"/>
  <c r="FL95" i="1" s="1"/>
  <c r="DG97" i="1"/>
  <c r="EO97" i="1"/>
  <c r="EP98" i="1"/>
  <c r="FE98" i="1" s="1"/>
  <c r="EY98" i="1"/>
  <c r="FN98" i="1" s="1"/>
  <c r="EX100" i="1"/>
  <c r="FM100" i="1" s="1"/>
  <c r="EP106" i="1"/>
  <c r="FE106" i="1" s="1"/>
  <c r="EO107" i="1"/>
  <c r="DG107" i="1"/>
  <c r="CF108" i="1"/>
  <c r="CC108" i="1"/>
  <c r="CR108" i="1" s="1"/>
  <c r="EW111" i="1"/>
  <c r="FL111" i="1" s="1"/>
  <c r="EV112" i="1"/>
  <c r="FK112" i="1" s="1"/>
  <c r="CF113" i="1"/>
  <c r="CC113" i="1"/>
  <c r="CR113" i="1" s="1"/>
  <c r="EQ113" i="1"/>
  <c r="FF113" i="1" s="1"/>
  <c r="EY114" i="1"/>
  <c r="FN114" i="1" s="1"/>
  <c r="ES117" i="1"/>
  <c r="FH117" i="1" s="1"/>
  <c r="EP117" i="1"/>
  <c r="FE117" i="1" s="1"/>
  <c r="EW118" i="1"/>
  <c r="FL118" i="1" s="1"/>
  <c r="EO121" i="1"/>
  <c r="DG121" i="1"/>
  <c r="EP122" i="1"/>
  <c r="FE122" i="1" s="1"/>
  <c r="ET123" i="1"/>
  <c r="FI123" i="1" s="1"/>
  <c r="ER127" i="1"/>
  <c r="FG127" i="1" s="1"/>
  <c r="EZ129" i="1"/>
  <c r="FO129" i="1" s="1"/>
  <c r="CF130" i="1"/>
  <c r="CC130" i="1"/>
  <c r="CR130" i="1" s="1"/>
  <c r="EP130" i="1"/>
  <c r="FE130" i="1" s="1"/>
  <c r="EZ134" i="1"/>
  <c r="FO134" i="1" s="1"/>
  <c r="ES135" i="1"/>
  <c r="FH135" i="1" s="1"/>
  <c r="EV136" i="1"/>
  <c r="FK136" i="1" s="1"/>
  <c r="EO137" i="1"/>
  <c r="DG137" i="1"/>
  <c r="EQ137" i="1"/>
  <c r="FF137" i="1" s="1"/>
  <c r="EO140" i="1"/>
  <c r="DG140" i="1"/>
  <c r="EX140" i="1"/>
  <c r="FM140" i="1" s="1"/>
  <c r="EP141" i="1"/>
  <c r="FE141" i="1" s="1"/>
  <c r="EZ145" i="1"/>
  <c r="FO145" i="1" s="1"/>
  <c r="CF146" i="1"/>
  <c r="CC146" i="1"/>
  <c r="CR146" i="1" s="1"/>
  <c r="ES151" i="1"/>
  <c r="FH151" i="1" s="1"/>
  <c r="EP154" i="1"/>
  <c r="FE154" i="1" s="1"/>
  <c r="CF155" i="1"/>
  <c r="CC155" i="1"/>
  <c r="CR155" i="1" s="1"/>
  <c r="EO156" i="1"/>
  <c r="DG156" i="1"/>
  <c r="EZ158" i="1"/>
  <c r="FO158" i="1" s="1"/>
  <c r="EO161" i="1"/>
  <c r="DG161" i="1"/>
  <c r="CF162" i="1"/>
  <c r="CC162" i="1"/>
  <c r="CR162" i="1" s="1"/>
  <c r="EY162" i="1"/>
  <c r="FN162" i="1" s="1"/>
  <c r="ET163" i="1"/>
  <c r="FI163" i="1" s="1"/>
  <c r="EP165" i="1"/>
  <c r="FE165" i="1" s="1"/>
  <c r="EZ166" i="1"/>
  <c r="FO166" i="1" s="1"/>
  <c r="ES167" i="1"/>
  <c r="FH167" i="1" s="1"/>
  <c r="ER167" i="1"/>
  <c r="FG167" i="1" s="1"/>
  <c r="EQ169" i="1"/>
  <c r="FF169" i="1" s="1"/>
  <c r="EX172" i="1"/>
  <c r="FM172" i="1" s="1"/>
  <c r="EW173" i="1"/>
  <c r="FL173" i="1" s="1"/>
  <c r="EP173" i="1"/>
  <c r="FE173" i="1" s="1"/>
  <c r="EZ174" i="1"/>
  <c r="FO174" i="1" s="1"/>
  <c r="ER175" i="1"/>
  <c r="FG175" i="1" s="1"/>
  <c r="EZ177" i="1"/>
  <c r="FO177" i="1" s="1"/>
  <c r="EO179" i="1"/>
  <c r="DG179" i="1"/>
  <c r="EX180" i="1"/>
  <c r="FM180" i="1" s="1"/>
  <c r="CF184" i="1"/>
  <c r="CC184" i="1"/>
  <c r="CR184" i="1" s="1"/>
  <c r="EO186" i="1"/>
  <c r="DG186" i="1"/>
  <c r="DG190" i="1"/>
  <c r="EO190" i="1"/>
  <c r="CF192" i="1"/>
  <c r="CC192" i="1"/>
  <c r="CR192" i="1" s="1"/>
  <c r="EW197" i="1"/>
  <c r="FL197" i="1" s="1"/>
  <c r="CF202" i="1"/>
  <c r="CC202" i="1"/>
  <c r="CR202" i="1" s="1"/>
  <c r="EO204" i="1"/>
  <c r="DG204" i="1"/>
  <c r="ET205" i="1"/>
  <c r="FI205" i="1" s="1"/>
  <c r="CC206" i="1"/>
  <c r="CR206" i="1" s="1"/>
  <c r="CF206" i="1"/>
  <c r="ET207" i="1"/>
  <c r="FI207" i="1" s="1"/>
  <c r="CF208" i="1"/>
  <c r="CC208" i="1"/>
  <c r="CR208" i="1" s="1"/>
  <c r="CF214" i="1"/>
  <c r="CC214" i="1"/>
  <c r="CR214" i="1" s="1"/>
  <c r="DG216" i="1"/>
  <c r="EO216" i="1"/>
  <c r="ET217" i="1"/>
  <c r="FI217" i="1" s="1"/>
  <c r="CF218" i="1"/>
  <c r="CC218" i="1"/>
  <c r="CR218" i="1" s="1"/>
  <c r="EO220" i="1"/>
  <c r="DG220" i="1"/>
  <c r="EW221" i="1"/>
  <c r="FL221" i="1" s="1"/>
  <c r="EO222" i="1"/>
  <c r="DG222" i="1"/>
  <c r="EW229" i="1"/>
  <c r="FL229" i="1" s="1"/>
  <c r="CF230" i="1"/>
  <c r="CC230" i="1"/>
  <c r="CR230" i="1" s="1"/>
  <c r="ET231" i="1"/>
  <c r="FI231" i="1" s="1"/>
  <c r="EO232" i="1"/>
  <c r="DG232" i="1"/>
  <c r="EO234" i="1"/>
  <c r="DG234" i="1"/>
  <c r="EW235" i="1"/>
  <c r="FL235" i="1" s="1"/>
  <c r="EO240" i="1"/>
  <c r="EW241" i="1"/>
  <c r="FL241" i="1" s="1"/>
  <c r="CF242" i="1"/>
  <c r="CC242" i="1"/>
  <c r="CR242" i="1" s="1"/>
  <c r="ET247" i="1"/>
  <c r="FI247" i="1" s="1"/>
  <c r="CF248" i="1"/>
  <c r="CC248" i="1"/>
  <c r="CR248" i="1" s="1"/>
  <c r="ET249" i="1"/>
  <c r="FI249" i="1" s="1"/>
  <c r="EO250" i="1"/>
  <c r="DG250" i="1"/>
  <c r="DG254" i="1"/>
  <c r="CF256" i="1"/>
  <c r="CC256" i="1"/>
  <c r="CR256" i="1" s="1"/>
  <c r="ET257" i="1"/>
  <c r="FI257" i="1" s="1"/>
  <c r="EW257" i="1"/>
  <c r="FL257" i="1" s="1"/>
  <c r="CF262" i="1"/>
  <c r="CC262" i="1"/>
  <c r="CR262" i="1" s="1"/>
  <c r="EW265" i="1"/>
  <c r="FL265" i="1" s="1"/>
  <c r="ET267" i="1"/>
  <c r="FI267" i="1" s="1"/>
  <c r="CF268" i="1"/>
  <c r="CC268" i="1"/>
  <c r="CR268" i="1" s="1"/>
  <c r="CF270" i="1"/>
  <c r="CC270" i="1"/>
  <c r="CR270" i="1" s="1"/>
  <c r="EO272" i="1"/>
  <c r="DG272" i="1"/>
  <c r="EW273" i="1"/>
  <c r="FL273" i="1" s="1"/>
  <c r="EO274" i="1"/>
  <c r="DG274" i="1"/>
  <c r="ET275" i="1"/>
  <c r="FI275" i="1" s="1"/>
  <c r="EW275" i="1"/>
  <c r="FL275" i="1" s="1"/>
  <c r="CF276" i="1"/>
  <c r="CC276" i="1"/>
  <c r="CR276" i="1" s="1"/>
  <c r="ET277" i="1"/>
  <c r="FI277" i="1" s="1"/>
  <c r="EO278" i="1"/>
  <c r="DG278" i="1"/>
  <c r="ET279" i="1"/>
  <c r="FI279" i="1" s="1"/>
  <c r="EO280" i="1"/>
  <c r="DG280" i="1"/>
  <c r="ET281" i="1"/>
  <c r="FI281" i="1" s="1"/>
  <c r="CF282" i="1"/>
  <c r="CC282" i="1"/>
  <c r="CR282" i="1" s="1"/>
  <c r="CF286" i="1"/>
  <c r="CC286" i="1"/>
  <c r="CR286" i="1" s="1"/>
  <c r="CF288" i="1"/>
  <c r="CC288" i="1"/>
  <c r="CR288" i="1" s="1"/>
  <c r="EW289" i="1"/>
  <c r="FL289" i="1" s="1"/>
  <c r="EW293" i="1"/>
  <c r="FL293" i="1" s="1"/>
  <c r="EO294" i="1"/>
  <c r="DG294" i="1"/>
  <c r="EW297" i="1"/>
  <c r="FL297" i="1" s="1"/>
  <c r="CF298" i="1"/>
  <c r="CC298" i="1"/>
  <c r="CR298" i="1" s="1"/>
  <c r="ET299" i="1"/>
  <c r="FI299" i="1" s="1"/>
  <c r="CF300" i="1"/>
  <c r="CC300" i="1"/>
  <c r="CR300" i="1" s="1"/>
  <c r="EO304" i="1"/>
  <c r="DG304" i="1"/>
  <c r="CF306" i="1"/>
  <c r="CC306" i="1"/>
  <c r="CR306" i="1" s="1"/>
  <c r="EW307" i="1"/>
  <c r="FL307" i="1" s="1"/>
  <c r="EO308" i="1"/>
  <c r="DG308" i="1"/>
  <c r="ET309" i="1"/>
  <c r="FI309" i="1" s="1"/>
  <c r="CF310" i="1"/>
  <c r="CC310" i="1"/>
  <c r="CR310" i="1" s="1"/>
  <c r="ET313" i="1"/>
  <c r="FI313" i="1" s="1"/>
  <c r="EW313" i="1"/>
  <c r="FL313" i="1" s="1"/>
  <c r="EW321" i="1"/>
  <c r="FL321" i="1" s="1"/>
  <c r="ET325" i="1"/>
  <c r="FI325" i="1" s="1"/>
  <c r="CF326" i="1"/>
  <c r="CC326" i="1"/>
  <c r="CR326" i="1" s="1"/>
  <c r="CQ5" i="1"/>
  <c r="CQ7" i="1" s="1"/>
  <c r="ER74" i="1"/>
  <c r="EQ90" i="1"/>
  <c r="FF90" i="1" s="1"/>
  <c r="EV106" i="1"/>
  <c r="FK106" i="1" s="1"/>
  <c r="EU120" i="1"/>
  <c r="FJ120" i="1" s="1"/>
  <c r="EP136" i="1"/>
  <c r="FE136" i="1" s="1"/>
  <c r="ET136" i="1"/>
  <c r="FI136" i="1" s="1"/>
  <c r="EY144" i="1"/>
  <c r="FN144" i="1" s="1"/>
  <c r="ET152" i="1"/>
  <c r="FI152" i="1" s="1"/>
  <c r="EU196" i="1"/>
  <c r="FJ196" i="1" s="1"/>
  <c r="EU216" i="1"/>
  <c r="FJ216" i="1" s="1"/>
  <c r="EV224" i="1"/>
  <c r="FK224" i="1" s="1"/>
  <c r="EU240" i="1"/>
  <c r="FJ240" i="1" s="1"/>
  <c r="EU272" i="1"/>
  <c r="FJ272" i="1" s="1"/>
  <c r="ER280" i="1"/>
  <c r="FG280" i="1" s="1"/>
  <c r="EV292" i="1"/>
  <c r="FK292" i="1" s="1"/>
  <c r="EU296" i="1"/>
  <c r="FJ296" i="1" s="1"/>
  <c r="EU304" i="1"/>
  <c r="FJ304" i="1" s="1"/>
  <c r="EV312" i="1"/>
  <c r="FK312" i="1" s="1"/>
  <c r="EW332" i="1"/>
  <c r="FL332" i="1" s="1"/>
  <c r="EW336" i="1"/>
  <c r="FL336" i="1" s="1"/>
  <c r="EX340" i="1"/>
  <c r="FM340" i="1" s="1"/>
  <c r="EZ99" i="1"/>
  <c r="FO99" i="1" s="1"/>
  <c r="EW379" i="1"/>
  <c r="FL379" i="1" s="1"/>
  <c r="ER379" i="1"/>
  <c r="FG379" i="1" s="1"/>
  <c r="ER137" i="1"/>
  <c r="FG137" i="1" s="1"/>
  <c r="EX153" i="1"/>
  <c r="FM153" i="1" s="1"/>
  <c r="EY157" i="1"/>
  <c r="FN157" i="1" s="1"/>
  <c r="ET165" i="1"/>
  <c r="FI165" i="1" s="1"/>
  <c r="EQ225" i="1"/>
  <c r="FF225" i="1" s="1"/>
  <c r="EZ229" i="1"/>
  <c r="FO229" i="1" s="1"/>
  <c r="EQ249" i="1"/>
  <c r="FF249" i="1" s="1"/>
  <c r="EQ257" i="1"/>
  <c r="FF257" i="1" s="1"/>
  <c r="EZ261" i="1"/>
  <c r="FO261" i="1" s="1"/>
  <c r="EZ265" i="1"/>
  <c r="FO265" i="1" s="1"/>
  <c r="EZ269" i="1"/>
  <c r="FO269" i="1" s="1"/>
  <c r="ER281" i="1"/>
  <c r="FG281" i="1" s="1"/>
  <c r="EQ289" i="1"/>
  <c r="FF289" i="1" s="1"/>
  <c r="ER293" i="1"/>
  <c r="FG293" i="1" s="1"/>
  <c r="ER301" i="1"/>
  <c r="FG301" i="1" s="1"/>
  <c r="EU313" i="1"/>
  <c r="FJ313" i="1" s="1"/>
  <c r="EQ321" i="1"/>
  <c r="FF321" i="1" s="1"/>
  <c r="EU321" i="1"/>
  <c r="FJ321" i="1" s="1"/>
  <c r="ER325" i="1"/>
  <c r="FG325" i="1" s="1"/>
  <c r="CF329" i="1"/>
  <c r="CC329" i="1"/>
  <c r="CR329" i="1" s="1"/>
  <c r="EO341" i="1"/>
  <c r="DG341" i="1"/>
  <c r="EO345" i="1"/>
  <c r="DG345" i="1"/>
  <c r="EZ88" i="1"/>
  <c r="FO88" i="1" s="1"/>
  <c r="EY100" i="1"/>
  <c r="FN100" i="1" s="1"/>
  <c r="EZ104" i="1"/>
  <c r="FO104" i="1" s="1"/>
  <c r="EX110" i="1"/>
  <c r="FM110" i="1" s="1"/>
  <c r="EU186" i="1"/>
  <c r="FJ186" i="1" s="1"/>
  <c r="EY202" i="1"/>
  <c r="FN202" i="1" s="1"/>
  <c r="EY218" i="1"/>
  <c r="FN218" i="1" s="1"/>
  <c r="ER218" i="1"/>
  <c r="FG218" i="1" s="1"/>
  <c r="EU226" i="1"/>
  <c r="FJ226" i="1" s="1"/>
  <c r="EZ230" i="1"/>
  <c r="FO230" i="1" s="1"/>
  <c r="ER242" i="1"/>
  <c r="FG242" i="1" s="1"/>
  <c r="ER250" i="1"/>
  <c r="FG250" i="1" s="1"/>
  <c r="EQ250" i="1"/>
  <c r="FF250" i="1" s="1"/>
  <c r="ER274" i="1"/>
  <c r="FG274" i="1" s="1"/>
  <c r="ER290" i="1"/>
  <c r="FG290" i="1" s="1"/>
  <c r="ER294" i="1"/>
  <c r="FG294" i="1" s="1"/>
  <c r="ER302" i="1"/>
  <c r="FG302" i="1" s="1"/>
  <c r="EZ314" i="1"/>
  <c r="FO314" i="1" s="1"/>
  <c r="ER326" i="1"/>
  <c r="FG326" i="1" s="1"/>
  <c r="ES334" i="1"/>
  <c r="FH334" i="1" s="1"/>
  <c r="EP346" i="1"/>
  <c r="FE346" i="1" s="1"/>
  <c r="ER77" i="1"/>
  <c r="FG77" i="1" s="1"/>
  <c r="ER89" i="1"/>
  <c r="FG89" i="1" s="1"/>
  <c r="EY93" i="1"/>
  <c r="FN93" i="1" s="1"/>
  <c r="ER109" i="1"/>
  <c r="FG109" i="1" s="1"/>
  <c r="EZ115" i="1"/>
  <c r="FO115" i="1" s="1"/>
  <c r="EU119" i="1"/>
  <c r="FJ119" i="1" s="1"/>
  <c r="EV131" i="1"/>
  <c r="FK131" i="1" s="1"/>
  <c r="EU131" i="1"/>
  <c r="FJ131" i="1" s="1"/>
  <c r="EQ159" i="1"/>
  <c r="FF159" i="1" s="1"/>
  <c r="EZ175" i="1"/>
  <c r="FO175" i="1" s="1"/>
  <c r="EQ183" i="1"/>
  <c r="FF183" i="1" s="1"/>
  <c r="EY195" i="1"/>
  <c r="FN195" i="1" s="1"/>
  <c r="EV203" i="1"/>
  <c r="FK203" i="1" s="1"/>
  <c r="EZ211" i="1"/>
  <c r="FO211" i="1" s="1"/>
  <c r="EV219" i="1"/>
  <c r="FK219" i="1" s="1"/>
  <c r="EZ247" i="1"/>
  <c r="FO247" i="1" s="1"/>
  <c r="EZ255" i="1"/>
  <c r="FO255" i="1" s="1"/>
  <c r="EY259" i="1"/>
  <c r="FN259" i="1" s="1"/>
  <c r="EU259" i="1"/>
  <c r="FJ259" i="1" s="1"/>
  <c r="ER287" i="1"/>
  <c r="FG287" i="1" s="1"/>
  <c r="ER291" i="1"/>
  <c r="FG291" i="1" s="1"/>
  <c r="EZ299" i="1"/>
  <c r="FO299" i="1" s="1"/>
  <c r="EZ307" i="1"/>
  <c r="FO307" i="1" s="1"/>
  <c r="ER319" i="1"/>
  <c r="FG319" i="1" s="1"/>
  <c r="EZ331" i="1"/>
  <c r="FO331" i="1" s="1"/>
  <c r="EZ335" i="1"/>
  <c r="FO335" i="1" s="1"/>
  <c r="EZ339" i="1"/>
  <c r="FO339" i="1" s="1"/>
  <c r="ES352" i="1"/>
  <c r="FH352" i="1" s="1"/>
  <c r="CN66" i="1"/>
  <c r="CN67" i="1" s="1"/>
  <c r="EW10" i="1"/>
  <c r="FL10" i="1" s="1"/>
  <c r="EQ12" i="1"/>
  <c r="FF12" i="1" s="1"/>
  <c r="EV13" i="1"/>
  <c r="FK13" i="1" s="1"/>
  <c r="EW13" i="1"/>
  <c r="FL13" i="1" s="1"/>
  <c r="EW16" i="1"/>
  <c r="FL16" i="1" s="1"/>
  <c r="EQ18" i="1"/>
  <c r="FF18" i="1" s="1"/>
  <c r="EV20" i="1"/>
  <c r="FK20" i="1" s="1"/>
  <c r="ES32" i="1"/>
  <c r="EX32" i="1"/>
  <c r="EY33" i="1"/>
  <c r="FN33" i="1" s="1"/>
  <c r="EV35" i="1"/>
  <c r="FK35" i="1" s="1"/>
  <c r="EZ38" i="1"/>
  <c r="FO38" i="1" s="1"/>
  <c r="EW39" i="1"/>
  <c r="FL39" i="1" s="1"/>
  <c r="EQ43" i="1"/>
  <c r="FF43" i="1" s="1"/>
  <c r="EV45" i="1"/>
  <c r="FK45" i="1" s="1"/>
  <c r="EW45" i="1"/>
  <c r="FL45" i="1" s="1"/>
  <c r="EQ51" i="1"/>
  <c r="CM51" i="1"/>
  <c r="CM54" i="1" s="1"/>
  <c r="CN51" i="1"/>
  <c r="CN54" i="1" s="1"/>
  <c r="EQ52" i="1"/>
  <c r="FF52" i="1" s="1"/>
  <c r="CN55" i="1"/>
  <c r="CN59" i="1" s="1"/>
  <c r="EW56" i="1"/>
  <c r="FL56" i="1" s="1"/>
  <c r="CM60" i="1"/>
  <c r="CM61" i="1" s="1"/>
  <c r="CN60" i="1"/>
  <c r="CN61" i="1" s="1"/>
  <c r="ES76" i="1"/>
  <c r="FH76" i="1" s="1"/>
  <c r="EQ76" i="1"/>
  <c r="FF76" i="1" s="1"/>
  <c r="ES82" i="1"/>
  <c r="FH82" i="1" s="1"/>
  <c r="EO83" i="1"/>
  <c r="DG83" i="1"/>
  <c r="EU85" i="1"/>
  <c r="FJ85" i="1" s="1"/>
  <c r="EU90" i="1"/>
  <c r="FJ90" i="1" s="1"/>
  <c r="ER96" i="1"/>
  <c r="FG96" i="1" s="1"/>
  <c r="DG99" i="1"/>
  <c r="EQ100" i="1"/>
  <c r="FF100" i="1" s="1"/>
  <c r="EW101" i="1"/>
  <c r="FL101" i="1" s="1"/>
  <c r="EV105" i="1"/>
  <c r="FK105" i="1" s="1"/>
  <c r="ES108" i="1"/>
  <c r="FH108" i="1" s="1"/>
  <c r="EX111" i="1"/>
  <c r="FM111" i="1" s="1"/>
  <c r="ER112" i="1"/>
  <c r="FG112" i="1" s="1"/>
  <c r="EO115" i="1"/>
  <c r="DG115" i="1"/>
  <c r="EW116" i="1"/>
  <c r="FL116" i="1" s="1"/>
  <c r="ER120" i="1"/>
  <c r="FG120" i="1" s="1"/>
  <c r="EV129" i="1"/>
  <c r="FK129" i="1" s="1"/>
  <c r="ES130" i="1"/>
  <c r="FH130" i="1" s="1"/>
  <c r="EU130" i="1"/>
  <c r="FJ130" i="1" s="1"/>
  <c r="CF131" i="1"/>
  <c r="CC131" i="1"/>
  <c r="CR131" i="1" s="1"/>
  <c r="EW133" i="1"/>
  <c r="FL133" i="1" s="1"/>
  <c r="CF138" i="1"/>
  <c r="CC138" i="1"/>
  <c r="CR138" i="1" s="1"/>
  <c r="EW142" i="1"/>
  <c r="FL142" i="1" s="1"/>
  <c r="ER144" i="1"/>
  <c r="FG144" i="1" s="1"/>
  <c r="ES145" i="1"/>
  <c r="FH145" i="1" s="1"/>
  <c r="EW148" i="1"/>
  <c r="FL148" i="1" s="1"/>
  <c r="EQ148" i="1"/>
  <c r="FF148" i="1" s="1"/>
  <c r="EW151" i="1"/>
  <c r="FL151" i="1" s="1"/>
  <c r="CF154" i="1"/>
  <c r="CC154" i="1"/>
  <c r="CR154" i="1" s="1"/>
  <c r="ES156" i="1"/>
  <c r="FH156" i="1" s="1"/>
  <c r="EW158" i="1"/>
  <c r="FL158" i="1" s="1"/>
  <c r="ES162" i="1"/>
  <c r="FH162" i="1" s="1"/>
  <c r="EO163" i="1"/>
  <c r="DG163" i="1"/>
  <c r="EO168" i="1"/>
  <c r="DG168" i="1"/>
  <c r="ES169" i="1"/>
  <c r="FH169" i="1" s="1"/>
  <c r="CF170" i="1"/>
  <c r="CC170" i="1"/>
  <c r="CR170" i="1" s="1"/>
  <c r="ER176" i="1"/>
  <c r="FG176" i="1" s="1"/>
  <c r="EP182" i="1"/>
  <c r="FE182" i="1" s="1"/>
  <c r="ES184" i="1"/>
  <c r="FH184" i="1" s="1"/>
  <c r="EX187" i="1"/>
  <c r="FM187" i="1" s="1"/>
  <c r="EP190" i="1"/>
  <c r="FE190" i="1" s="1"/>
  <c r="ES190" i="1"/>
  <c r="FH190" i="1" s="1"/>
  <c r="ES192" i="1"/>
  <c r="FH192" i="1" s="1"/>
  <c r="EX195" i="1"/>
  <c r="FM195" i="1" s="1"/>
  <c r="EP198" i="1"/>
  <c r="FE198" i="1" s="1"/>
  <c r="ES200" i="1"/>
  <c r="FH200" i="1" s="1"/>
  <c r="EX203" i="1"/>
  <c r="FM203" i="1" s="1"/>
  <c r="EP206" i="1"/>
  <c r="FE206" i="1" s="1"/>
  <c r="ES208" i="1"/>
  <c r="FH208" i="1" s="1"/>
  <c r="EP216" i="1"/>
  <c r="FE216" i="1" s="1"/>
  <c r="ES216" i="1"/>
  <c r="FH216" i="1" s="1"/>
  <c r="EX221" i="1"/>
  <c r="FM221" i="1" s="1"/>
  <c r="EP222" i="1"/>
  <c r="FE222" i="1" s="1"/>
  <c r="EX227" i="1"/>
  <c r="FM227" i="1" s="1"/>
  <c r="ES238" i="1"/>
  <c r="FH238" i="1" s="1"/>
  <c r="ES240" i="1"/>
  <c r="FH240" i="1" s="1"/>
  <c r="EP244" i="1"/>
  <c r="FE244" i="1" s="1"/>
  <c r="EX245" i="1"/>
  <c r="FM245" i="1" s="1"/>
  <c r="ES254" i="1"/>
  <c r="FH254" i="1" s="1"/>
  <c r="EP256" i="1"/>
  <c r="FE256" i="1" s="1"/>
  <c r="EX261" i="1"/>
  <c r="FM261" i="1" s="1"/>
  <c r="EP262" i="1"/>
  <c r="FE262" i="1" s="1"/>
  <c r="ES264" i="1"/>
  <c r="FH264" i="1" s="1"/>
  <c r="EP270" i="1"/>
  <c r="FE270" i="1" s="1"/>
  <c r="ES272" i="1"/>
  <c r="FH272" i="1" s="1"/>
  <c r="EP278" i="1"/>
  <c r="FE278" i="1" s="1"/>
  <c r="ES280" i="1"/>
  <c r="FH280" i="1" s="1"/>
  <c r="EP286" i="1"/>
  <c r="FE286" i="1" s="1"/>
  <c r="EX313" i="1"/>
  <c r="FM313" i="1" s="1"/>
  <c r="EP2" i="1"/>
  <c r="CG2" i="1"/>
  <c r="EW2" i="1"/>
  <c r="CN2" i="1"/>
  <c r="EV2" i="1"/>
  <c r="CM2" i="1"/>
  <c r="EY2" i="1"/>
  <c r="CP2" i="1"/>
  <c r="ER2" i="1"/>
  <c r="CI2" i="1"/>
  <c r="EU2" i="1"/>
  <c r="CL2" i="1"/>
  <c r="EO2" i="1"/>
  <c r="CF2" i="1"/>
  <c r="EX2" i="1"/>
  <c r="CO2" i="1"/>
  <c r="EQ2" i="1"/>
  <c r="CH2" i="1"/>
  <c r="ET2" i="1"/>
  <c r="CK2" i="1"/>
  <c r="ES2" i="1"/>
  <c r="CJ2" i="1"/>
  <c r="EZ2" i="1"/>
  <c r="CQ2" i="1"/>
  <c r="ES5" i="1"/>
  <c r="EQ5" i="1"/>
  <c r="EZ5" i="1"/>
  <c r="EP5" i="1"/>
  <c r="EX5" i="1"/>
  <c r="EV5" i="1"/>
  <c r="EO5" i="1"/>
  <c r="ER5" i="1"/>
  <c r="FA3" i="1"/>
  <c r="EY5" i="1"/>
  <c r="ET5" i="1"/>
  <c r="EW5" i="1"/>
  <c r="EU5" i="1"/>
  <c r="EU7" i="1" s="1"/>
  <c r="DV5" i="1"/>
  <c r="DV2" i="1"/>
  <c r="CC2" i="1"/>
  <c r="DV3" i="1"/>
  <c r="S374" i="1"/>
  <c r="S356" i="1"/>
  <c r="S35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76" i="1"/>
  <c r="S359" i="1"/>
  <c r="S358" i="1"/>
  <c r="S68" i="1"/>
  <c r="S66" i="1"/>
  <c r="S58" i="1"/>
  <c r="S62" i="1"/>
  <c r="AK410" i="1" l="1"/>
  <c r="DS410" i="1"/>
  <c r="DJ410" i="1"/>
  <c r="BU410" i="1"/>
  <c r="DN410" i="1"/>
  <c r="DQ410" i="1"/>
  <c r="DL410" i="1"/>
  <c r="BS410" i="1"/>
  <c r="DU410" i="1"/>
  <c r="DR410" i="1"/>
  <c r="BT410" i="1"/>
  <c r="AJ410" i="1"/>
  <c r="DO410" i="1"/>
  <c r="BY410" i="1"/>
  <c r="BX410" i="1"/>
  <c r="DV7" i="1"/>
  <c r="EQ7" i="1"/>
  <c r="FH32" i="1"/>
  <c r="FH48" i="1" s="1"/>
  <c r="ES48" i="1"/>
  <c r="FL74" i="1"/>
  <c r="FL353" i="1" s="1"/>
  <c r="EW353" i="1"/>
  <c r="FI74" i="1"/>
  <c r="FI353" i="1" s="1"/>
  <c r="ET353" i="1"/>
  <c r="FO32" i="1"/>
  <c r="FO48" i="1" s="1"/>
  <c r="EZ48" i="1"/>
  <c r="FF74" i="1"/>
  <c r="FF353" i="1" s="1"/>
  <c r="EQ353" i="1"/>
  <c r="FG74" i="1"/>
  <c r="FG353" i="1" s="1"/>
  <c r="ER353" i="1"/>
  <c r="DG48" i="1"/>
  <c r="FI32" i="1"/>
  <c r="FI48" i="1" s="1"/>
  <c r="ET48" i="1"/>
  <c r="FE32" i="1"/>
  <c r="FE48" i="1" s="1"/>
  <c r="EP48" i="1"/>
  <c r="EO353" i="1"/>
  <c r="FF32" i="1"/>
  <c r="FF48" i="1" s="1"/>
  <c r="EQ48" i="1"/>
  <c r="FH74" i="1"/>
  <c r="FH353" i="1" s="1"/>
  <c r="ES353" i="1"/>
  <c r="FG32" i="1"/>
  <c r="FG48" i="1" s="1"/>
  <c r="ER48" i="1"/>
  <c r="FJ74" i="1"/>
  <c r="FJ353" i="1" s="1"/>
  <c r="EU353" i="1"/>
  <c r="FL32" i="1"/>
  <c r="FL48" i="1" s="1"/>
  <c r="EW48" i="1"/>
  <c r="FM74" i="1"/>
  <c r="FM353" i="1" s="1"/>
  <c r="EX353" i="1"/>
  <c r="ET7" i="1"/>
  <c r="FM32" i="1"/>
  <c r="FM48" i="1" s="1"/>
  <c r="EX48" i="1"/>
  <c r="EO48" i="1"/>
  <c r="DG353" i="1"/>
  <c r="FN74" i="1"/>
  <c r="FN353" i="1" s="1"/>
  <c r="EY353" i="1"/>
  <c r="FK32" i="1"/>
  <c r="FK48" i="1" s="1"/>
  <c r="EV48" i="1"/>
  <c r="FO74" i="1"/>
  <c r="FO353" i="1" s="1"/>
  <c r="EZ353" i="1"/>
  <c r="FJ32" i="1"/>
  <c r="FJ48" i="1" s="1"/>
  <c r="EU48" i="1"/>
  <c r="FK74" i="1"/>
  <c r="FK353" i="1" s="1"/>
  <c r="EV353" i="1"/>
  <c r="FN32" i="1"/>
  <c r="FN48" i="1" s="1"/>
  <c r="EY48" i="1"/>
  <c r="FE74" i="1"/>
  <c r="FE353" i="1" s="1"/>
  <c r="EP353" i="1"/>
  <c r="AY410" i="1"/>
  <c r="CF48" i="1"/>
  <c r="CF353" i="1"/>
  <c r="CR32" i="1"/>
  <c r="CR48" i="1" s="1"/>
  <c r="CC48" i="1"/>
  <c r="CR74" i="1"/>
  <c r="CR353" i="1" s="1"/>
  <c r="CC353" i="1"/>
  <c r="DK410" i="1"/>
  <c r="EV7" i="1"/>
  <c r="BQ410" i="1"/>
  <c r="CA410" i="1"/>
  <c r="EX380" i="1"/>
  <c r="BN410" i="1"/>
  <c r="CB410" i="1"/>
  <c r="BW410" i="1"/>
  <c r="BV410" i="1"/>
  <c r="BZ410" i="1"/>
  <c r="BR410" i="1"/>
  <c r="DM410" i="1"/>
  <c r="DP410" i="1"/>
  <c r="DT410" i="1"/>
  <c r="EU4" i="1"/>
  <c r="CM4" i="1"/>
  <c r="CM410" i="1" s="1"/>
  <c r="EV54" i="1"/>
  <c r="EZ380" i="1"/>
  <c r="EZ4" i="1"/>
  <c r="EX4" i="1"/>
  <c r="EW4" i="1"/>
  <c r="CH4" i="1"/>
  <c r="CH410" i="1" s="1"/>
  <c r="CF4" i="1"/>
  <c r="CG4" i="1"/>
  <c r="CG410" i="1" s="1"/>
  <c r="ES4" i="1"/>
  <c r="EQ4" i="1"/>
  <c r="EO4" i="1"/>
  <c r="ER4" i="1"/>
  <c r="EV4" i="1"/>
  <c r="EP4" i="1"/>
  <c r="EY4" i="1"/>
  <c r="CJ4" i="1"/>
  <c r="CJ410" i="1" s="1"/>
  <c r="CI4" i="1"/>
  <c r="CI410" i="1" s="1"/>
  <c r="CQ4" i="1"/>
  <c r="CQ410" i="1" s="1"/>
  <c r="CK4" i="1"/>
  <c r="CK410" i="1" s="1"/>
  <c r="CO4" i="1"/>
  <c r="CO410" i="1" s="1"/>
  <c r="CL4" i="1"/>
  <c r="CL410" i="1" s="1"/>
  <c r="CP4" i="1"/>
  <c r="CP410" i="1" s="1"/>
  <c r="CN4" i="1"/>
  <c r="CN410" i="1" s="1"/>
  <c r="EP380" i="1"/>
  <c r="EW380" i="1"/>
  <c r="ER380" i="1"/>
  <c r="ES380" i="1"/>
  <c r="EV380" i="1"/>
  <c r="ET380" i="1"/>
  <c r="DG380" i="1"/>
  <c r="CF380" i="1"/>
  <c r="CC380" i="1"/>
  <c r="EO380" i="1"/>
  <c r="CC29" i="1"/>
  <c r="EY29" i="1"/>
  <c r="DV353" i="1"/>
  <c r="ET29" i="1"/>
  <c r="EX29" i="1"/>
  <c r="ER54" i="1"/>
  <c r="EX7" i="1"/>
  <c r="ES7" i="1"/>
  <c r="EX54" i="1"/>
  <c r="EY7" i="1"/>
  <c r="EW7" i="1"/>
  <c r="ER7" i="1"/>
  <c r="DV59" i="1"/>
  <c r="EO7" i="1"/>
  <c r="EQ54" i="1"/>
  <c r="CF29" i="1"/>
  <c r="CC59" i="1"/>
  <c r="CF59" i="1"/>
  <c r="DG54" i="1"/>
  <c r="ES54" i="1"/>
  <c r="EO54" i="1"/>
  <c r="CF54" i="1"/>
  <c r="CC54" i="1"/>
  <c r="EU54" i="1"/>
  <c r="EY54" i="1"/>
  <c r="EW54" i="1"/>
  <c r="DV54" i="1"/>
  <c r="ET54" i="1"/>
  <c r="EZ54" i="1"/>
  <c r="EP54" i="1"/>
  <c r="DV48" i="1"/>
  <c r="ES29" i="1"/>
  <c r="EQ29" i="1"/>
  <c r="DV29" i="1"/>
  <c r="ER29" i="1"/>
  <c r="EU29" i="1"/>
  <c r="DV4" i="1"/>
  <c r="EZ7" i="1"/>
  <c r="DG29" i="1"/>
  <c r="EW29" i="1"/>
  <c r="EO29" i="1"/>
  <c r="EV29" i="1"/>
  <c r="EZ29" i="1"/>
  <c r="EP29" i="1"/>
  <c r="CF7" i="1"/>
  <c r="CC7" i="1"/>
  <c r="CC4" i="1"/>
  <c r="EP7" i="1"/>
  <c r="FA2" i="1"/>
  <c r="ET4" i="1"/>
  <c r="DC374" i="1"/>
  <c r="EW374" i="1" s="1"/>
  <c r="FL374" i="1" s="1"/>
  <c r="DE374" i="1"/>
  <c r="EY374" i="1" s="1"/>
  <c r="FN374" i="1" s="1"/>
  <c r="CU374" i="1"/>
  <c r="DB374" i="1"/>
  <c r="EV374" i="1" s="1"/>
  <c r="FK374" i="1" s="1"/>
  <c r="CW374" i="1"/>
  <c r="EQ374" i="1" s="1"/>
  <c r="FF374" i="1" s="1"/>
  <c r="CY374" i="1"/>
  <c r="ES374" i="1" s="1"/>
  <c r="FH374" i="1" s="1"/>
  <c r="DA374" i="1"/>
  <c r="EU374" i="1" s="1"/>
  <c r="FJ374" i="1" s="1"/>
  <c r="CX374" i="1"/>
  <c r="ER374" i="1" s="1"/>
  <c r="FG374" i="1" s="1"/>
  <c r="CV374" i="1"/>
  <c r="EP374" i="1" s="1"/>
  <c r="FE374" i="1" s="1"/>
  <c r="DF374" i="1"/>
  <c r="EZ374" i="1" s="1"/>
  <c r="FO374" i="1" s="1"/>
  <c r="CZ374" i="1"/>
  <c r="ET374" i="1" s="1"/>
  <c r="FI374" i="1" s="1"/>
  <c r="DD374" i="1"/>
  <c r="EX374" i="1" s="1"/>
  <c r="FM374" i="1" s="1"/>
  <c r="DB68" i="1"/>
  <c r="CY68" i="1"/>
  <c r="CX68" i="1"/>
  <c r="DC68" i="1"/>
  <c r="CW68" i="1"/>
  <c r="CZ68" i="1"/>
  <c r="DE68" i="1"/>
  <c r="CU68" i="1"/>
  <c r="CU69" i="1" s="1"/>
  <c r="DD68" i="1"/>
  <c r="CV68" i="1"/>
  <c r="DF68" i="1"/>
  <c r="DA68" i="1"/>
  <c r="CU365" i="1"/>
  <c r="CW365" i="1"/>
  <c r="EQ365" i="1" s="1"/>
  <c r="FF365" i="1" s="1"/>
  <c r="CV365" i="1"/>
  <c r="EP365" i="1" s="1"/>
  <c r="FE365" i="1" s="1"/>
  <c r="DE365" i="1"/>
  <c r="EY365" i="1" s="1"/>
  <c r="FN365" i="1" s="1"/>
  <c r="DF365" i="1"/>
  <c r="EZ365" i="1" s="1"/>
  <c r="FO365" i="1" s="1"/>
  <c r="CX365" i="1"/>
  <c r="ER365" i="1" s="1"/>
  <c r="FG365" i="1" s="1"/>
  <c r="CY365" i="1"/>
  <c r="ES365" i="1" s="1"/>
  <c r="FH365" i="1" s="1"/>
  <c r="DA365" i="1"/>
  <c r="EU365" i="1" s="1"/>
  <c r="FJ365" i="1" s="1"/>
  <c r="DD365" i="1"/>
  <c r="EX365" i="1" s="1"/>
  <c r="FM365" i="1" s="1"/>
  <c r="CZ365" i="1"/>
  <c r="ET365" i="1" s="1"/>
  <c r="FI365" i="1" s="1"/>
  <c r="DC365" i="1"/>
  <c r="EW365" i="1" s="1"/>
  <c r="FL365" i="1" s="1"/>
  <c r="DB365" i="1"/>
  <c r="EV365" i="1" s="1"/>
  <c r="FK365" i="1" s="1"/>
  <c r="DD364" i="1"/>
  <c r="EX364" i="1" s="1"/>
  <c r="FM364" i="1" s="1"/>
  <c r="CV364" i="1"/>
  <c r="EP364" i="1" s="1"/>
  <c r="FE364" i="1" s="1"/>
  <c r="CW364" i="1"/>
  <c r="EQ364" i="1" s="1"/>
  <c r="FF364" i="1" s="1"/>
  <c r="CX364" i="1"/>
  <c r="ER364" i="1" s="1"/>
  <c r="FG364" i="1" s="1"/>
  <c r="CZ364" i="1"/>
  <c r="ET364" i="1" s="1"/>
  <c r="FI364" i="1" s="1"/>
  <c r="DE364" i="1"/>
  <c r="EY364" i="1" s="1"/>
  <c r="FN364" i="1" s="1"/>
  <c r="DA364" i="1"/>
  <c r="EU364" i="1" s="1"/>
  <c r="FJ364" i="1" s="1"/>
  <c r="CY364" i="1"/>
  <c r="ES364" i="1" s="1"/>
  <c r="FH364" i="1" s="1"/>
  <c r="DF364" i="1"/>
  <c r="EZ364" i="1" s="1"/>
  <c r="FO364" i="1" s="1"/>
  <c r="DB364" i="1"/>
  <c r="EV364" i="1" s="1"/>
  <c r="FK364" i="1" s="1"/>
  <c r="CU364" i="1"/>
  <c r="DC364" i="1"/>
  <c r="EW364" i="1" s="1"/>
  <c r="FL364" i="1" s="1"/>
  <c r="CZ372" i="1"/>
  <c r="ET372" i="1" s="1"/>
  <c r="FI372" i="1" s="1"/>
  <c r="DD372" i="1"/>
  <c r="EX372" i="1" s="1"/>
  <c r="FM372" i="1" s="1"/>
  <c r="DE372" i="1"/>
  <c r="EY372" i="1" s="1"/>
  <c r="FN372" i="1" s="1"/>
  <c r="CW372" i="1"/>
  <c r="EQ372" i="1" s="1"/>
  <c r="FF372" i="1" s="1"/>
  <c r="DF372" i="1"/>
  <c r="EZ372" i="1" s="1"/>
  <c r="FO372" i="1" s="1"/>
  <c r="CX372" i="1"/>
  <c r="ER372" i="1" s="1"/>
  <c r="FG372" i="1" s="1"/>
  <c r="DA372" i="1"/>
  <c r="EU372" i="1" s="1"/>
  <c r="FJ372" i="1" s="1"/>
  <c r="DC372" i="1"/>
  <c r="EW372" i="1" s="1"/>
  <c r="FL372" i="1" s="1"/>
  <c r="CU372" i="1"/>
  <c r="CY372" i="1"/>
  <c r="ES372" i="1" s="1"/>
  <c r="FH372" i="1" s="1"/>
  <c r="CV372" i="1"/>
  <c r="EP372" i="1" s="1"/>
  <c r="FE372" i="1" s="1"/>
  <c r="DB372" i="1"/>
  <c r="EV372" i="1" s="1"/>
  <c r="FK372" i="1" s="1"/>
  <c r="CV62" i="1"/>
  <c r="DA62" i="1"/>
  <c r="CZ62" i="1"/>
  <c r="DD62" i="1"/>
  <c r="DE62" i="1"/>
  <c r="CY62" i="1"/>
  <c r="DB62" i="1"/>
  <c r="DC62" i="1"/>
  <c r="DF62" i="1"/>
  <c r="CX62" i="1"/>
  <c r="CW62" i="1"/>
  <c r="CU62" i="1"/>
  <c r="CU63" i="1" s="1"/>
  <c r="DD361" i="1"/>
  <c r="EX361" i="1" s="1"/>
  <c r="FM361" i="1" s="1"/>
  <c r="CZ361" i="1"/>
  <c r="ET361" i="1" s="1"/>
  <c r="FI361" i="1" s="1"/>
  <c r="DA361" i="1"/>
  <c r="EU361" i="1" s="1"/>
  <c r="FJ361" i="1" s="1"/>
  <c r="CY361" i="1"/>
  <c r="ES361" i="1" s="1"/>
  <c r="FH361" i="1" s="1"/>
  <c r="DF361" i="1"/>
  <c r="EZ361" i="1" s="1"/>
  <c r="FO361" i="1" s="1"/>
  <c r="CW361" i="1"/>
  <c r="EQ361" i="1" s="1"/>
  <c r="FF361" i="1" s="1"/>
  <c r="CV361" i="1"/>
  <c r="EP361" i="1" s="1"/>
  <c r="FE361" i="1" s="1"/>
  <c r="CU361" i="1"/>
  <c r="CX361" i="1"/>
  <c r="ER361" i="1" s="1"/>
  <c r="FG361" i="1" s="1"/>
  <c r="DE361" i="1"/>
  <c r="EY361" i="1" s="1"/>
  <c r="FN361" i="1" s="1"/>
  <c r="DB361" i="1"/>
  <c r="EV361" i="1" s="1"/>
  <c r="FK361" i="1" s="1"/>
  <c r="DC361" i="1"/>
  <c r="EW361" i="1" s="1"/>
  <c r="FL361" i="1" s="1"/>
  <c r="DA373" i="1"/>
  <c r="EU373" i="1" s="1"/>
  <c r="FJ373" i="1" s="1"/>
  <c r="DC373" i="1"/>
  <c r="EW373" i="1" s="1"/>
  <c r="FL373" i="1" s="1"/>
  <c r="CX373" i="1"/>
  <c r="ER373" i="1" s="1"/>
  <c r="FG373" i="1" s="1"/>
  <c r="DE373" i="1"/>
  <c r="EY373" i="1" s="1"/>
  <c r="FN373" i="1" s="1"/>
  <c r="CY373" i="1"/>
  <c r="ES373" i="1" s="1"/>
  <c r="FH373" i="1" s="1"/>
  <c r="CV373" i="1"/>
  <c r="EP373" i="1" s="1"/>
  <c r="FE373" i="1" s="1"/>
  <c r="CZ373" i="1"/>
  <c r="ET373" i="1" s="1"/>
  <c r="FI373" i="1" s="1"/>
  <c r="DF373" i="1"/>
  <c r="EZ373" i="1" s="1"/>
  <c r="FO373" i="1" s="1"/>
  <c r="CW373" i="1"/>
  <c r="EQ373" i="1" s="1"/>
  <c r="FF373" i="1" s="1"/>
  <c r="DD373" i="1"/>
  <c r="EX373" i="1" s="1"/>
  <c r="FM373" i="1" s="1"/>
  <c r="DB373" i="1"/>
  <c r="EV373" i="1" s="1"/>
  <c r="FK373" i="1" s="1"/>
  <c r="CU373" i="1"/>
  <c r="DD58" i="1"/>
  <c r="CW58" i="1"/>
  <c r="CV58" i="1"/>
  <c r="DA58" i="1"/>
  <c r="DC58" i="1"/>
  <c r="CU58" i="1"/>
  <c r="CU59" i="1" s="1"/>
  <c r="DF58" i="1"/>
  <c r="CX58" i="1"/>
  <c r="CZ58" i="1"/>
  <c r="DE58" i="1"/>
  <c r="CY58" i="1"/>
  <c r="DB58" i="1"/>
  <c r="CV359" i="1"/>
  <c r="EP359" i="1" s="1"/>
  <c r="FE359" i="1" s="1"/>
  <c r="CZ359" i="1"/>
  <c r="ET359" i="1" s="1"/>
  <c r="FI359" i="1" s="1"/>
  <c r="DC359" i="1"/>
  <c r="EW359" i="1" s="1"/>
  <c r="FL359" i="1" s="1"/>
  <c r="CX359" i="1"/>
  <c r="ER359" i="1" s="1"/>
  <c r="FG359" i="1" s="1"/>
  <c r="DE359" i="1"/>
  <c r="EY359" i="1" s="1"/>
  <c r="FN359" i="1" s="1"/>
  <c r="CW359" i="1"/>
  <c r="EQ359" i="1" s="1"/>
  <c r="FF359" i="1" s="1"/>
  <c r="CY359" i="1"/>
  <c r="ES359" i="1" s="1"/>
  <c r="FH359" i="1" s="1"/>
  <c r="DD359" i="1"/>
  <c r="EX359" i="1" s="1"/>
  <c r="FM359" i="1" s="1"/>
  <c r="DF359" i="1"/>
  <c r="EZ359" i="1" s="1"/>
  <c r="FO359" i="1" s="1"/>
  <c r="DB359" i="1"/>
  <c r="EV359" i="1" s="1"/>
  <c r="FK359" i="1" s="1"/>
  <c r="CU359" i="1"/>
  <c r="DA359" i="1"/>
  <c r="EU359" i="1" s="1"/>
  <c r="FJ359" i="1" s="1"/>
  <c r="CV362" i="1"/>
  <c r="EP362" i="1" s="1"/>
  <c r="FE362" i="1" s="1"/>
  <c r="DE362" i="1"/>
  <c r="EY362" i="1" s="1"/>
  <c r="FN362" i="1" s="1"/>
  <c r="CW362" i="1"/>
  <c r="EQ362" i="1" s="1"/>
  <c r="FF362" i="1" s="1"/>
  <c r="CY362" i="1"/>
  <c r="ES362" i="1" s="1"/>
  <c r="FH362" i="1" s="1"/>
  <c r="DC362" i="1"/>
  <c r="EW362" i="1" s="1"/>
  <c r="FL362" i="1" s="1"/>
  <c r="CU362" i="1"/>
  <c r="CX362" i="1"/>
  <c r="ER362" i="1" s="1"/>
  <c r="FG362" i="1" s="1"/>
  <c r="CZ362" i="1"/>
  <c r="ET362" i="1" s="1"/>
  <c r="FI362" i="1" s="1"/>
  <c r="DD362" i="1"/>
  <c r="EX362" i="1" s="1"/>
  <c r="FM362" i="1" s="1"/>
  <c r="DA362" i="1"/>
  <c r="EU362" i="1" s="1"/>
  <c r="FJ362" i="1" s="1"/>
  <c r="DF362" i="1"/>
  <c r="EZ362" i="1" s="1"/>
  <c r="FO362" i="1" s="1"/>
  <c r="DB362" i="1"/>
  <c r="EV362" i="1" s="1"/>
  <c r="FK362" i="1" s="1"/>
  <c r="DD366" i="1"/>
  <c r="EX366" i="1" s="1"/>
  <c r="FM366" i="1" s="1"/>
  <c r="DE366" i="1"/>
  <c r="EY366" i="1" s="1"/>
  <c r="FN366" i="1" s="1"/>
  <c r="DA366" i="1"/>
  <c r="EU366" i="1" s="1"/>
  <c r="FJ366" i="1" s="1"/>
  <c r="CY366" i="1"/>
  <c r="ES366" i="1" s="1"/>
  <c r="FH366" i="1" s="1"/>
  <c r="DF366" i="1"/>
  <c r="EZ366" i="1" s="1"/>
  <c r="FO366" i="1" s="1"/>
  <c r="CX366" i="1"/>
  <c r="ER366" i="1" s="1"/>
  <c r="FG366" i="1" s="1"/>
  <c r="DC366" i="1"/>
  <c r="EW366" i="1" s="1"/>
  <c r="FL366" i="1" s="1"/>
  <c r="CU366" i="1"/>
  <c r="CZ366" i="1"/>
  <c r="ET366" i="1" s="1"/>
  <c r="FI366" i="1" s="1"/>
  <c r="CW366" i="1"/>
  <c r="EQ366" i="1" s="1"/>
  <c r="FF366" i="1" s="1"/>
  <c r="CV366" i="1"/>
  <c r="EP366" i="1" s="1"/>
  <c r="FE366" i="1" s="1"/>
  <c r="DB366" i="1"/>
  <c r="EV366" i="1" s="1"/>
  <c r="FK366" i="1" s="1"/>
  <c r="CV370" i="1"/>
  <c r="EP370" i="1" s="1"/>
  <c r="FE370" i="1" s="1"/>
  <c r="DE370" i="1"/>
  <c r="EY370" i="1" s="1"/>
  <c r="FN370" i="1" s="1"/>
  <c r="CZ370" i="1"/>
  <c r="ET370" i="1" s="1"/>
  <c r="FI370" i="1" s="1"/>
  <c r="DB370" i="1"/>
  <c r="EV370" i="1" s="1"/>
  <c r="FK370" i="1" s="1"/>
  <c r="CW370" i="1"/>
  <c r="EQ370" i="1" s="1"/>
  <c r="FF370" i="1" s="1"/>
  <c r="DD370" i="1"/>
  <c r="EX370" i="1" s="1"/>
  <c r="FM370" i="1" s="1"/>
  <c r="DA370" i="1"/>
  <c r="EU370" i="1" s="1"/>
  <c r="FJ370" i="1" s="1"/>
  <c r="CU370" i="1"/>
  <c r="DF370" i="1"/>
  <c r="EZ370" i="1" s="1"/>
  <c r="FO370" i="1" s="1"/>
  <c r="CX370" i="1"/>
  <c r="ER370" i="1" s="1"/>
  <c r="FG370" i="1" s="1"/>
  <c r="DC370" i="1"/>
  <c r="EW370" i="1" s="1"/>
  <c r="FL370" i="1" s="1"/>
  <c r="CY370" i="1"/>
  <c r="ES370" i="1" s="1"/>
  <c r="FH370" i="1" s="1"/>
  <c r="DD354" i="1"/>
  <c r="DA354" i="1"/>
  <c r="CU354" i="1"/>
  <c r="CU355" i="1" s="1"/>
  <c r="CZ354" i="1"/>
  <c r="CV354" i="1"/>
  <c r="DC354" i="1"/>
  <c r="DF354" i="1"/>
  <c r="CW354" i="1"/>
  <c r="DE354" i="1"/>
  <c r="CX354" i="1"/>
  <c r="DB354" i="1"/>
  <c r="CY354" i="1"/>
  <c r="CZ360" i="1"/>
  <c r="ET360" i="1" s="1"/>
  <c r="FI360" i="1" s="1"/>
  <c r="DE360" i="1"/>
  <c r="EY360" i="1" s="1"/>
  <c r="FN360" i="1" s="1"/>
  <c r="CV360" i="1"/>
  <c r="EP360" i="1" s="1"/>
  <c r="FE360" i="1" s="1"/>
  <c r="CY360" i="1"/>
  <c r="ES360" i="1" s="1"/>
  <c r="FH360" i="1" s="1"/>
  <c r="DF360" i="1"/>
  <c r="EZ360" i="1" s="1"/>
  <c r="FO360" i="1" s="1"/>
  <c r="DD360" i="1"/>
  <c r="EX360" i="1" s="1"/>
  <c r="FM360" i="1" s="1"/>
  <c r="CW360" i="1"/>
  <c r="EQ360" i="1" s="1"/>
  <c r="FF360" i="1" s="1"/>
  <c r="CU360" i="1"/>
  <c r="CX360" i="1"/>
  <c r="ER360" i="1" s="1"/>
  <c r="FG360" i="1" s="1"/>
  <c r="DC360" i="1"/>
  <c r="EW360" i="1" s="1"/>
  <c r="FL360" i="1" s="1"/>
  <c r="DB360" i="1"/>
  <c r="EV360" i="1" s="1"/>
  <c r="FK360" i="1" s="1"/>
  <c r="DA360" i="1"/>
  <c r="EU360" i="1" s="1"/>
  <c r="FJ360" i="1" s="1"/>
  <c r="DF368" i="1"/>
  <c r="EZ368" i="1" s="1"/>
  <c r="FO368" i="1" s="1"/>
  <c r="CW368" i="1"/>
  <c r="EQ368" i="1" s="1"/>
  <c r="FF368" i="1" s="1"/>
  <c r="CX368" i="1"/>
  <c r="ER368" i="1" s="1"/>
  <c r="FG368" i="1" s="1"/>
  <c r="CU368" i="1"/>
  <c r="DD368" i="1"/>
  <c r="EX368" i="1" s="1"/>
  <c r="FM368" i="1" s="1"/>
  <c r="DC368" i="1"/>
  <c r="EW368" i="1" s="1"/>
  <c r="FL368" i="1" s="1"/>
  <c r="DE368" i="1"/>
  <c r="EY368" i="1" s="1"/>
  <c r="FN368" i="1" s="1"/>
  <c r="CZ368" i="1"/>
  <c r="ET368" i="1" s="1"/>
  <c r="FI368" i="1" s="1"/>
  <c r="CV368" i="1"/>
  <c r="EP368" i="1" s="1"/>
  <c r="FE368" i="1" s="1"/>
  <c r="DA368" i="1"/>
  <c r="EU368" i="1" s="1"/>
  <c r="FJ368" i="1" s="1"/>
  <c r="CY368" i="1"/>
  <c r="ES368" i="1" s="1"/>
  <c r="FH368" i="1" s="1"/>
  <c r="DB368" i="1"/>
  <c r="EV368" i="1" s="1"/>
  <c r="FK368" i="1" s="1"/>
  <c r="DE358" i="1"/>
  <c r="DC358" i="1"/>
  <c r="CV358" i="1"/>
  <c r="DF358" i="1"/>
  <c r="DD358" i="1"/>
  <c r="CX358" i="1"/>
  <c r="CW358" i="1"/>
  <c r="CZ358" i="1"/>
  <c r="CY358" i="1"/>
  <c r="DA358" i="1"/>
  <c r="DB358" i="1"/>
  <c r="CU358" i="1"/>
  <c r="DD369" i="1"/>
  <c r="EX369" i="1" s="1"/>
  <c r="FM369" i="1" s="1"/>
  <c r="CZ369" i="1"/>
  <c r="ET369" i="1" s="1"/>
  <c r="FI369" i="1" s="1"/>
  <c r="DA369" i="1"/>
  <c r="EU369" i="1" s="1"/>
  <c r="FJ369" i="1" s="1"/>
  <c r="CU369" i="1"/>
  <c r="CV369" i="1"/>
  <c r="EP369" i="1" s="1"/>
  <c r="FE369" i="1" s="1"/>
  <c r="CY369" i="1"/>
  <c r="ES369" i="1" s="1"/>
  <c r="FH369" i="1" s="1"/>
  <c r="CW369" i="1"/>
  <c r="EQ369" i="1" s="1"/>
  <c r="FF369" i="1" s="1"/>
  <c r="DF369" i="1"/>
  <c r="EZ369" i="1" s="1"/>
  <c r="FO369" i="1" s="1"/>
  <c r="CX369" i="1"/>
  <c r="ER369" i="1" s="1"/>
  <c r="FG369" i="1" s="1"/>
  <c r="DE369" i="1"/>
  <c r="EY369" i="1" s="1"/>
  <c r="FN369" i="1" s="1"/>
  <c r="DC369" i="1"/>
  <c r="EW369" i="1" s="1"/>
  <c r="FL369" i="1" s="1"/>
  <c r="DB369" i="1"/>
  <c r="EV369" i="1" s="1"/>
  <c r="FK369" i="1" s="1"/>
  <c r="CY66" i="1"/>
  <c r="DB66" i="1"/>
  <c r="CW66" i="1"/>
  <c r="DD66" i="1"/>
  <c r="DC66" i="1"/>
  <c r="CZ66" i="1"/>
  <c r="DE66" i="1"/>
  <c r="CU66" i="1"/>
  <c r="CU67" i="1" s="1"/>
  <c r="CV66" i="1"/>
  <c r="DA66" i="1"/>
  <c r="CX66" i="1"/>
  <c r="DF66" i="1"/>
  <c r="CV376" i="1"/>
  <c r="DD376" i="1"/>
  <c r="DB376" i="1"/>
  <c r="CX376" i="1"/>
  <c r="DF376" i="1"/>
  <c r="DA376" i="1"/>
  <c r="CZ376" i="1"/>
  <c r="DE376" i="1"/>
  <c r="CU376" i="1"/>
  <c r="CU377" i="1" s="1"/>
  <c r="DC376" i="1"/>
  <c r="CW376" i="1"/>
  <c r="CY376" i="1"/>
  <c r="DD363" i="1"/>
  <c r="EX363" i="1" s="1"/>
  <c r="FM363" i="1" s="1"/>
  <c r="DE363" i="1"/>
  <c r="EY363" i="1" s="1"/>
  <c r="FN363" i="1" s="1"/>
  <c r="DC363" i="1"/>
  <c r="EW363" i="1" s="1"/>
  <c r="FL363" i="1" s="1"/>
  <c r="DF363" i="1"/>
  <c r="EZ363" i="1" s="1"/>
  <c r="FO363" i="1" s="1"/>
  <c r="CY363" i="1"/>
  <c r="ES363" i="1" s="1"/>
  <c r="FH363" i="1" s="1"/>
  <c r="CX363" i="1"/>
  <c r="ER363" i="1" s="1"/>
  <c r="FG363" i="1" s="1"/>
  <c r="CZ363" i="1"/>
  <c r="ET363" i="1" s="1"/>
  <c r="FI363" i="1" s="1"/>
  <c r="DA363" i="1"/>
  <c r="EU363" i="1" s="1"/>
  <c r="FJ363" i="1" s="1"/>
  <c r="CW363" i="1"/>
  <c r="EQ363" i="1" s="1"/>
  <c r="FF363" i="1" s="1"/>
  <c r="CU363" i="1"/>
  <c r="DB363" i="1"/>
  <c r="EV363" i="1" s="1"/>
  <c r="FK363" i="1" s="1"/>
  <c r="CV363" i="1"/>
  <c r="EP363" i="1" s="1"/>
  <c r="FE363" i="1" s="1"/>
  <c r="CV367" i="1"/>
  <c r="EP367" i="1" s="1"/>
  <c r="FE367" i="1" s="1"/>
  <c r="DE367" i="1"/>
  <c r="EY367" i="1" s="1"/>
  <c r="FN367" i="1" s="1"/>
  <c r="DC367" i="1"/>
  <c r="EW367" i="1" s="1"/>
  <c r="FL367" i="1" s="1"/>
  <c r="DB367" i="1"/>
  <c r="EV367" i="1" s="1"/>
  <c r="FK367" i="1" s="1"/>
  <c r="DD367" i="1"/>
  <c r="EX367" i="1" s="1"/>
  <c r="FM367" i="1" s="1"/>
  <c r="CZ367" i="1"/>
  <c r="ET367" i="1" s="1"/>
  <c r="FI367" i="1" s="1"/>
  <c r="DA367" i="1"/>
  <c r="EU367" i="1" s="1"/>
  <c r="FJ367" i="1" s="1"/>
  <c r="CW367" i="1"/>
  <c r="EQ367" i="1" s="1"/>
  <c r="FF367" i="1" s="1"/>
  <c r="CU367" i="1"/>
  <c r="CX367" i="1"/>
  <c r="ER367" i="1" s="1"/>
  <c r="FG367" i="1" s="1"/>
  <c r="DF367" i="1"/>
  <c r="EZ367" i="1" s="1"/>
  <c r="FO367" i="1" s="1"/>
  <c r="CY367" i="1"/>
  <c r="ES367" i="1" s="1"/>
  <c r="FH367" i="1" s="1"/>
  <c r="CU371" i="1"/>
  <c r="DB371" i="1"/>
  <c r="EV371" i="1" s="1"/>
  <c r="FK371" i="1" s="1"/>
  <c r="DC371" i="1"/>
  <c r="EW371" i="1" s="1"/>
  <c r="FL371" i="1" s="1"/>
  <c r="CY371" i="1"/>
  <c r="ES371" i="1" s="1"/>
  <c r="FH371" i="1" s="1"/>
  <c r="CX371" i="1"/>
  <c r="ER371" i="1" s="1"/>
  <c r="FG371" i="1" s="1"/>
  <c r="DD371" i="1"/>
  <c r="EX371" i="1" s="1"/>
  <c r="FM371" i="1" s="1"/>
  <c r="CV371" i="1"/>
  <c r="EP371" i="1" s="1"/>
  <c r="FE371" i="1" s="1"/>
  <c r="CZ371" i="1"/>
  <c r="ET371" i="1" s="1"/>
  <c r="FI371" i="1" s="1"/>
  <c r="CW371" i="1"/>
  <c r="EQ371" i="1" s="1"/>
  <c r="FF371" i="1" s="1"/>
  <c r="DA371" i="1"/>
  <c r="EU371" i="1" s="1"/>
  <c r="FJ371" i="1" s="1"/>
  <c r="DE371" i="1"/>
  <c r="EY371" i="1" s="1"/>
  <c r="FN371" i="1" s="1"/>
  <c r="DF371" i="1"/>
  <c r="EZ371" i="1" s="1"/>
  <c r="FO371" i="1" s="1"/>
  <c r="CZ356" i="1"/>
  <c r="CW356" i="1"/>
  <c r="CU356" i="1"/>
  <c r="CU357" i="1" s="1"/>
  <c r="CV356" i="1"/>
  <c r="DE356" i="1"/>
  <c r="DC356" i="1"/>
  <c r="DF356" i="1"/>
  <c r="DD356" i="1"/>
  <c r="CY356" i="1"/>
  <c r="DB356" i="1"/>
  <c r="DA356" i="1"/>
  <c r="CX356" i="1"/>
  <c r="FA163" i="1"/>
  <c r="FP163" i="1" s="1"/>
  <c r="FD163" i="1"/>
  <c r="FA83" i="1"/>
  <c r="FP83" i="1" s="1"/>
  <c r="FD83" i="1"/>
  <c r="FD345" i="1"/>
  <c r="FA345" i="1"/>
  <c r="FP345" i="1" s="1"/>
  <c r="FA308" i="1"/>
  <c r="FP308" i="1" s="1"/>
  <c r="FD308" i="1"/>
  <c r="FA280" i="1"/>
  <c r="FP280" i="1" s="1"/>
  <c r="FD280" i="1"/>
  <c r="FD250" i="1"/>
  <c r="FA250" i="1"/>
  <c r="FP250" i="1" s="1"/>
  <c r="FA240" i="1"/>
  <c r="FP240" i="1" s="1"/>
  <c r="FD240" i="1"/>
  <c r="FD161" i="1"/>
  <c r="FA161" i="1"/>
  <c r="FP161" i="1" s="1"/>
  <c r="FD82" i="1"/>
  <c r="FA82" i="1"/>
  <c r="FP82" i="1" s="1"/>
  <c r="FM378" i="1"/>
  <c r="FM380" i="1" s="1"/>
  <c r="FD116" i="1"/>
  <c r="FA116" i="1"/>
  <c r="FP116" i="1" s="1"/>
  <c r="FI55" i="1"/>
  <c r="FD20" i="1"/>
  <c r="FA20" i="1"/>
  <c r="FP20" i="1" s="1"/>
  <c r="FA12" i="1"/>
  <c r="FP12" i="1" s="1"/>
  <c r="FD12" i="1"/>
  <c r="FI8" i="1"/>
  <c r="FI29" i="1" s="1"/>
  <c r="FD332" i="1"/>
  <c r="FA332" i="1"/>
  <c r="FP332" i="1" s="1"/>
  <c r="FA333" i="1"/>
  <c r="FP333" i="1" s="1"/>
  <c r="FD333" i="1"/>
  <c r="FA314" i="1"/>
  <c r="FP314" i="1" s="1"/>
  <c r="FD314" i="1"/>
  <c r="FA284" i="1"/>
  <c r="FP284" i="1" s="1"/>
  <c r="FD284" i="1"/>
  <c r="FD228" i="1"/>
  <c r="FA228" i="1"/>
  <c r="FP228" i="1" s="1"/>
  <c r="FD194" i="1"/>
  <c r="FA194" i="1"/>
  <c r="FP194" i="1" s="1"/>
  <c r="FA124" i="1"/>
  <c r="FP124" i="1" s="1"/>
  <c r="FD124" i="1"/>
  <c r="FG60" i="1"/>
  <c r="FG61" i="1" s="1"/>
  <c r="FH55" i="1"/>
  <c r="FG49" i="1"/>
  <c r="FG50" i="1" s="1"/>
  <c r="FA135" i="1"/>
  <c r="FP135" i="1" s="1"/>
  <c r="FD135" i="1"/>
  <c r="FA87" i="1"/>
  <c r="FP87" i="1" s="1"/>
  <c r="FD87" i="1"/>
  <c r="FI51" i="1"/>
  <c r="FI54" i="1" s="1"/>
  <c r="FD51" i="1"/>
  <c r="FA51" i="1"/>
  <c r="FD178" i="1"/>
  <c r="FA178" i="1"/>
  <c r="FP178" i="1" s="1"/>
  <c r="FA147" i="1"/>
  <c r="FP147" i="1" s="1"/>
  <c r="FD147" i="1"/>
  <c r="CR5" i="1"/>
  <c r="CR7" i="1" s="1"/>
  <c r="FA322" i="1"/>
  <c r="FP322" i="1" s="1"/>
  <c r="FD322" i="1"/>
  <c r="FA298" i="1"/>
  <c r="FP298" i="1" s="1"/>
  <c r="FD298" i="1"/>
  <c r="FA290" i="1"/>
  <c r="FP290" i="1" s="1"/>
  <c r="FD290" i="1"/>
  <c r="FD89" i="1"/>
  <c r="FA89" i="1"/>
  <c r="FP89" i="1" s="1"/>
  <c r="FD18" i="1"/>
  <c r="FA18" i="1"/>
  <c r="FP18" i="1" s="1"/>
  <c r="FD379" i="1"/>
  <c r="FA379" i="1"/>
  <c r="FP379" i="1" s="1"/>
  <c r="FA336" i="1"/>
  <c r="FP336" i="1" s="1"/>
  <c r="FD336" i="1"/>
  <c r="FD152" i="1"/>
  <c r="FA152" i="1"/>
  <c r="FP152" i="1" s="1"/>
  <c r="FA99" i="1"/>
  <c r="FP99" i="1" s="1"/>
  <c r="FD88" i="1"/>
  <c r="FA88" i="1"/>
  <c r="FP88" i="1" s="1"/>
  <c r="FD302" i="1"/>
  <c r="FA302" i="1"/>
  <c r="FP302" i="1" s="1"/>
  <c r="FA210" i="1"/>
  <c r="FP210" i="1" s="1"/>
  <c r="FA182" i="1"/>
  <c r="FP182" i="1" s="1"/>
  <c r="FD182" i="1"/>
  <c r="FA171" i="1"/>
  <c r="FP171" i="1" s="1"/>
  <c r="FD171" i="1"/>
  <c r="FA91" i="1"/>
  <c r="FP91" i="1" s="1"/>
  <c r="FD91" i="1"/>
  <c r="FA117" i="1"/>
  <c r="FP117" i="1" s="1"/>
  <c r="FD117" i="1"/>
  <c r="FD19" i="1"/>
  <c r="FA19" i="1"/>
  <c r="FP19" i="1" s="1"/>
  <c r="FA257" i="1"/>
  <c r="FP257" i="1" s="1"/>
  <c r="FD257" i="1"/>
  <c r="FA201" i="1"/>
  <c r="FP201" i="1" s="1"/>
  <c r="FD201" i="1"/>
  <c r="FA195" i="1"/>
  <c r="FP195" i="1" s="1"/>
  <c r="FD195" i="1"/>
  <c r="FA150" i="1"/>
  <c r="FP150" i="1" s="1"/>
  <c r="FD150" i="1"/>
  <c r="FD319" i="1"/>
  <c r="FA319" i="1"/>
  <c r="FP319" i="1" s="1"/>
  <c r="FA301" i="1"/>
  <c r="FP301" i="1" s="1"/>
  <c r="FD301" i="1"/>
  <c r="FA277" i="1"/>
  <c r="FP277" i="1" s="1"/>
  <c r="FD277" i="1"/>
  <c r="FA207" i="1"/>
  <c r="FP207" i="1" s="1"/>
  <c r="FD207" i="1"/>
  <c r="FA189" i="1"/>
  <c r="FP189" i="1" s="1"/>
  <c r="FD189" i="1"/>
  <c r="FD159" i="1"/>
  <c r="FA159" i="1"/>
  <c r="FP159" i="1" s="1"/>
  <c r="FA111" i="1"/>
  <c r="FP111" i="1" s="1"/>
  <c r="FD111" i="1"/>
  <c r="FD79" i="1"/>
  <c r="FA79" i="1"/>
  <c r="FP79" i="1" s="1"/>
  <c r="FO51" i="1"/>
  <c r="FO54" i="1" s="1"/>
  <c r="FA38" i="1"/>
  <c r="FP38" i="1" s="1"/>
  <c r="FD38" i="1"/>
  <c r="FA313" i="1"/>
  <c r="FP313" i="1" s="1"/>
  <c r="FD313" i="1"/>
  <c r="FA293" i="1"/>
  <c r="FP293" i="1" s="1"/>
  <c r="FD293" i="1"/>
  <c r="FD273" i="1"/>
  <c r="FA273" i="1"/>
  <c r="FP273" i="1" s="1"/>
  <c r="FD243" i="1"/>
  <c r="FA243" i="1"/>
  <c r="FP243" i="1" s="1"/>
  <c r="FD237" i="1"/>
  <c r="FA237" i="1"/>
  <c r="FP237" i="1" s="1"/>
  <c r="FA225" i="1"/>
  <c r="FP225" i="1" s="1"/>
  <c r="FD225" i="1"/>
  <c r="FA193" i="1"/>
  <c r="FP193" i="1" s="1"/>
  <c r="FD193" i="1"/>
  <c r="FD144" i="1"/>
  <c r="FA144" i="1"/>
  <c r="FP144" i="1" s="1"/>
  <c r="FD141" i="1"/>
  <c r="FA141" i="1"/>
  <c r="FP141" i="1" s="1"/>
  <c r="FD125" i="1"/>
  <c r="FA125" i="1"/>
  <c r="FP125" i="1" s="1"/>
  <c r="FA34" i="1"/>
  <c r="FP34" i="1" s="1"/>
  <c r="FD34" i="1"/>
  <c r="FD317" i="1"/>
  <c r="FA317" i="1"/>
  <c r="FP317" i="1" s="1"/>
  <c r="FA275" i="1"/>
  <c r="FP275" i="1" s="1"/>
  <c r="FD275" i="1"/>
  <c r="FA263" i="1"/>
  <c r="FP263" i="1" s="1"/>
  <c r="FD263" i="1"/>
  <c r="FA221" i="1"/>
  <c r="FP221" i="1" s="1"/>
  <c r="FD221" i="1"/>
  <c r="FO49" i="1"/>
  <c r="FO50" i="1" s="1"/>
  <c r="FD42" i="1"/>
  <c r="FA42" i="1"/>
  <c r="FP42" i="1" s="1"/>
  <c r="FF51" i="1"/>
  <c r="FF54" i="1" s="1"/>
  <c r="FA304" i="1"/>
  <c r="FP304" i="1" s="1"/>
  <c r="FD304" i="1"/>
  <c r="FD294" i="1"/>
  <c r="FA294" i="1"/>
  <c r="FP294" i="1" s="1"/>
  <c r="FA272" i="1"/>
  <c r="FP272" i="1" s="1"/>
  <c r="FD272" i="1"/>
  <c r="FA232" i="1"/>
  <c r="FP232" i="1" s="1"/>
  <c r="FD232" i="1"/>
  <c r="FA204" i="1"/>
  <c r="FP204" i="1" s="1"/>
  <c r="FD204" i="1"/>
  <c r="FD137" i="1"/>
  <c r="FA137" i="1"/>
  <c r="FP137" i="1" s="1"/>
  <c r="FD121" i="1"/>
  <c r="FA121" i="1"/>
  <c r="FP121" i="1" s="1"/>
  <c r="FM51" i="1"/>
  <c r="FM54" i="1" s="1"/>
  <c r="FD331" i="1"/>
  <c r="FA331" i="1"/>
  <c r="FP331" i="1" s="1"/>
  <c r="FA334" i="1"/>
  <c r="FP334" i="1" s="1"/>
  <c r="FD334" i="1"/>
  <c r="FA151" i="1"/>
  <c r="FP151" i="1" s="1"/>
  <c r="FD151" i="1"/>
  <c r="FA148" i="1"/>
  <c r="FP148" i="1" s="1"/>
  <c r="FD148" i="1"/>
  <c r="FA57" i="1"/>
  <c r="FP57" i="1" s="1"/>
  <c r="FD57" i="1"/>
  <c r="FN55" i="1"/>
  <c r="FA44" i="1"/>
  <c r="FP44" i="1" s="1"/>
  <c r="FD44" i="1"/>
  <c r="CR66" i="1"/>
  <c r="CR67" i="1" s="1"/>
  <c r="FD53" i="1"/>
  <c r="FA53" i="1"/>
  <c r="FP53" i="1" s="1"/>
  <c r="FA131" i="1"/>
  <c r="FP131" i="1" s="1"/>
  <c r="FD131" i="1"/>
  <c r="FK49" i="1"/>
  <c r="FK50" i="1" s="1"/>
  <c r="FA41" i="1"/>
  <c r="FP41" i="1" s="1"/>
  <c r="FD41" i="1"/>
  <c r="FD318" i="1"/>
  <c r="FA318" i="1"/>
  <c r="FP318" i="1" s="1"/>
  <c r="FD246" i="1"/>
  <c r="FA246" i="1"/>
  <c r="FP246" i="1" s="1"/>
  <c r="FD200" i="1"/>
  <c r="FA200" i="1"/>
  <c r="FP200" i="1" s="1"/>
  <c r="FD188" i="1"/>
  <c r="FA188" i="1"/>
  <c r="FP188" i="1" s="1"/>
  <c r="FA139" i="1"/>
  <c r="FP139" i="1" s="1"/>
  <c r="FD139" i="1"/>
  <c r="FA339" i="1"/>
  <c r="FP339" i="1" s="1"/>
  <c r="FD339" i="1"/>
  <c r="FD110" i="1"/>
  <c r="FA110" i="1"/>
  <c r="FP110" i="1" s="1"/>
  <c r="FI60" i="1"/>
  <c r="FI61" i="1" s="1"/>
  <c r="FA49" i="1"/>
  <c r="FA50" i="1" s="1"/>
  <c r="FD49" i="1"/>
  <c r="FD50" i="1" s="1"/>
  <c r="FD43" i="1"/>
  <c r="FA43" i="1"/>
  <c r="FP43" i="1" s="1"/>
  <c r="FA14" i="1"/>
  <c r="FP14" i="1" s="1"/>
  <c r="FD14" i="1"/>
  <c r="FD74" i="1"/>
  <c r="FA74" i="1"/>
  <c r="FL51" i="1"/>
  <c r="FL54" i="1" s="1"/>
  <c r="FA33" i="1"/>
  <c r="FP33" i="1" s="1"/>
  <c r="FD33" i="1"/>
  <c r="FL8" i="1"/>
  <c r="FL29" i="1" s="1"/>
  <c r="FA296" i="1"/>
  <c r="FP296" i="1" s="1"/>
  <c r="FD296" i="1"/>
  <c r="FA292" i="1"/>
  <c r="FP292" i="1" s="1"/>
  <c r="FD292" i="1"/>
  <c r="FD286" i="1"/>
  <c r="FA286" i="1"/>
  <c r="FP286" i="1" s="1"/>
  <c r="FD260" i="1"/>
  <c r="FA260" i="1"/>
  <c r="FP260" i="1" s="1"/>
  <c r="FA256" i="1"/>
  <c r="FP256" i="1" s="1"/>
  <c r="FD256" i="1"/>
  <c r="FA198" i="1"/>
  <c r="FP198" i="1" s="1"/>
  <c r="FD198" i="1"/>
  <c r="FA155" i="1"/>
  <c r="FP155" i="1" s="1"/>
  <c r="FD155" i="1"/>
  <c r="FD153" i="1"/>
  <c r="FA153" i="1"/>
  <c r="FP153" i="1" s="1"/>
  <c r="FD145" i="1"/>
  <c r="FA145" i="1"/>
  <c r="FP145" i="1" s="1"/>
  <c r="FH49" i="1"/>
  <c r="FH50" i="1" s="1"/>
  <c r="FD335" i="1"/>
  <c r="FA335" i="1"/>
  <c r="FP335" i="1" s="1"/>
  <c r="FA342" i="1"/>
  <c r="FP342" i="1" s="1"/>
  <c r="FD342" i="1"/>
  <c r="FD165" i="1"/>
  <c r="FA165" i="1"/>
  <c r="FP165" i="1" s="1"/>
  <c r="FD101" i="1"/>
  <c r="FA101" i="1"/>
  <c r="FP101" i="1" s="1"/>
  <c r="FA60" i="1"/>
  <c r="FA61" i="1" s="1"/>
  <c r="FD60" i="1"/>
  <c r="FD61" i="1" s="1"/>
  <c r="CR55" i="1"/>
  <c r="CR59" i="1" s="1"/>
  <c r="CR49" i="1"/>
  <c r="CR50" i="1" s="1"/>
  <c r="FD35" i="1"/>
  <c r="FA35" i="1"/>
  <c r="FP35" i="1" s="1"/>
  <c r="FD176" i="1"/>
  <c r="FA176" i="1"/>
  <c r="FP176" i="1" s="1"/>
  <c r="FA138" i="1"/>
  <c r="FP138" i="1" s="1"/>
  <c r="FD138" i="1"/>
  <c r="FL60" i="1"/>
  <c r="FL61" i="1" s="1"/>
  <c r="FD268" i="1"/>
  <c r="FA268" i="1"/>
  <c r="FP268" i="1" s="1"/>
  <c r="FD244" i="1"/>
  <c r="FA244" i="1"/>
  <c r="FP244" i="1" s="1"/>
  <c r="FA236" i="1"/>
  <c r="FP236" i="1" s="1"/>
  <c r="FD236" i="1"/>
  <c r="FD214" i="1"/>
  <c r="FA214" i="1"/>
  <c r="FP214" i="1" s="1"/>
  <c r="FD130" i="1"/>
  <c r="FA130" i="1"/>
  <c r="FP130" i="1" s="1"/>
  <c r="FD36" i="1"/>
  <c r="FA36" i="1"/>
  <c r="FP36" i="1" s="1"/>
  <c r="FD330" i="1"/>
  <c r="FA330" i="1"/>
  <c r="FP330" i="1" s="1"/>
  <c r="FD126" i="1"/>
  <c r="FA126" i="1"/>
  <c r="FP126" i="1" s="1"/>
  <c r="FA103" i="1"/>
  <c r="FP103" i="1" s="1"/>
  <c r="FD103" i="1"/>
  <c r="FA325" i="1"/>
  <c r="FP325" i="1" s="1"/>
  <c r="FD325" i="1"/>
  <c r="FD323" i="1"/>
  <c r="FA323" i="1"/>
  <c r="FP323" i="1" s="1"/>
  <c r="FD283" i="1"/>
  <c r="FA283" i="1"/>
  <c r="FP283" i="1" s="1"/>
  <c r="FD229" i="1"/>
  <c r="FA229" i="1"/>
  <c r="FP229" i="1" s="1"/>
  <c r="FA227" i="1"/>
  <c r="FP227" i="1" s="1"/>
  <c r="FD227" i="1"/>
  <c r="FA197" i="1"/>
  <c r="FP197" i="1" s="1"/>
  <c r="FD197" i="1"/>
  <c r="FD175" i="1"/>
  <c r="FA175" i="1"/>
  <c r="FP175" i="1" s="1"/>
  <c r="FD102" i="1"/>
  <c r="FA102" i="1"/>
  <c r="FP102" i="1" s="1"/>
  <c r="FO8" i="1"/>
  <c r="FO29" i="1" s="1"/>
  <c r="FA340" i="1"/>
  <c r="FP340" i="1" s="1"/>
  <c r="FD340" i="1"/>
  <c r="FA295" i="1"/>
  <c r="FP295" i="1" s="1"/>
  <c r="FD295" i="1"/>
  <c r="FD265" i="1"/>
  <c r="FA265" i="1"/>
  <c r="FP265" i="1" s="1"/>
  <c r="FD251" i="1"/>
  <c r="FA251" i="1"/>
  <c r="FP251" i="1" s="1"/>
  <c r="FA173" i="1"/>
  <c r="FP173" i="1" s="1"/>
  <c r="FD173" i="1"/>
  <c r="FD112" i="1"/>
  <c r="FA112" i="1"/>
  <c r="FP112" i="1" s="1"/>
  <c r="FA96" i="1"/>
  <c r="FP96" i="1" s="1"/>
  <c r="FD96" i="1"/>
  <c r="FJ55" i="1"/>
  <c r="FE8" i="1"/>
  <c r="FE29" i="1" s="1"/>
  <c r="FJ8" i="1"/>
  <c r="FJ29" i="1" s="1"/>
  <c r="FK378" i="1"/>
  <c r="FK380" i="1" s="1"/>
  <c r="FD328" i="1"/>
  <c r="FA328" i="1"/>
  <c r="FP328" i="1" s="1"/>
  <c r="FA289" i="1"/>
  <c r="FP289" i="1" s="1"/>
  <c r="FD289" i="1"/>
  <c r="FD285" i="1"/>
  <c r="FA285" i="1"/>
  <c r="FP285" i="1" s="1"/>
  <c r="FD269" i="1"/>
  <c r="FA269" i="1"/>
  <c r="FP269" i="1" s="1"/>
  <c r="FA261" i="1"/>
  <c r="FP261" i="1" s="1"/>
  <c r="FD261" i="1"/>
  <c r="FA249" i="1"/>
  <c r="FP249" i="1" s="1"/>
  <c r="FD249" i="1"/>
  <c r="FA239" i="1"/>
  <c r="FP239" i="1" s="1"/>
  <c r="FD239" i="1"/>
  <c r="FA213" i="1"/>
  <c r="FP213" i="1" s="1"/>
  <c r="FD213" i="1"/>
  <c r="FD181" i="1"/>
  <c r="FA181" i="1"/>
  <c r="FP181" i="1" s="1"/>
  <c r="FJ49" i="1"/>
  <c r="FJ50" i="1" s="1"/>
  <c r="CR378" i="1"/>
  <c r="CR380" i="1" s="1"/>
  <c r="FA321" i="1"/>
  <c r="FP321" i="1" s="1"/>
  <c r="FD321" i="1"/>
  <c r="FD307" i="1"/>
  <c r="FA307" i="1"/>
  <c r="FP307" i="1" s="1"/>
  <c r="FD297" i="1"/>
  <c r="FA297" i="1"/>
  <c r="FP297" i="1" s="1"/>
  <c r="FA279" i="1"/>
  <c r="FP279" i="1" s="1"/>
  <c r="FD279" i="1"/>
  <c r="FA245" i="1"/>
  <c r="FP245" i="1" s="1"/>
  <c r="FD245" i="1"/>
  <c r="FD95" i="1"/>
  <c r="FA95" i="1"/>
  <c r="FP95" i="1" s="1"/>
  <c r="FE60" i="1"/>
  <c r="FE61" i="1" s="1"/>
  <c r="FO55" i="1"/>
  <c r="FJ51" i="1"/>
  <c r="FJ54" i="1" s="1"/>
  <c r="FD168" i="1"/>
  <c r="FA168" i="1"/>
  <c r="FP168" i="1" s="1"/>
  <c r="FD341" i="1"/>
  <c r="FA341" i="1"/>
  <c r="FP341" i="1" s="1"/>
  <c r="FA274" i="1"/>
  <c r="FP274" i="1" s="1"/>
  <c r="FD274" i="1"/>
  <c r="FA220" i="1"/>
  <c r="FP220" i="1" s="1"/>
  <c r="FD220" i="1"/>
  <c r="FD216" i="1"/>
  <c r="FA216" i="1"/>
  <c r="FP216" i="1" s="1"/>
  <c r="FA186" i="1"/>
  <c r="FP186" i="1" s="1"/>
  <c r="FD186" i="1"/>
  <c r="FD140" i="1"/>
  <c r="FA140" i="1"/>
  <c r="FP140" i="1" s="1"/>
  <c r="FA107" i="1"/>
  <c r="FP107" i="1" s="1"/>
  <c r="FD107" i="1"/>
  <c r="FD76" i="1"/>
  <c r="FA76" i="1"/>
  <c r="FP76" i="1" s="1"/>
  <c r="FM49" i="1"/>
  <c r="FM50" i="1" s="1"/>
  <c r="FA32" i="1"/>
  <c r="FD32" i="1"/>
  <c r="FA142" i="1"/>
  <c r="FP142" i="1" s="1"/>
  <c r="FD142" i="1"/>
  <c r="FD85" i="1"/>
  <c r="FA85" i="1"/>
  <c r="FP85" i="1" s="1"/>
  <c r="FN51" i="1"/>
  <c r="FN54" i="1" s="1"/>
  <c r="FA17" i="1"/>
  <c r="FP17" i="1" s="1"/>
  <c r="FD17" i="1"/>
  <c r="CR8" i="1"/>
  <c r="CR29" i="1" s="1"/>
  <c r="FA136" i="1"/>
  <c r="FP136" i="1" s="1"/>
  <c r="FD136" i="1"/>
  <c r="FD106" i="1"/>
  <c r="FA106" i="1"/>
  <c r="FP106" i="1" s="1"/>
  <c r="FD324" i="1"/>
  <c r="FA324" i="1"/>
  <c r="FP324" i="1" s="1"/>
  <c r="FD282" i="1"/>
  <c r="FA282" i="1"/>
  <c r="FP282" i="1" s="1"/>
  <c r="FA224" i="1"/>
  <c r="FP224" i="1" s="1"/>
  <c r="FD224" i="1"/>
  <c r="FD212" i="1"/>
  <c r="FA212" i="1"/>
  <c r="FP212" i="1" s="1"/>
  <c r="FA123" i="1"/>
  <c r="FP123" i="1" s="1"/>
  <c r="FD123" i="1"/>
  <c r="FA81" i="1"/>
  <c r="FP81" i="1" s="1"/>
  <c r="FD81" i="1"/>
  <c r="FM55" i="1"/>
  <c r="FG55" i="1"/>
  <c r="FM8" i="1"/>
  <c r="FM29" i="1" s="1"/>
  <c r="FF378" i="1"/>
  <c r="FF380" i="1" s="1"/>
  <c r="FD158" i="1"/>
  <c r="FA158" i="1"/>
  <c r="FP158" i="1" s="1"/>
  <c r="FD94" i="1"/>
  <c r="FA94" i="1"/>
  <c r="FP94" i="1" s="1"/>
  <c r="FD56" i="1"/>
  <c r="FA56" i="1"/>
  <c r="FP56" i="1" s="1"/>
  <c r="FN8" i="1"/>
  <c r="FN29" i="1" s="1"/>
  <c r="FD170" i="1"/>
  <c r="FA170" i="1"/>
  <c r="FP170" i="1" s="1"/>
  <c r="FA122" i="1"/>
  <c r="FP122" i="1" s="1"/>
  <c r="FD122" i="1"/>
  <c r="FD104" i="1"/>
  <c r="FA104" i="1"/>
  <c r="FP104" i="1" s="1"/>
  <c r="FK60" i="1"/>
  <c r="FK61" i="1" s="1"/>
  <c r="FF55" i="1"/>
  <c r="FA37" i="1"/>
  <c r="FP37" i="1" s="1"/>
  <c r="FD37" i="1"/>
  <c r="FA337" i="1"/>
  <c r="FP337" i="1" s="1"/>
  <c r="FD337" i="1"/>
  <c r="FG378" i="1"/>
  <c r="FG380" i="1" s="1"/>
  <c r="FD262" i="1"/>
  <c r="FA262" i="1"/>
  <c r="FP262" i="1" s="1"/>
  <c r="FD248" i="1"/>
  <c r="FA248" i="1"/>
  <c r="FP248" i="1" s="1"/>
  <c r="FD196" i="1"/>
  <c r="FA196" i="1"/>
  <c r="FP196" i="1" s="1"/>
  <c r="FD184" i="1"/>
  <c r="FA184" i="1"/>
  <c r="FP184" i="1" s="1"/>
  <c r="FD113" i="1"/>
  <c r="FA113" i="1"/>
  <c r="FP113" i="1" s="1"/>
  <c r="FH51" i="1"/>
  <c r="FH54" i="1" s="1"/>
  <c r="FH8" i="1"/>
  <c r="FH29" i="1" s="1"/>
  <c r="FA174" i="1"/>
  <c r="FP174" i="1" s="1"/>
  <c r="FD174" i="1"/>
  <c r="CR51" i="1"/>
  <c r="CR54" i="1" s="1"/>
  <c r="FD39" i="1"/>
  <c r="FA39" i="1"/>
  <c r="FP39" i="1" s="1"/>
  <c r="FA8" i="1"/>
  <c r="FD8" i="1"/>
  <c r="FD344" i="1"/>
  <c r="FA344" i="1"/>
  <c r="FP344" i="1" s="1"/>
  <c r="FD120" i="1"/>
  <c r="FA120" i="1"/>
  <c r="FP120" i="1" s="1"/>
  <c r="FK55" i="1"/>
  <c r="FF8" i="1"/>
  <c r="FF29" i="1" s="1"/>
  <c r="FD326" i="1"/>
  <c r="FA326" i="1"/>
  <c r="FP326" i="1" s="1"/>
  <c r="FD316" i="1"/>
  <c r="FA316" i="1"/>
  <c r="FP316" i="1" s="1"/>
  <c r="FD310" i="1"/>
  <c r="FA310" i="1"/>
  <c r="FP310" i="1" s="1"/>
  <c r="FA306" i="1"/>
  <c r="FP306" i="1" s="1"/>
  <c r="FD306" i="1"/>
  <c r="FD300" i="1"/>
  <c r="FA300" i="1"/>
  <c r="FP300" i="1" s="1"/>
  <c r="FD230" i="1"/>
  <c r="FA230" i="1"/>
  <c r="FP230" i="1" s="1"/>
  <c r="FA218" i="1"/>
  <c r="FP218" i="1" s="1"/>
  <c r="FD218" i="1"/>
  <c r="FD208" i="1"/>
  <c r="FA208" i="1"/>
  <c r="FP208" i="1" s="1"/>
  <c r="FA169" i="1"/>
  <c r="FP169" i="1" s="1"/>
  <c r="FD169" i="1"/>
  <c r="FD146" i="1"/>
  <c r="FA146" i="1"/>
  <c r="FP146" i="1" s="1"/>
  <c r="FG51" i="1"/>
  <c r="FG54" i="1" s="1"/>
  <c r="FG8" i="1"/>
  <c r="FG29" i="1" s="1"/>
  <c r="FH378" i="1"/>
  <c r="FH380" i="1" s="1"/>
  <c r="CR60" i="1"/>
  <c r="CR61" i="1" s="1"/>
  <c r="CR68" i="1"/>
  <c r="CR69" i="1" s="1"/>
  <c r="FA309" i="1"/>
  <c r="FP309" i="1" s="1"/>
  <c r="FD309" i="1"/>
  <c r="FD287" i="1"/>
  <c r="FA287" i="1"/>
  <c r="FP287" i="1" s="1"/>
  <c r="FD271" i="1"/>
  <c r="FA271" i="1"/>
  <c r="FP271" i="1" s="1"/>
  <c r="FD217" i="1"/>
  <c r="FA217" i="1"/>
  <c r="FP217" i="1" s="1"/>
  <c r="FA211" i="1"/>
  <c r="FP211" i="1" s="1"/>
  <c r="FD211" i="1"/>
  <c r="FD209" i="1"/>
  <c r="FA209" i="1"/>
  <c r="FP209" i="1" s="1"/>
  <c r="FD191" i="1"/>
  <c r="FA191" i="1"/>
  <c r="FP191" i="1" s="1"/>
  <c r="FD187" i="1"/>
  <c r="FA187" i="1"/>
  <c r="FP187" i="1" s="1"/>
  <c r="FD128" i="1"/>
  <c r="FA128" i="1"/>
  <c r="FP128" i="1" s="1"/>
  <c r="FA109" i="1"/>
  <c r="FP109" i="1" s="1"/>
  <c r="FD109" i="1"/>
  <c r="FD93" i="1"/>
  <c r="FA93" i="1"/>
  <c r="FP93" i="1" s="1"/>
  <c r="FA77" i="1"/>
  <c r="FP77" i="1" s="1"/>
  <c r="FD77" i="1"/>
  <c r="FJ60" i="1"/>
  <c r="FJ61" i="1" s="1"/>
  <c r="FD315" i="1"/>
  <c r="FA315" i="1"/>
  <c r="FP315" i="1" s="1"/>
  <c r="FA311" i="1"/>
  <c r="FP311" i="1" s="1"/>
  <c r="FD311" i="1"/>
  <c r="FA291" i="1"/>
  <c r="FP291" i="1" s="1"/>
  <c r="FD291" i="1"/>
  <c r="FD157" i="1"/>
  <c r="FA157" i="1"/>
  <c r="FP157" i="1" s="1"/>
  <c r="FD255" i="1"/>
  <c r="FA255" i="1"/>
  <c r="FP255" i="1" s="1"/>
  <c r="FA223" i="1"/>
  <c r="FP223" i="1" s="1"/>
  <c r="FD223" i="1"/>
  <c r="FA215" i="1"/>
  <c r="FP215" i="1" s="1"/>
  <c r="FD215" i="1"/>
  <c r="FA199" i="1"/>
  <c r="FP199" i="1" s="1"/>
  <c r="FD199" i="1"/>
  <c r="FD183" i="1"/>
  <c r="FA183" i="1"/>
  <c r="FP183" i="1" s="1"/>
  <c r="FA160" i="1"/>
  <c r="FP160" i="1" s="1"/>
  <c r="FD160" i="1"/>
  <c r="FD143" i="1"/>
  <c r="FA143" i="1"/>
  <c r="FP143" i="1" s="1"/>
  <c r="FD127" i="1"/>
  <c r="FA127" i="1"/>
  <c r="FP127" i="1" s="1"/>
  <c r="FE51" i="1"/>
  <c r="FE54" i="1" s="1"/>
  <c r="FO378" i="1"/>
  <c r="FO380" i="1" s="1"/>
  <c r="FA235" i="1"/>
  <c r="FP235" i="1" s="1"/>
  <c r="FD235" i="1"/>
  <c r="FD80" i="1"/>
  <c r="FA80" i="1"/>
  <c r="FP80" i="1" s="1"/>
  <c r="FE49" i="1"/>
  <c r="FE50" i="1" s="1"/>
  <c r="FA115" i="1"/>
  <c r="FP115" i="1" s="1"/>
  <c r="FD115" i="1"/>
  <c r="FD278" i="1"/>
  <c r="FA278" i="1"/>
  <c r="FP278" i="1" s="1"/>
  <c r="FA234" i="1"/>
  <c r="FP234" i="1" s="1"/>
  <c r="FD234" i="1"/>
  <c r="FD222" i="1"/>
  <c r="FA222" i="1"/>
  <c r="FP222" i="1" s="1"/>
  <c r="FA190" i="1"/>
  <c r="FP190" i="1" s="1"/>
  <c r="FD190" i="1"/>
  <c r="FA179" i="1"/>
  <c r="FP179" i="1" s="1"/>
  <c r="FD179" i="1"/>
  <c r="FD156" i="1"/>
  <c r="FA156" i="1"/>
  <c r="FP156" i="1" s="1"/>
  <c r="FA97" i="1"/>
  <c r="FP97" i="1" s="1"/>
  <c r="FD97" i="1"/>
  <c r="FA75" i="1"/>
  <c r="FP75" i="1" s="1"/>
  <c r="FD75" i="1"/>
  <c r="FH60" i="1"/>
  <c r="FH61" i="1" s="1"/>
  <c r="FA346" i="1"/>
  <c r="FP346" i="1" s="1"/>
  <c r="FD346" i="1"/>
  <c r="FD149" i="1"/>
  <c r="FA149" i="1"/>
  <c r="FP149" i="1" s="1"/>
  <c r="FD133" i="1"/>
  <c r="FA133" i="1"/>
  <c r="FP133" i="1" s="1"/>
  <c r="FA55" i="1"/>
  <c r="FD55" i="1"/>
  <c r="FA16" i="1"/>
  <c r="FP16" i="1" s="1"/>
  <c r="FD16" i="1"/>
  <c r="FD13" i="1"/>
  <c r="FA13" i="1"/>
  <c r="FP13" i="1" s="1"/>
  <c r="FA9" i="1"/>
  <c r="FP9" i="1" s="1"/>
  <c r="FD9" i="1"/>
  <c r="FD6" i="1"/>
  <c r="FA6" i="1"/>
  <c r="FP6" i="1" s="1"/>
  <c r="FL49" i="1"/>
  <c r="FL50" i="1" s="1"/>
  <c r="FD329" i="1"/>
  <c r="FA329" i="1"/>
  <c r="FP329" i="1" s="1"/>
  <c r="FJ378" i="1"/>
  <c r="FJ380" i="1" s="1"/>
  <c r="FL378" i="1"/>
  <c r="FL380" i="1" s="1"/>
  <c r="FD312" i="1"/>
  <c r="FA312" i="1"/>
  <c r="FP312" i="1" s="1"/>
  <c r="FA252" i="1"/>
  <c r="FP252" i="1" s="1"/>
  <c r="FD252" i="1"/>
  <c r="FA226" i="1"/>
  <c r="FP226" i="1" s="1"/>
  <c r="FD226" i="1"/>
  <c r="FA202" i="1"/>
  <c r="FP202" i="1" s="1"/>
  <c r="FD202" i="1"/>
  <c r="FA172" i="1"/>
  <c r="FP172" i="1" s="1"/>
  <c r="FD172" i="1"/>
  <c r="FD129" i="1"/>
  <c r="FA129" i="1"/>
  <c r="FP129" i="1" s="1"/>
  <c r="FA343" i="1"/>
  <c r="FP343" i="1" s="1"/>
  <c r="FD343" i="1"/>
  <c r="FD164" i="1"/>
  <c r="FA164" i="1"/>
  <c r="FP164" i="1" s="1"/>
  <c r="FD100" i="1"/>
  <c r="FA100" i="1"/>
  <c r="FP100" i="1" s="1"/>
  <c r="FD78" i="1"/>
  <c r="FA78" i="1"/>
  <c r="FP78" i="1" s="1"/>
  <c r="FN49" i="1"/>
  <c r="FN50" i="1" s="1"/>
  <c r="FA10" i="1"/>
  <c r="FP10" i="1" s="1"/>
  <c r="FD10" i="1"/>
  <c r="FL55" i="1"/>
  <c r="FK51" i="1"/>
  <c r="FK54" i="1" s="1"/>
  <c r="FF49" i="1"/>
  <c r="FF50" i="1" s="1"/>
  <c r="FA320" i="1"/>
  <c r="FP320" i="1" s="1"/>
  <c r="FD320" i="1"/>
  <c r="FD276" i="1"/>
  <c r="FA276" i="1"/>
  <c r="FP276" i="1" s="1"/>
  <c r="FD264" i="1"/>
  <c r="FA264" i="1"/>
  <c r="FP264" i="1" s="1"/>
  <c r="FA258" i="1"/>
  <c r="FP258" i="1" s="1"/>
  <c r="FD258" i="1"/>
  <c r="FA254" i="1"/>
  <c r="FP254" i="1" s="1"/>
  <c r="FD238" i="1"/>
  <c r="FA238" i="1"/>
  <c r="FP238" i="1" s="1"/>
  <c r="FA177" i="1"/>
  <c r="FP177" i="1" s="1"/>
  <c r="FD177" i="1"/>
  <c r="FA114" i="1"/>
  <c r="FP114" i="1" s="1"/>
  <c r="FD114" i="1"/>
  <c r="FD105" i="1"/>
  <c r="FA105" i="1"/>
  <c r="FP105" i="1" s="1"/>
  <c r="FD98" i="1"/>
  <c r="FA98" i="1"/>
  <c r="FP98" i="1" s="1"/>
  <c r="FM60" i="1"/>
  <c r="FM61" i="1" s="1"/>
  <c r="FA352" i="1"/>
  <c r="FP352" i="1" s="1"/>
  <c r="FD352" i="1"/>
  <c r="FA338" i="1"/>
  <c r="FP338" i="1" s="1"/>
  <c r="FD338" i="1"/>
  <c r="FD84" i="1"/>
  <c r="FA84" i="1"/>
  <c r="FP84" i="1" s="1"/>
  <c r="FN60" i="1"/>
  <c r="FN61" i="1" s="1"/>
  <c r="FI49" i="1"/>
  <c r="FI50" i="1" s="1"/>
  <c r="FA46" i="1"/>
  <c r="FP46" i="1" s="1"/>
  <c r="FD46" i="1"/>
  <c r="FA15" i="1"/>
  <c r="FP15" i="1" s="1"/>
  <c r="FD15" i="1"/>
  <c r="FA11" i="1"/>
  <c r="FP11" i="1" s="1"/>
  <c r="FD11" i="1"/>
  <c r="FD154" i="1"/>
  <c r="FA154" i="1"/>
  <c r="FP154" i="1" s="1"/>
  <c r="FD90" i="1"/>
  <c r="FA90" i="1"/>
  <c r="FP90" i="1" s="1"/>
  <c r="FF60" i="1"/>
  <c r="FF61" i="1" s="1"/>
  <c r="FK8" i="1"/>
  <c r="FK29" i="1" s="1"/>
  <c r="FA288" i="1"/>
  <c r="FP288" i="1" s="1"/>
  <c r="FD270" i="1"/>
  <c r="FA270" i="1"/>
  <c r="FP270" i="1" s="1"/>
  <c r="FD266" i="1"/>
  <c r="FA266" i="1"/>
  <c r="FP266" i="1" s="1"/>
  <c r="FA242" i="1"/>
  <c r="FP242" i="1" s="1"/>
  <c r="FD242" i="1"/>
  <c r="FA206" i="1"/>
  <c r="FP206" i="1" s="1"/>
  <c r="FD206" i="1"/>
  <c r="FD192" i="1"/>
  <c r="FA192" i="1"/>
  <c r="FP192" i="1" s="1"/>
  <c r="FA162" i="1"/>
  <c r="FP162" i="1" s="1"/>
  <c r="FD108" i="1"/>
  <c r="FA108" i="1"/>
  <c r="FP108" i="1" s="1"/>
  <c r="FD92" i="1"/>
  <c r="FA92" i="1"/>
  <c r="FP92" i="1" s="1"/>
  <c r="FD40" i="1"/>
  <c r="FA40" i="1"/>
  <c r="FP40" i="1" s="1"/>
  <c r="FD180" i="1"/>
  <c r="FA180" i="1"/>
  <c r="FP180" i="1" s="1"/>
  <c r="FA167" i="1"/>
  <c r="FP167" i="1" s="1"/>
  <c r="FD167" i="1"/>
  <c r="FD132" i="1"/>
  <c r="FA132" i="1"/>
  <c r="FP132" i="1" s="1"/>
  <c r="FA119" i="1"/>
  <c r="FP119" i="1" s="1"/>
  <c r="FD119" i="1"/>
  <c r="FA52" i="1"/>
  <c r="FP52" i="1" s="1"/>
  <c r="FD52" i="1"/>
  <c r="FD45" i="1"/>
  <c r="FA45" i="1"/>
  <c r="FP45" i="1" s="1"/>
  <c r="FA378" i="1"/>
  <c r="FD378" i="1"/>
  <c r="FD380" i="1" s="1"/>
  <c r="FD303" i="1"/>
  <c r="FA303" i="1"/>
  <c r="FP303" i="1" s="1"/>
  <c r="FD299" i="1"/>
  <c r="FA299" i="1"/>
  <c r="FP299" i="1" s="1"/>
  <c r="FA281" i="1"/>
  <c r="FP281" i="1" s="1"/>
  <c r="FD281" i="1"/>
  <c r="FD231" i="1"/>
  <c r="FA231" i="1"/>
  <c r="FP231" i="1" s="1"/>
  <c r="FA185" i="1"/>
  <c r="FP185" i="1" s="1"/>
  <c r="FD185" i="1"/>
  <c r="FA166" i="1"/>
  <c r="FP166" i="1" s="1"/>
  <c r="FD166" i="1"/>
  <c r="FA253" i="1"/>
  <c r="FP253" i="1" s="1"/>
  <c r="FD253" i="1"/>
  <c r="FD247" i="1"/>
  <c r="FA247" i="1"/>
  <c r="FP247" i="1" s="1"/>
  <c r="FA241" i="1"/>
  <c r="FP241" i="1" s="1"/>
  <c r="FD241" i="1"/>
  <c r="FA219" i="1"/>
  <c r="FP219" i="1" s="1"/>
  <c r="FD219" i="1"/>
  <c r="FD205" i="1"/>
  <c r="FA205" i="1"/>
  <c r="FP205" i="1" s="1"/>
  <c r="FD86" i="1"/>
  <c r="FA86" i="1"/>
  <c r="FP86" i="1" s="1"/>
  <c r="FN378" i="1"/>
  <c r="FN380" i="1" s="1"/>
  <c r="FE378" i="1"/>
  <c r="FE380" i="1" s="1"/>
  <c r="FD267" i="1"/>
  <c r="FA267" i="1"/>
  <c r="FP267" i="1" s="1"/>
  <c r="FA118" i="1"/>
  <c r="FP118" i="1" s="1"/>
  <c r="FD118" i="1"/>
  <c r="FI378" i="1"/>
  <c r="FI380" i="1" s="1"/>
  <c r="FA327" i="1"/>
  <c r="FP327" i="1" s="1"/>
  <c r="FD327" i="1"/>
  <c r="FD305" i="1"/>
  <c r="FA305" i="1"/>
  <c r="FP305" i="1" s="1"/>
  <c r="FA259" i="1"/>
  <c r="FP259" i="1" s="1"/>
  <c r="FD259" i="1"/>
  <c r="FA233" i="1"/>
  <c r="FP233" i="1" s="1"/>
  <c r="FD233" i="1"/>
  <c r="FA203" i="1"/>
  <c r="FP203" i="1" s="1"/>
  <c r="FD203" i="1"/>
  <c r="FA134" i="1"/>
  <c r="FP134" i="1" s="1"/>
  <c r="FD134" i="1"/>
  <c r="FO60" i="1"/>
  <c r="FO61" i="1" s="1"/>
  <c r="FE55" i="1"/>
  <c r="CR2" i="1"/>
  <c r="FH5" i="1"/>
  <c r="FM5" i="1"/>
  <c r="FO5" i="1"/>
  <c r="FD5" i="1"/>
  <c r="FK5" i="1"/>
  <c r="FE5" i="1"/>
  <c r="FG5" i="1"/>
  <c r="FF5" i="1"/>
  <c r="FN5" i="1"/>
  <c r="FL5" i="1"/>
  <c r="FJ5" i="1"/>
  <c r="FA5" i="1"/>
  <c r="FI5" i="1"/>
  <c r="DG5" i="1"/>
  <c r="DV410" i="1" l="1"/>
  <c r="FD48" i="1"/>
  <c r="FD353" i="1"/>
  <c r="FP32" i="1"/>
  <c r="FP48" i="1" s="1"/>
  <c r="FA48" i="1"/>
  <c r="FP74" i="1"/>
  <c r="FP353" i="1" s="1"/>
  <c r="FA353" i="1"/>
  <c r="CC410" i="1"/>
  <c r="CF410" i="1"/>
  <c r="FJ7" i="1"/>
  <c r="FF7" i="1"/>
  <c r="FG7" i="1"/>
  <c r="DG7" i="1"/>
  <c r="FE7" i="1"/>
  <c r="FA4" i="1"/>
  <c r="CR4" i="1"/>
  <c r="CR410" i="1" s="1"/>
  <c r="FO7" i="1"/>
  <c r="FL7" i="1"/>
  <c r="FM7" i="1"/>
  <c r="FI7" i="1"/>
  <c r="FN7" i="1"/>
  <c r="FK7" i="1"/>
  <c r="FH7" i="1"/>
  <c r="FA380" i="1"/>
  <c r="EW376" i="1"/>
  <c r="DC377" i="1"/>
  <c r="EU376" i="1"/>
  <c r="DA377" i="1"/>
  <c r="EX376" i="1"/>
  <c r="DD377" i="1"/>
  <c r="EZ376" i="1"/>
  <c r="DF377" i="1"/>
  <c r="EP376" i="1"/>
  <c r="CV377" i="1"/>
  <c r="ES376" i="1"/>
  <c r="CY377" i="1"/>
  <c r="EY376" i="1"/>
  <c r="DE377" i="1"/>
  <c r="ER376" i="1"/>
  <c r="CX377" i="1"/>
  <c r="EQ376" i="1"/>
  <c r="CW377" i="1"/>
  <c r="ET376" i="1"/>
  <c r="CZ377" i="1"/>
  <c r="EV376" i="1"/>
  <c r="DB377" i="1"/>
  <c r="ES358" i="1"/>
  <c r="CY375" i="1"/>
  <c r="EU358" i="1"/>
  <c r="DA375" i="1"/>
  <c r="ER358" i="1"/>
  <c r="CX375" i="1"/>
  <c r="EW358" i="1"/>
  <c r="DC375" i="1"/>
  <c r="EX358" i="1"/>
  <c r="DD375" i="1"/>
  <c r="CU375" i="1"/>
  <c r="CU410" i="1" s="1"/>
  <c r="ET358" i="1"/>
  <c r="CZ375" i="1"/>
  <c r="EZ358" i="1"/>
  <c r="DF375" i="1"/>
  <c r="EY358" i="1"/>
  <c r="DE375" i="1"/>
  <c r="EV358" i="1"/>
  <c r="DB375" i="1"/>
  <c r="EQ358" i="1"/>
  <c r="CW375" i="1"/>
  <c r="EP358" i="1"/>
  <c r="CV375" i="1"/>
  <c r="ER356" i="1"/>
  <c r="CX357" i="1"/>
  <c r="EX356" i="1"/>
  <c r="DD357" i="1"/>
  <c r="EP356" i="1"/>
  <c r="CV357" i="1"/>
  <c r="EU356" i="1"/>
  <c r="DA357" i="1"/>
  <c r="EZ356" i="1"/>
  <c r="DF357" i="1"/>
  <c r="EV356" i="1"/>
  <c r="DB357" i="1"/>
  <c r="EW356" i="1"/>
  <c r="DC357" i="1"/>
  <c r="EQ356" i="1"/>
  <c r="CW357" i="1"/>
  <c r="ES356" i="1"/>
  <c r="CY357" i="1"/>
  <c r="EY356" i="1"/>
  <c r="DE357" i="1"/>
  <c r="ET356" i="1"/>
  <c r="CZ357" i="1"/>
  <c r="ES354" i="1"/>
  <c r="CY355" i="1"/>
  <c r="EQ354" i="1"/>
  <c r="CW355" i="1"/>
  <c r="ET354" i="1"/>
  <c r="CZ355" i="1"/>
  <c r="EV354" i="1"/>
  <c r="DB355" i="1"/>
  <c r="EZ354" i="1"/>
  <c r="DF355" i="1"/>
  <c r="ER354" i="1"/>
  <c r="CX355" i="1"/>
  <c r="EW354" i="1"/>
  <c r="DC355" i="1"/>
  <c r="EU354" i="1"/>
  <c r="DA355" i="1"/>
  <c r="EY354" i="1"/>
  <c r="DE355" i="1"/>
  <c r="EP354" i="1"/>
  <c r="CV355" i="1"/>
  <c r="EX354" i="1"/>
  <c r="DD355" i="1"/>
  <c r="EV68" i="1"/>
  <c r="DB69" i="1"/>
  <c r="EU68" i="1"/>
  <c r="DA69" i="1"/>
  <c r="EW68" i="1"/>
  <c r="DC69" i="1"/>
  <c r="EX68" i="1"/>
  <c r="DD69" i="1"/>
  <c r="EZ68" i="1"/>
  <c r="DF69" i="1"/>
  <c r="EY68" i="1"/>
  <c r="DE69" i="1"/>
  <c r="ER68" i="1"/>
  <c r="CX69" i="1"/>
  <c r="EQ68" i="1"/>
  <c r="CW69" i="1"/>
  <c r="EP68" i="1"/>
  <c r="CV69" i="1"/>
  <c r="ET68" i="1"/>
  <c r="CZ69" i="1"/>
  <c r="ES68" i="1"/>
  <c r="CY69" i="1"/>
  <c r="EQ66" i="1"/>
  <c r="CW67" i="1"/>
  <c r="EU66" i="1"/>
  <c r="DA67" i="1"/>
  <c r="ET66" i="1"/>
  <c r="CZ67" i="1"/>
  <c r="EV66" i="1"/>
  <c r="DB67" i="1"/>
  <c r="EY66" i="1"/>
  <c r="DE67" i="1"/>
  <c r="EP66" i="1"/>
  <c r="CV67" i="1"/>
  <c r="EW66" i="1"/>
  <c r="DC67" i="1"/>
  <c r="ES66" i="1"/>
  <c r="CY67" i="1"/>
  <c r="ER66" i="1"/>
  <c r="CX67" i="1"/>
  <c r="EZ66" i="1"/>
  <c r="DF67" i="1"/>
  <c r="EX66" i="1"/>
  <c r="DD67" i="1"/>
  <c r="EQ62" i="1"/>
  <c r="CW63" i="1"/>
  <c r="EV62" i="1"/>
  <c r="DB63" i="1"/>
  <c r="ET62" i="1"/>
  <c r="CZ63" i="1"/>
  <c r="ES62" i="1"/>
  <c r="CY63" i="1"/>
  <c r="EU62" i="1"/>
  <c r="DA63" i="1"/>
  <c r="EZ62" i="1"/>
  <c r="DF63" i="1"/>
  <c r="EY62" i="1"/>
  <c r="DE63" i="1"/>
  <c r="EP62" i="1"/>
  <c r="CV63" i="1"/>
  <c r="ER62" i="1"/>
  <c r="CX63" i="1"/>
  <c r="EW62" i="1"/>
  <c r="DC63" i="1"/>
  <c r="EX62" i="1"/>
  <c r="DD63" i="1"/>
  <c r="FA7" i="1"/>
  <c r="ET58" i="1"/>
  <c r="CZ59" i="1"/>
  <c r="EW58" i="1"/>
  <c r="DC59" i="1"/>
  <c r="EX58" i="1"/>
  <c r="DD59" i="1"/>
  <c r="EV58" i="1"/>
  <c r="DB59" i="1"/>
  <c r="ER58" i="1"/>
  <c r="CX59" i="1"/>
  <c r="EU58" i="1"/>
  <c r="DA59" i="1"/>
  <c r="ES58" i="1"/>
  <c r="CY59" i="1"/>
  <c r="EZ58" i="1"/>
  <c r="DF59" i="1"/>
  <c r="EP58" i="1"/>
  <c r="CV59" i="1"/>
  <c r="EY58" i="1"/>
  <c r="DE59" i="1"/>
  <c r="EQ58" i="1"/>
  <c r="CW59" i="1"/>
  <c r="FA54" i="1"/>
  <c r="FD54" i="1"/>
  <c r="FD29" i="1"/>
  <c r="FA29" i="1"/>
  <c r="FD7" i="1"/>
  <c r="EO66" i="1"/>
  <c r="EO67" i="1" s="1"/>
  <c r="DG66" i="1"/>
  <c r="DG67" i="1" s="1"/>
  <c r="DG369" i="1"/>
  <c r="EO369" i="1"/>
  <c r="EO358" i="1"/>
  <c r="DG358" i="1"/>
  <c r="EO368" i="1"/>
  <c r="DG368" i="1"/>
  <c r="DG360" i="1"/>
  <c r="EO360" i="1"/>
  <c r="EO370" i="1"/>
  <c r="DG370" i="1"/>
  <c r="EO366" i="1"/>
  <c r="DG366" i="1"/>
  <c r="EO373" i="1"/>
  <c r="DG373" i="1"/>
  <c r="DG361" i="1"/>
  <c r="EO361" i="1"/>
  <c r="DG62" i="1"/>
  <c r="DG63" i="1" s="1"/>
  <c r="EO62" i="1"/>
  <c r="EO63" i="1" s="1"/>
  <c r="DG68" i="1"/>
  <c r="DG69" i="1" s="1"/>
  <c r="EO68" i="1"/>
  <c r="EO69" i="1" s="1"/>
  <c r="DG356" i="1"/>
  <c r="DG357" i="1" s="1"/>
  <c r="EO356" i="1"/>
  <c r="EO357" i="1" s="1"/>
  <c r="EO354" i="1"/>
  <c r="EO355" i="1" s="1"/>
  <c r="DG354" i="1"/>
  <c r="DG355" i="1" s="1"/>
  <c r="EO359" i="1"/>
  <c r="DG359" i="1"/>
  <c r="EO364" i="1"/>
  <c r="DG364" i="1"/>
  <c r="EO374" i="1"/>
  <c r="DG374" i="1"/>
  <c r="DG363" i="1"/>
  <c r="EO363" i="1"/>
  <c r="EO362" i="1"/>
  <c r="DG362" i="1"/>
  <c r="DG58" i="1"/>
  <c r="DG59" i="1" s="1"/>
  <c r="EO58" i="1"/>
  <c r="EO59" i="1" s="1"/>
  <c r="EO371" i="1"/>
  <c r="DG371" i="1"/>
  <c r="DG367" i="1"/>
  <c r="EO367" i="1"/>
  <c r="DG376" i="1"/>
  <c r="DG377" i="1" s="1"/>
  <c r="EO376" i="1"/>
  <c r="EO377" i="1" s="1"/>
  <c r="EO372" i="1"/>
  <c r="DG372" i="1"/>
  <c r="DG365" i="1"/>
  <c r="EO365" i="1"/>
  <c r="FP51" i="1"/>
  <c r="FP54" i="1" s="1"/>
  <c r="FP378" i="1"/>
  <c r="FP380" i="1" s="1"/>
  <c r="FP49" i="1"/>
  <c r="FP50" i="1" s="1"/>
  <c r="FP55" i="1"/>
  <c r="FP60" i="1"/>
  <c r="FP61" i="1" s="1"/>
  <c r="FP8" i="1"/>
  <c r="FP29" i="1" s="1"/>
  <c r="FP5" i="1"/>
  <c r="DF410" i="1" l="1"/>
  <c r="CV410" i="1"/>
  <c r="CY410" i="1"/>
  <c r="CX410" i="1"/>
  <c r="CZ410" i="1"/>
  <c r="DE410" i="1"/>
  <c r="DA410" i="1"/>
  <c r="DB410" i="1"/>
  <c r="CW410" i="1"/>
  <c r="DD410" i="1"/>
  <c r="DC410" i="1"/>
  <c r="FP7" i="1"/>
  <c r="FI376" i="1"/>
  <c r="FI377" i="1" s="1"/>
  <c r="ET377" i="1"/>
  <c r="FG376" i="1"/>
  <c r="FG377" i="1" s="1"/>
  <c r="ER377" i="1"/>
  <c r="FH376" i="1"/>
  <c r="FH377" i="1" s="1"/>
  <c r="ES377" i="1"/>
  <c r="FO376" i="1"/>
  <c r="FO377" i="1" s="1"/>
  <c r="EZ377" i="1"/>
  <c r="FJ376" i="1"/>
  <c r="FJ377" i="1" s="1"/>
  <c r="EU377" i="1"/>
  <c r="FK376" i="1"/>
  <c r="FK377" i="1" s="1"/>
  <c r="EV377" i="1"/>
  <c r="FF376" i="1"/>
  <c r="FF377" i="1" s="1"/>
  <c r="EQ377" i="1"/>
  <c r="FN376" i="1"/>
  <c r="FN377" i="1" s="1"/>
  <c r="EY377" i="1"/>
  <c r="FE376" i="1"/>
  <c r="FE377" i="1" s="1"/>
  <c r="EP377" i="1"/>
  <c r="FM376" i="1"/>
  <c r="FM377" i="1" s="1"/>
  <c r="EX377" i="1"/>
  <c r="FL376" i="1"/>
  <c r="FL377" i="1" s="1"/>
  <c r="EW377" i="1"/>
  <c r="DG375" i="1"/>
  <c r="DG410" i="1" s="1"/>
  <c r="FL358" i="1"/>
  <c r="FL375" i="1" s="1"/>
  <c r="EW375" i="1"/>
  <c r="FJ358" i="1"/>
  <c r="FJ375" i="1" s="1"/>
  <c r="EU375" i="1"/>
  <c r="EO375" i="1"/>
  <c r="EO410" i="1" s="1"/>
  <c r="FE358" i="1"/>
  <c r="FE375" i="1" s="1"/>
  <c r="EP375" i="1"/>
  <c r="FK358" i="1"/>
  <c r="FK375" i="1" s="1"/>
  <c r="EV375" i="1"/>
  <c r="FO358" i="1"/>
  <c r="FO375" i="1" s="1"/>
  <c r="EZ375" i="1"/>
  <c r="FF358" i="1"/>
  <c r="FF375" i="1" s="1"/>
  <c r="EQ375" i="1"/>
  <c r="FN358" i="1"/>
  <c r="FN375" i="1" s="1"/>
  <c r="EY375" i="1"/>
  <c r="FI358" i="1"/>
  <c r="FI375" i="1" s="1"/>
  <c r="ET375" i="1"/>
  <c r="FM358" i="1"/>
  <c r="FM375" i="1" s="1"/>
  <c r="EX375" i="1"/>
  <c r="FG358" i="1"/>
  <c r="FG375" i="1" s="1"/>
  <c r="ER375" i="1"/>
  <c r="FH358" i="1"/>
  <c r="FH375" i="1" s="1"/>
  <c r="ES375" i="1"/>
  <c r="FN356" i="1"/>
  <c r="FN357" i="1" s="1"/>
  <c r="EY357" i="1"/>
  <c r="FF356" i="1"/>
  <c r="FF357" i="1" s="1"/>
  <c r="EQ357" i="1"/>
  <c r="FK356" i="1"/>
  <c r="FK357" i="1" s="1"/>
  <c r="EV357" i="1"/>
  <c r="FJ356" i="1"/>
  <c r="FJ357" i="1" s="1"/>
  <c r="EU357" i="1"/>
  <c r="FM356" i="1"/>
  <c r="FM357" i="1" s="1"/>
  <c r="EX357" i="1"/>
  <c r="FI356" i="1"/>
  <c r="FI357" i="1" s="1"/>
  <c r="ET357" i="1"/>
  <c r="FH356" i="1"/>
  <c r="FH357" i="1" s="1"/>
  <c r="ES357" i="1"/>
  <c r="FL356" i="1"/>
  <c r="FL357" i="1" s="1"/>
  <c r="EW357" i="1"/>
  <c r="FO356" i="1"/>
  <c r="FO357" i="1" s="1"/>
  <c r="EZ357" i="1"/>
  <c r="FE356" i="1"/>
  <c r="FE357" i="1" s="1"/>
  <c r="EP357" i="1"/>
  <c r="FG356" i="1"/>
  <c r="FG357" i="1" s="1"/>
  <c r="ER357" i="1"/>
  <c r="FE354" i="1"/>
  <c r="FE355" i="1" s="1"/>
  <c r="EP355" i="1"/>
  <c r="FJ354" i="1"/>
  <c r="FJ355" i="1" s="1"/>
  <c r="EU355" i="1"/>
  <c r="FG354" i="1"/>
  <c r="FG355" i="1" s="1"/>
  <c r="ER355" i="1"/>
  <c r="FK354" i="1"/>
  <c r="FK355" i="1" s="1"/>
  <c r="EV355" i="1"/>
  <c r="FF354" i="1"/>
  <c r="FF355" i="1" s="1"/>
  <c r="EQ355" i="1"/>
  <c r="FM354" i="1"/>
  <c r="FM355" i="1" s="1"/>
  <c r="EX355" i="1"/>
  <c r="FN354" i="1"/>
  <c r="FN355" i="1" s="1"/>
  <c r="EY355" i="1"/>
  <c r="FL354" i="1"/>
  <c r="FL355" i="1" s="1"/>
  <c r="EW355" i="1"/>
  <c r="FO354" i="1"/>
  <c r="FO355" i="1" s="1"/>
  <c r="EZ355" i="1"/>
  <c r="FI354" i="1"/>
  <c r="FI355" i="1" s="1"/>
  <c r="ET355" i="1"/>
  <c r="FH354" i="1"/>
  <c r="FH355" i="1" s="1"/>
  <c r="ES355" i="1"/>
  <c r="FI68" i="1"/>
  <c r="FI69" i="1" s="1"/>
  <c r="ET69" i="1"/>
  <c r="EQ69" i="1"/>
  <c r="FF68" i="1"/>
  <c r="FF69" i="1" s="1"/>
  <c r="FN68" i="1"/>
  <c r="FN69" i="1" s="1"/>
  <c r="EY69" i="1"/>
  <c r="FM68" i="1"/>
  <c r="FM69" i="1" s="1"/>
  <c r="EX69" i="1"/>
  <c r="EU69" i="1"/>
  <c r="FJ68" i="1"/>
  <c r="FJ69" i="1" s="1"/>
  <c r="ES69" i="1"/>
  <c r="FH68" i="1"/>
  <c r="FH69" i="1" s="1"/>
  <c r="FE68" i="1"/>
  <c r="FE69" i="1" s="1"/>
  <c r="EP69" i="1"/>
  <c r="FG68" i="1"/>
  <c r="FG69" i="1" s="1"/>
  <c r="ER69" i="1"/>
  <c r="FO68" i="1"/>
  <c r="FO69" i="1" s="1"/>
  <c r="EZ69" i="1"/>
  <c r="FL68" i="1"/>
  <c r="FL69" i="1" s="1"/>
  <c r="EW69" i="1"/>
  <c r="FK68" i="1"/>
  <c r="FK69" i="1" s="1"/>
  <c r="EV69" i="1"/>
  <c r="ES67" i="1"/>
  <c r="FH66" i="1"/>
  <c r="FH67" i="1" s="1"/>
  <c r="FJ66" i="1"/>
  <c r="FJ67" i="1" s="1"/>
  <c r="EU67" i="1"/>
  <c r="FE66" i="1"/>
  <c r="FE67" i="1" s="1"/>
  <c r="EP67" i="1"/>
  <c r="EZ67" i="1"/>
  <c r="FO66" i="1"/>
  <c r="FO67" i="1" s="1"/>
  <c r="FK66" i="1"/>
  <c r="FK67" i="1" s="1"/>
  <c r="EV67" i="1"/>
  <c r="FM66" i="1"/>
  <c r="FM67" i="1" s="1"/>
  <c r="EX67" i="1"/>
  <c r="FG66" i="1"/>
  <c r="FG67" i="1" s="1"/>
  <c r="ER67" i="1"/>
  <c r="EW67" i="1"/>
  <c r="FL66" i="1"/>
  <c r="FL67" i="1" s="1"/>
  <c r="FN66" i="1"/>
  <c r="FN67" i="1" s="1"/>
  <c r="EY67" i="1"/>
  <c r="FI66" i="1"/>
  <c r="FI67" i="1" s="1"/>
  <c r="ET67" i="1"/>
  <c r="FF66" i="1"/>
  <c r="FF67" i="1" s="1"/>
  <c r="EQ67" i="1"/>
  <c r="FO62" i="1"/>
  <c r="FO63" i="1" s="1"/>
  <c r="EZ63" i="1"/>
  <c r="FL62" i="1"/>
  <c r="FL63" i="1" s="1"/>
  <c r="EW63" i="1"/>
  <c r="FE62" i="1"/>
  <c r="FE63" i="1" s="1"/>
  <c r="EP63" i="1"/>
  <c r="FK62" i="1"/>
  <c r="FK63" i="1" s="1"/>
  <c r="EV63" i="1"/>
  <c r="FH62" i="1"/>
  <c r="FH63" i="1" s="1"/>
  <c r="ES63" i="1"/>
  <c r="FM62" i="1"/>
  <c r="FM63" i="1" s="1"/>
  <c r="EX63" i="1"/>
  <c r="FG62" i="1"/>
  <c r="FG63" i="1" s="1"/>
  <c r="ER63" i="1"/>
  <c r="FN62" i="1"/>
  <c r="FN63" i="1" s="1"/>
  <c r="EY63" i="1"/>
  <c r="FJ62" i="1"/>
  <c r="FJ63" i="1" s="1"/>
  <c r="EU63" i="1"/>
  <c r="FI62" i="1"/>
  <c r="FI63" i="1" s="1"/>
  <c r="ET63" i="1"/>
  <c r="FF62" i="1"/>
  <c r="FF63" i="1" s="1"/>
  <c r="EQ63" i="1"/>
  <c r="FN58" i="1"/>
  <c r="FN59" i="1" s="1"/>
  <c r="EY59" i="1"/>
  <c r="EY410" i="1" s="1"/>
  <c r="FE58" i="1"/>
  <c r="FE59" i="1" s="1"/>
  <c r="EP59" i="1"/>
  <c r="FH58" i="1"/>
  <c r="FH59" i="1" s="1"/>
  <c r="ES59" i="1"/>
  <c r="FG58" i="1"/>
  <c r="FG59" i="1" s="1"/>
  <c r="ER59" i="1"/>
  <c r="FL58" i="1"/>
  <c r="FL59" i="1" s="1"/>
  <c r="EW59" i="1"/>
  <c r="FF58" i="1"/>
  <c r="FF59" i="1" s="1"/>
  <c r="EQ59" i="1"/>
  <c r="FO58" i="1"/>
  <c r="FO59" i="1" s="1"/>
  <c r="EZ59" i="1"/>
  <c r="FJ58" i="1"/>
  <c r="FJ59" i="1" s="1"/>
  <c r="EU59" i="1"/>
  <c r="FK58" i="1"/>
  <c r="FK59" i="1" s="1"/>
  <c r="EV59" i="1"/>
  <c r="EV410" i="1" s="1"/>
  <c r="FM58" i="1"/>
  <c r="FM59" i="1" s="1"/>
  <c r="EX59" i="1"/>
  <c r="FI58" i="1"/>
  <c r="FI59" i="1" s="1"/>
  <c r="ET59" i="1"/>
  <c r="ET410" i="1" s="1"/>
  <c r="FD365" i="1"/>
  <c r="FA365" i="1"/>
  <c r="FP365" i="1" s="1"/>
  <c r="FA356" i="1"/>
  <c r="FD356" i="1"/>
  <c r="FD357" i="1" s="1"/>
  <c r="FA371" i="1"/>
  <c r="FP371" i="1" s="1"/>
  <c r="FD371" i="1"/>
  <c r="FD362" i="1"/>
  <c r="FA362" i="1"/>
  <c r="FP362" i="1" s="1"/>
  <c r="FD374" i="1"/>
  <c r="FA374" i="1"/>
  <c r="FP374" i="1" s="1"/>
  <c r="FD359" i="1"/>
  <c r="FA359" i="1"/>
  <c r="FP359" i="1" s="1"/>
  <c r="FD373" i="1"/>
  <c r="FA373" i="1"/>
  <c r="FP373" i="1" s="1"/>
  <c r="FD370" i="1"/>
  <c r="FA370" i="1"/>
  <c r="FP370" i="1" s="1"/>
  <c r="FD368" i="1"/>
  <c r="FA368" i="1"/>
  <c r="FP368" i="1" s="1"/>
  <c r="FD62" i="1"/>
  <c r="FD63" i="1" s="1"/>
  <c r="FA62" i="1"/>
  <c r="FD367" i="1"/>
  <c r="FA367" i="1"/>
  <c r="FP367" i="1" s="1"/>
  <c r="FD58" i="1"/>
  <c r="FD59" i="1" s="1"/>
  <c r="FA58" i="1"/>
  <c r="FD363" i="1"/>
  <c r="FA363" i="1"/>
  <c r="FP363" i="1" s="1"/>
  <c r="FD68" i="1"/>
  <c r="FD69" i="1" s="1"/>
  <c r="FA68" i="1"/>
  <c r="FA361" i="1"/>
  <c r="FP361" i="1" s="1"/>
  <c r="FD361" i="1"/>
  <c r="FA360" i="1"/>
  <c r="FP360" i="1" s="1"/>
  <c r="FD360" i="1"/>
  <c r="FA376" i="1"/>
  <c r="FD376" i="1"/>
  <c r="FD377" i="1" s="1"/>
  <c r="FD369" i="1"/>
  <c r="FA369" i="1"/>
  <c r="FP369" i="1" s="1"/>
  <c r="FD372" i="1"/>
  <c r="FA372" i="1"/>
  <c r="FP372" i="1" s="1"/>
  <c r="FD364" i="1"/>
  <c r="FA364" i="1"/>
  <c r="FP364" i="1" s="1"/>
  <c r="FD354" i="1"/>
  <c r="FD355" i="1" s="1"/>
  <c r="FA354" i="1"/>
  <c r="FD366" i="1"/>
  <c r="FA366" i="1"/>
  <c r="FP366" i="1" s="1"/>
  <c r="FA358" i="1"/>
  <c r="FD358" i="1"/>
  <c r="FA66" i="1"/>
  <c r="FD66" i="1"/>
  <c r="FD67" i="1" s="1"/>
  <c r="EW410" i="1" l="1"/>
  <c r="EU410" i="1"/>
  <c r="EQ410" i="1"/>
  <c r="ER410" i="1"/>
  <c r="EP410" i="1"/>
  <c r="EZ410" i="1"/>
  <c r="ES410" i="1"/>
  <c r="EX410" i="1"/>
  <c r="FF410" i="1"/>
  <c r="FJ410" i="1"/>
  <c r="FM410" i="1"/>
  <c r="FL410" i="1"/>
  <c r="FN410" i="1"/>
  <c r="FH410" i="1"/>
  <c r="FG410" i="1"/>
  <c r="FE410" i="1"/>
  <c r="FO410" i="1"/>
  <c r="FI410" i="1"/>
  <c r="FK410" i="1"/>
  <c r="FP376" i="1"/>
  <c r="FP377" i="1" s="1"/>
  <c r="FA377" i="1"/>
  <c r="FP358" i="1"/>
  <c r="FP375" i="1" s="1"/>
  <c r="FA375" i="1"/>
  <c r="FD375" i="1"/>
  <c r="FD410" i="1" s="1"/>
  <c r="FP356" i="1"/>
  <c r="FP357" i="1" s="1"/>
  <c r="FA357" i="1"/>
  <c r="FP354" i="1"/>
  <c r="FP355" i="1" s="1"/>
  <c r="FA355" i="1"/>
  <c r="FP68" i="1"/>
  <c r="FP69" i="1" s="1"/>
  <c r="FA69" i="1"/>
  <c r="FP66" i="1"/>
  <c r="FP67" i="1" s="1"/>
  <c r="FA67" i="1"/>
  <c r="FP62" i="1"/>
  <c r="FP63" i="1" s="1"/>
  <c r="FA63" i="1"/>
  <c r="FP58" i="1"/>
  <c r="FP59" i="1" s="1"/>
  <c r="FA59" i="1"/>
  <c r="FA410" i="1" l="1"/>
  <c r="FP410" i="1"/>
</calcChain>
</file>

<file path=xl/sharedStrings.xml><?xml version="1.0" encoding="utf-8"?>
<sst xmlns="http://schemas.openxmlformats.org/spreadsheetml/2006/main" count="4118" uniqueCount="1238">
  <si>
    <t>Empresa operadora</t>
  </si>
  <si>
    <t>CIF/NIF</t>
  </si>
  <si>
    <t>Dirección</t>
  </si>
  <si>
    <t>Población</t>
  </si>
  <si>
    <t>Provincia</t>
  </si>
  <si>
    <t>Tipo de local</t>
  </si>
  <si>
    <t>Bar</t>
  </si>
  <si>
    <t>Nombre del local</t>
  </si>
  <si>
    <t>Titular</t>
  </si>
  <si>
    <t>Antonio Gonzalez Guerri</t>
  </si>
  <si>
    <t>52769637R</t>
  </si>
  <si>
    <t>C/ Monterrey, 66</t>
  </si>
  <si>
    <t>Valencia</t>
  </si>
  <si>
    <t>Mislata</t>
  </si>
  <si>
    <t>Agost</t>
  </si>
  <si>
    <t>Alicante</t>
  </si>
  <si>
    <t>Almoradí</t>
  </si>
  <si>
    <t>PUNTO CERO</t>
  </si>
  <si>
    <t>MURA</t>
  </si>
  <si>
    <t>JOSE ANTONIO SOTO GASCO</t>
  </si>
  <si>
    <t>52674674M</t>
  </si>
  <si>
    <t>CL CAMI DE MURA, 7-B-DCHA-3</t>
  </si>
  <si>
    <t>LIRIA</t>
  </si>
  <si>
    <t>LLORCASER, S.L.</t>
  </si>
  <si>
    <t>B97139000</t>
  </si>
  <si>
    <t>CL REY DON JAIME, 24</t>
  </si>
  <si>
    <t>CHIRIVELLA</t>
  </si>
  <si>
    <t>KOLO.COM</t>
  </si>
  <si>
    <t>GONZALO GIL VIANA</t>
  </si>
  <si>
    <t>19902149L</t>
  </si>
  <si>
    <t>CL NUEVA, 2</t>
  </si>
  <si>
    <t>FUENTERROBLES</t>
  </si>
  <si>
    <t>MUSICAL</t>
  </si>
  <si>
    <t>MARIA LUISA COCERA NUEVALOS</t>
  </si>
  <si>
    <t>73653924N</t>
  </si>
  <si>
    <t>CL ARRABAL, S/N</t>
  </si>
  <si>
    <t>REQUENA</t>
  </si>
  <si>
    <t>TREINTA Y TRES</t>
  </si>
  <si>
    <t>JESUS JOAQUIN FORADADA TORRECILLAS</t>
  </si>
  <si>
    <t>24368989Y</t>
  </si>
  <si>
    <t>AV LA MUSICA, 6</t>
  </si>
  <si>
    <t>BUÑOL</t>
  </si>
  <si>
    <t>SAN DANIEL</t>
  </si>
  <si>
    <t>FAITH ONYIA</t>
  </si>
  <si>
    <t>X3436383E</t>
  </si>
  <si>
    <t>CL REY DON JAIME, 16</t>
  </si>
  <si>
    <t>CONCHETA</t>
  </si>
  <si>
    <t>CONCEPCION GIMENO SAN JUAN</t>
  </si>
  <si>
    <t>22611756L</t>
  </si>
  <si>
    <t>CL SANTOS JUSTO Y PASTOR, 29</t>
  </si>
  <si>
    <t>MANISES</t>
  </si>
  <si>
    <t>MARTIN</t>
  </si>
  <si>
    <t>MARTIN DE LA CRUZ MELERO</t>
  </si>
  <si>
    <t>74991834N</t>
  </si>
  <si>
    <t>CL HERNANDEZ LAZARO, 172</t>
  </si>
  <si>
    <t>ALBAL</t>
  </si>
  <si>
    <t>PAQUITO</t>
  </si>
  <si>
    <t>HERMANOS HIGON PEREZ, C.B.</t>
  </si>
  <si>
    <t>E98210164</t>
  </si>
  <si>
    <t>AV DE LA MUSICA, 46</t>
  </si>
  <si>
    <t>ALBORACHE</t>
  </si>
  <si>
    <t>CAFETAL</t>
  </si>
  <si>
    <t>ANI TADEVOSAN</t>
  </si>
  <si>
    <t>X5194635Q</t>
  </si>
  <si>
    <t>CL MIGUEL HERMANDEZ, 14</t>
  </si>
  <si>
    <t>MISLATA</t>
  </si>
  <si>
    <t>LLEDO</t>
  </si>
  <si>
    <t>BAR LLEDO, C.B.</t>
  </si>
  <si>
    <t>E98449762</t>
  </si>
  <si>
    <t>CL PADRE MENDEZ, 144</t>
  </si>
  <si>
    <t>TORRENTE</t>
  </si>
  <si>
    <t>RACO</t>
  </si>
  <si>
    <t>POSADA ELMAR-MAEL, S.L.</t>
  </si>
  <si>
    <t>B98519358</t>
  </si>
  <si>
    <t>POL. IND. EL BONY-CALLE 31 ,1</t>
  </si>
  <si>
    <t>CATARROJA</t>
  </si>
  <si>
    <t>RACONET</t>
  </si>
  <si>
    <t>PILAR JOSE LAFUENTE</t>
  </si>
  <si>
    <t>73548311S</t>
  </si>
  <si>
    <t>AV VALENCIA, 17</t>
  </si>
  <si>
    <t>CASINOS</t>
  </si>
  <si>
    <t>GUIZA</t>
  </si>
  <si>
    <t>FRANCISCO MARIANO SANSANO CULLA</t>
  </si>
  <si>
    <t>45630865S</t>
  </si>
  <si>
    <t>CL GOMEZ FERRER, 71-B-1B RECAY. CL RONDA ESTE</t>
  </si>
  <si>
    <t>COSTA AZUL</t>
  </si>
  <si>
    <t>COSTA AZUL, C.B.</t>
  </si>
  <si>
    <t>E98440506</t>
  </si>
  <si>
    <t>PZ. VIRGEN DEL CASTILLO 3 - RECAY. C/ MONTAN 23</t>
  </si>
  <si>
    <t>VALENCIA</t>
  </si>
  <si>
    <t>MOSET</t>
  </si>
  <si>
    <t>ANA MARIA MARTI CAMILLERI</t>
  </si>
  <si>
    <t>20836882D</t>
  </si>
  <si>
    <t>CL CONCEPCION ARENAL, 14</t>
  </si>
  <si>
    <t>MASANASA</t>
  </si>
  <si>
    <t>GENESIS</t>
  </si>
  <si>
    <t>JULIAN CABRA MANZANARES</t>
  </si>
  <si>
    <t>73752273J</t>
  </si>
  <si>
    <t>CL ALQUERIA, 6</t>
  </si>
  <si>
    <t>CHESTE</t>
  </si>
  <si>
    <t>BAR LAS CADENAS XIRIVELLA, S.L.L.</t>
  </si>
  <si>
    <t>B97180574</t>
  </si>
  <si>
    <t>CL CARMEN ESTELLES, 1 B</t>
  </si>
  <si>
    <t>CASA FALCO</t>
  </si>
  <si>
    <t>YENNY RODRIGUEZ MIRANDA</t>
  </si>
  <si>
    <t>Y0331444M</t>
  </si>
  <si>
    <t>CL BAJO SEGURA, 1</t>
  </si>
  <si>
    <t>ORIGINAL’S</t>
  </si>
  <si>
    <t>JUAN ANTONIO MORENO SANCHIS</t>
  </si>
  <si>
    <t>25419688L</t>
  </si>
  <si>
    <t>CL CASTELLON, 20</t>
  </si>
  <si>
    <t>CATALINA GONZALEZ PIZARRO</t>
  </si>
  <si>
    <t>52706252G</t>
  </si>
  <si>
    <t>CL VICENTE SALVATIERRA, 11</t>
  </si>
  <si>
    <t>BALLESTEROS</t>
  </si>
  <si>
    <t>ANGEL RAUL BALLESTEROS PEIRO</t>
  </si>
  <si>
    <t>53603201E</t>
  </si>
  <si>
    <t>CL ARCIP. NAVARRO NOGEROLES, 15</t>
  </si>
  <si>
    <t>HNOS. BORJA</t>
  </si>
  <si>
    <t>BORJA VALERA, S.L.</t>
  </si>
  <si>
    <t>B96151402</t>
  </si>
  <si>
    <t>AV BLASCO IBAÑEZ, 45</t>
  </si>
  <si>
    <t>ALACUAS</t>
  </si>
  <si>
    <t>ABUELA</t>
  </si>
  <si>
    <t>DANIEL ALEXANDRE CARDOSO LOPES</t>
  </si>
  <si>
    <t>X3008948X</t>
  </si>
  <si>
    <t>CL SANTA TERESA, 1-B</t>
  </si>
  <si>
    <t xml:space="preserve">ARAGON </t>
  </si>
  <si>
    <t>ANTONIO PLATERO PEREA</t>
  </si>
  <si>
    <t>73539792Y</t>
  </si>
  <si>
    <t>CL CANAL, 32-B</t>
  </si>
  <si>
    <t>UTIEL</t>
  </si>
  <si>
    <t>JANI II</t>
  </si>
  <si>
    <t>ALEJANDRO ORTIZ TORRERO</t>
  </si>
  <si>
    <t>73540070P</t>
  </si>
  <si>
    <t>CL CANONIGO MUÑOZ, 20</t>
  </si>
  <si>
    <t>RINCON DE POVE (ESTE LOCAL ES EL VILLANUEVA)</t>
  </si>
  <si>
    <t>PLAZA</t>
  </si>
  <si>
    <t>JINARI MARIA- MIOARA</t>
  </si>
  <si>
    <t>X8922756K</t>
  </si>
  <si>
    <t>PL CONSTITUCION, 5</t>
  </si>
  <si>
    <t>CHIVA</t>
  </si>
  <si>
    <t>DELICIAS</t>
  </si>
  <si>
    <t>DAMIAN GISBERT ZAHONERO</t>
  </si>
  <si>
    <t>24366021M</t>
  </si>
  <si>
    <t>AV. RAMON Y CAJAL, 23</t>
  </si>
  <si>
    <t>JOSE JUAN CADOLAS ESCUDERO</t>
  </si>
  <si>
    <t>44501368W</t>
  </si>
  <si>
    <t>CL DELS FERRERS-CL 11;PAR 28  P.I. LA REVA SEC.13</t>
  </si>
  <si>
    <t>RIBARROJA</t>
  </si>
  <si>
    <t>B46186060</t>
  </si>
  <si>
    <t>REPLAY SALVADOR PAU</t>
  </si>
  <si>
    <t>C/ Salvador Pau, 1</t>
  </si>
  <si>
    <t>REPLAY MONCADA</t>
  </si>
  <si>
    <t>C/ Mayor, 6</t>
  </si>
  <si>
    <t>MONCADA</t>
  </si>
  <si>
    <t>C/ San Marcelino, 3</t>
  </si>
  <si>
    <t>C/ Mayor, 50</t>
  </si>
  <si>
    <t>PATERNA</t>
  </si>
  <si>
    <t>REPLAY SAN MARCELINO</t>
  </si>
  <si>
    <t xml:space="preserve">REPLAY PATERNA </t>
  </si>
  <si>
    <t>AVENIDA GREGORIO GEA, 2</t>
  </si>
  <si>
    <t>AVENIDA POETA MIGUEL HERNANDEZ, 21</t>
  </si>
  <si>
    <t>REPLAY MISLATA</t>
  </si>
  <si>
    <t>REPLAY ALACUAS</t>
  </si>
  <si>
    <t>CARRETERA RIBARROJA, 58</t>
  </si>
  <si>
    <t>REPLAY MANISES</t>
  </si>
  <si>
    <t xml:space="preserve">Recreativos Amarión S.L. </t>
  </si>
  <si>
    <t>SALON LAS VEGAS</t>
  </si>
  <si>
    <t>Salón</t>
  </si>
  <si>
    <t>Plaza de la Constitución, 16</t>
  </si>
  <si>
    <t>TXEMA</t>
  </si>
  <si>
    <t>CAFETERIA MI6</t>
  </si>
  <si>
    <t>BAR IRLANDA</t>
  </si>
  <si>
    <t>Morant Chorro, S.L.</t>
  </si>
  <si>
    <t>ECLIPSE</t>
  </si>
  <si>
    <t>Avda. Diputación, 14</t>
  </si>
  <si>
    <t>SAN REMO</t>
  </si>
  <si>
    <t>av. Constitución nº 11</t>
  </si>
  <si>
    <t>CA-COLAU</t>
  </si>
  <si>
    <t>C/ Antonio Maura, 16</t>
  </si>
  <si>
    <t>Elda</t>
  </si>
  <si>
    <t>MªJose Cano</t>
  </si>
  <si>
    <t>B53152591</t>
  </si>
  <si>
    <t>C/ San José, 18</t>
  </si>
  <si>
    <t>Replay S.L.</t>
  </si>
  <si>
    <t>Juan Francisco García Martínez</t>
  </si>
  <si>
    <t>48569184S</t>
  </si>
  <si>
    <t>C/ La Escandella, nº 103</t>
  </si>
  <si>
    <t>C/ Docor Fleming esquina C/ Mayor, nº 14</t>
  </si>
  <si>
    <t xml:space="preserve">B53323457 </t>
  </si>
  <si>
    <t>C/ DOCTOR FLEMING, Nº23</t>
  </si>
  <si>
    <t>C/ Valencia 22</t>
  </si>
  <si>
    <t>Eléctricos Charo, S.L</t>
  </si>
  <si>
    <t>B96840632</t>
  </si>
  <si>
    <t>C/ Poeta Antonio Machado 1</t>
  </si>
  <si>
    <t>C/ Poeta Antonio Machado 0</t>
  </si>
  <si>
    <t>Videomani Siglo XXI, S.L</t>
  </si>
  <si>
    <t>B96803101</t>
  </si>
  <si>
    <t>22143228R</t>
  </si>
  <si>
    <t>Recreativos Amarión, S.L.</t>
  </si>
  <si>
    <t>Recreval 2000, S.L.</t>
  </si>
  <si>
    <t>B96601174</t>
  </si>
  <si>
    <t>C/ Guadalhorce, 33 Bajo</t>
  </si>
  <si>
    <t>Ribarroja</t>
  </si>
  <si>
    <t>Jorge Cebrián Roldan</t>
  </si>
  <si>
    <t xml:space="preserve">48404484H </t>
  </si>
  <si>
    <t>Avda. De La Pobla de Vallbona, 33</t>
  </si>
  <si>
    <t>Inmiver J.L. Morales S.L.</t>
  </si>
  <si>
    <t>B54131966</t>
  </si>
  <si>
    <t>C/ Granados,nº 5</t>
  </si>
  <si>
    <t>José Manuel Sánchez Arenas</t>
  </si>
  <si>
    <t>79106809B</t>
  </si>
  <si>
    <t>C/ Nueve De Octubre, nº 10</t>
  </si>
  <si>
    <t>José Oscar Navarro Rabasco</t>
  </si>
  <si>
    <t>48379255C</t>
  </si>
  <si>
    <t>Café bar C.B. San Remo</t>
  </si>
  <si>
    <t>E46342234</t>
  </si>
  <si>
    <t>Colau Baricarn S.L.</t>
  </si>
  <si>
    <t>B97184402</t>
  </si>
  <si>
    <t>1% sobre Ventas</t>
  </si>
  <si>
    <t>1€ máquina /día</t>
  </si>
  <si>
    <t>n/a</t>
  </si>
  <si>
    <t>Ventas bar</t>
  </si>
  <si>
    <t>% adicional rappel</t>
  </si>
  <si>
    <t>Rappel        por bar</t>
  </si>
  <si>
    <t>Ventas salón</t>
  </si>
  <si>
    <t>Rappel  del salón</t>
  </si>
  <si>
    <t>Adicionalmente, al final de cada año de contrato, el Proveedor  recibirá un rappel por local en función de sus respectivas ventas anuales, cuyo importe se recoge en el siguiente cuadro:</t>
  </si>
  <si>
    <t>Pago premios</t>
  </si>
  <si>
    <t>Tasa</t>
  </si>
  <si>
    <t>NGR</t>
  </si>
  <si>
    <t>gastos imputables</t>
  </si>
  <si>
    <t>RN</t>
  </si>
  <si>
    <t>=NGR-GI</t>
  </si>
  <si>
    <t>GI</t>
  </si>
  <si>
    <t>Resultado neto</t>
  </si>
  <si>
    <t>GGR</t>
  </si>
  <si>
    <t>ingreso neto de juego</t>
  </si>
  <si>
    <t>Ingreso bruto juego)</t>
  </si>
  <si>
    <t>V</t>
  </si>
  <si>
    <t>P</t>
  </si>
  <si>
    <t>Venta apuestas</t>
  </si>
  <si>
    <t>=V-P</t>
  </si>
  <si>
    <t>T</t>
  </si>
  <si>
    <t>=10% GGR</t>
  </si>
  <si>
    <t>=GGR-T</t>
  </si>
  <si>
    <t>ID OPERADORA</t>
  </si>
  <si>
    <t>Binelde Ocio S.L.</t>
  </si>
  <si>
    <t>B63862726</t>
  </si>
  <si>
    <t>Vía Laitena, 51</t>
  </si>
  <si>
    <t>Barcelona</t>
  </si>
  <si>
    <t>70% del RN</t>
  </si>
  <si>
    <t>250€/mes</t>
  </si>
  <si>
    <t>Binelde Ocio S.L</t>
  </si>
  <si>
    <t>Vía laietana, 51</t>
  </si>
  <si>
    <t>Jaide S.A</t>
  </si>
  <si>
    <t>A12039541</t>
  </si>
  <si>
    <t>Avda. Pérez Galdós, 19</t>
  </si>
  <si>
    <t>Castellón</t>
  </si>
  <si>
    <t>Bingo</t>
  </si>
  <si>
    <t>70% del RN y 250€/mes</t>
  </si>
  <si>
    <t>Sorca S.A</t>
  </si>
  <si>
    <t>C/Ramón y Cajal, 29</t>
  </si>
  <si>
    <t>Sorca S.A.</t>
  </si>
  <si>
    <t>A12039542</t>
  </si>
  <si>
    <t>B46080131</t>
  </si>
  <si>
    <t>C/ Constitución, 50</t>
  </si>
  <si>
    <t>Real de Gandía</t>
  </si>
  <si>
    <t>Electrónicos Gandía S.L.</t>
  </si>
  <si>
    <t>Solpark Barón de Carcer</t>
  </si>
  <si>
    <t>Solpark Torrent</t>
  </si>
  <si>
    <t>BOLERA</t>
  </si>
  <si>
    <t>PARADISE</t>
  </si>
  <si>
    <t>FURS</t>
  </si>
  <si>
    <t>EL CAPO</t>
  </si>
  <si>
    <t>ABEL</t>
  </si>
  <si>
    <t>MANOLO (antes TONI)</t>
  </si>
  <si>
    <t>XIXONA</t>
  </si>
  <si>
    <t>CASTILLA</t>
  </si>
  <si>
    <t>PLAY BOY</t>
  </si>
  <si>
    <t>3 ROSAS</t>
  </si>
  <si>
    <t>MAITE (antes XUANET)</t>
  </si>
  <si>
    <t>LA TERRAZA DEL FRAILE</t>
  </si>
  <si>
    <t>APETECE</t>
  </si>
  <si>
    <t>CANTONET DE VANE</t>
  </si>
  <si>
    <t>PUB 9NOKAO</t>
  </si>
  <si>
    <t xml:space="preserve">EL BUDHA </t>
  </si>
  <si>
    <t>PUB HEJUMA</t>
  </si>
  <si>
    <t>BAR LA BARBERIA</t>
  </si>
  <si>
    <t>JOANGIE</t>
  </si>
  <si>
    <t>BURGER WORLD</t>
  </si>
  <si>
    <t>SAMOA</t>
  </si>
  <si>
    <t>LA ÚLTIMA Y NOS VAMOS</t>
  </si>
  <si>
    <t>LA TABERNA</t>
  </si>
  <si>
    <t>ALAMEDA</t>
  </si>
  <si>
    <t>BASI</t>
  </si>
  <si>
    <t>CA MANEL</t>
  </si>
  <si>
    <t>CAFETERIA EL BOCAITO</t>
  </si>
  <si>
    <t>ANITA</t>
  </si>
  <si>
    <t>LOS GOYOS</t>
  </si>
  <si>
    <t>Café – Café</t>
  </si>
  <si>
    <t>ESQUINA II</t>
  </si>
  <si>
    <t>EL FRANCES</t>
  </si>
  <si>
    <t>CASA OLI</t>
  </si>
  <si>
    <t>TE ODIO</t>
  </si>
  <si>
    <t>PENSAT I FET</t>
  </si>
  <si>
    <t>CANELA Y CLAVO</t>
  </si>
  <si>
    <t>PARQUESOL</t>
  </si>
  <si>
    <t>BONA CUINA III (MAJADAS)</t>
  </si>
  <si>
    <t>'10082,10083</t>
  </si>
  <si>
    <t>'10085,10086</t>
  </si>
  <si>
    <t>'10088,10089</t>
  </si>
  <si>
    <t>'10091,10092</t>
  </si>
  <si>
    <t>'10094,10095</t>
  </si>
  <si>
    <t>'10097,10098</t>
  </si>
  <si>
    <t>'10100,10101</t>
  </si>
  <si>
    <t>'10103,10104</t>
  </si>
  <si>
    <t>RINCÓN DE LA AMISTAD</t>
  </si>
  <si>
    <t>BAR LA SENDA</t>
  </si>
  <si>
    <t>Master ID  en córners</t>
  </si>
  <si>
    <t>terminal ID</t>
  </si>
  <si>
    <t>SALÓN DE JUEGOS ABAXI</t>
  </si>
  <si>
    <t>SALÓN DE JUEGOS CROUPIER</t>
  </si>
  <si>
    <t>BINGO REY DON JAIME</t>
  </si>
  <si>
    <t>BINGO GRAN CASTELLÓN</t>
  </si>
  <si>
    <t>LA ELIANA</t>
  </si>
  <si>
    <t>ONTENIENTE</t>
  </si>
  <si>
    <t>MONTICHELVO</t>
  </si>
  <si>
    <t xml:space="preserve">ALMORADÍ </t>
  </si>
  <si>
    <t>AGOST</t>
  </si>
  <si>
    <t>ELDA</t>
  </si>
  <si>
    <t>CASTELLÓN</t>
  </si>
  <si>
    <t>1% de V</t>
  </si>
  <si>
    <t>50% del NGR</t>
  </si>
  <si>
    <t>50% del RN</t>
  </si>
  <si>
    <t>50% del NGR - 0,5% de V en bares</t>
  </si>
  <si>
    <t>3% de V</t>
  </si>
  <si>
    <t>2% de V</t>
  </si>
  <si>
    <t>Rappel bar</t>
  </si>
  <si>
    <t>Rappel Salón y rappel bar</t>
  </si>
  <si>
    <t>Rappel salón</t>
  </si>
  <si>
    <t>Acuerdo de reparto SALONES
Liquidación mensual</t>
  </si>
  <si>
    <t>Acuerdo de reparto BARES
Liquidación mensual</t>
  </si>
  <si>
    <t>Retribución adicional
Liquidación mensual</t>
  </si>
  <si>
    <t>Retribución adicional
Liquidación a final de año</t>
  </si>
  <si>
    <t>Calle Veinticinco de Abril, 57 izq.</t>
  </si>
  <si>
    <t>Cullera</t>
  </si>
  <si>
    <t>Calle Pla de Larc, 52</t>
  </si>
  <si>
    <t>Lliria</t>
  </si>
  <si>
    <t>Av. Dels Furs, 22</t>
  </si>
  <si>
    <t>Calle Duque de Lliria, 99</t>
  </si>
  <si>
    <t>Calle José Antonio, 55</t>
  </si>
  <si>
    <t>La Pobla de Vallbona</t>
  </si>
  <si>
    <t>Calle Manuel López  Varela, 6 bajo</t>
  </si>
  <si>
    <t>Calle Joncar, 2</t>
  </si>
  <si>
    <t>Pobla de Farnals</t>
  </si>
  <si>
    <t>Calle castillo de Cullera (La Torre), 14</t>
  </si>
  <si>
    <t>Calle Guillermo Roch, 19</t>
  </si>
  <si>
    <t>Calle Jose María Martinez Aviño, 35</t>
  </si>
  <si>
    <t>Manises</t>
  </si>
  <si>
    <t>Calle Ferrandis Luna Esq. Juan de Rivera, 15</t>
  </si>
  <si>
    <t>Vicente lladró 12</t>
  </si>
  <si>
    <t>Almassera</t>
  </si>
  <si>
    <t>Avda. Dels Furs, 14</t>
  </si>
  <si>
    <t>Calle Tomás y Valiente, 1</t>
  </si>
  <si>
    <t>Aldaia</t>
  </si>
  <si>
    <t>Calle Metge Don Josep, 26</t>
  </si>
  <si>
    <t>Museros</t>
  </si>
  <si>
    <t>C/ Pintor Pinazo , 1</t>
  </si>
  <si>
    <t xml:space="preserve">Manises </t>
  </si>
  <si>
    <t>C/ San Jose, 61</t>
  </si>
  <si>
    <t>Almusafes</t>
  </si>
  <si>
    <t>c/ Vicente Marí Hernandez, 6</t>
  </si>
  <si>
    <t>Alcasser</t>
  </si>
  <si>
    <t>c/ Acacias 8</t>
  </si>
  <si>
    <t>c/ Río Nervión, 11</t>
  </si>
  <si>
    <t>c/ Santa Barbara, 51</t>
  </si>
  <si>
    <t>Benifaio</t>
  </si>
  <si>
    <t>c/ Profesor Ángel Lacalle, 1</t>
  </si>
  <si>
    <t>c/ L'Hort D'Agusti, 8 bajo</t>
  </si>
  <si>
    <t>c/ Peñiscola, 7</t>
  </si>
  <si>
    <t>c/ La Unión, 5</t>
  </si>
  <si>
    <t>Quart de Poblet</t>
  </si>
  <si>
    <t>c/ Utxana, 45</t>
  </si>
  <si>
    <t>Sueca</t>
  </si>
  <si>
    <t>Avda. Barcelona 92 Nº114 local 3</t>
  </si>
  <si>
    <t>Torrente</t>
  </si>
  <si>
    <t>Av. Pais Valencia, 78</t>
  </si>
  <si>
    <t>Betera</t>
  </si>
  <si>
    <t>AV. Cortes Valencianes, 11</t>
  </si>
  <si>
    <t>L'Alcudia de Crespins</t>
  </si>
  <si>
    <t>C/ Nuestra señora de los Ángeles, 11</t>
  </si>
  <si>
    <t>Paterna</t>
  </si>
  <si>
    <t>av. Rambleta, 54</t>
  </si>
  <si>
    <t xml:space="preserve"> Catarroja</t>
  </si>
  <si>
    <t>C/ Gaspar Aguilar, 34B</t>
  </si>
  <si>
    <t xml:space="preserve"> Valencia</t>
  </si>
  <si>
    <t>C/ Vinaroz, 3 bajo</t>
  </si>
  <si>
    <t>C/ Figueres (esq. c/Vte. Alexandre), 4</t>
  </si>
  <si>
    <t xml:space="preserve">Massamagrell </t>
  </si>
  <si>
    <t>C/ Justo y Pastor, 15  bajo</t>
  </si>
  <si>
    <t>calle Trinquete, 54</t>
  </si>
  <si>
    <t>Emisión de liquidaciones</t>
  </si>
  <si>
    <t>EH</t>
  </si>
  <si>
    <t>EGASA vía GTO</t>
  </si>
  <si>
    <t>Av del Barón de Cárcer 31</t>
  </si>
  <si>
    <t>Avenida del País Valenciano, 33</t>
  </si>
  <si>
    <t>Grupo Egasa</t>
  </si>
  <si>
    <t>varios</t>
  </si>
  <si>
    <t>tbd</t>
  </si>
  <si>
    <t>Avd. Florida, nº 66 Bajo</t>
  </si>
  <si>
    <t>Bella Ría S.A.</t>
  </si>
  <si>
    <t>A36681971</t>
  </si>
  <si>
    <t>Vigo</t>
  </si>
  <si>
    <t>Pontevedra</t>
  </si>
  <si>
    <t>16151, 16070, 16051, 16058,</t>
  </si>
  <si>
    <t>Bingo Castelo Real</t>
  </si>
  <si>
    <t>A-32020703</t>
  </si>
  <si>
    <t>Recreativos Loresa S.A.</t>
  </si>
  <si>
    <t>C/Lauro Olmo Nº 2, Bº</t>
  </si>
  <si>
    <t>Orense</t>
  </si>
  <si>
    <t>Cafetería Patricia</t>
  </si>
  <si>
    <t>Cafetería en Boca</t>
  </si>
  <si>
    <t>Losada Nuñez S.L.</t>
  </si>
  <si>
    <t>B27171560</t>
  </si>
  <si>
    <t>A32020703</t>
  </si>
  <si>
    <t>C/ San Pedro S/N</t>
  </si>
  <si>
    <t>C/Hermanos Dequidt, Nº 8 Bº</t>
  </si>
  <si>
    <t>Monforte de Lemos</t>
  </si>
  <si>
    <t>O Barco de Valdeorras</t>
  </si>
  <si>
    <t>Lugo</t>
  </si>
  <si>
    <t>Solpark calle barcelona</t>
  </si>
  <si>
    <t>C/ BARCELONA, 46</t>
  </si>
  <si>
    <t>A Coruña</t>
  </si>
  <si>
    <t>Solpark cuatro caminos</t>
  </si>
  <si>
    <t xml:space="preserve">C/ RAMON Y CAJAL, S/N, (C.C.CUATRO CAMINOS) </t>
  </si>
  <si>
    <t>Solpark calle estrella</t>
  </si>
  <si>
    <t xml:space="preserve">C/ ESTRELLA, 13, </t>
  </si>
  <si>
    <t>Solpark san nicolas</t>
  </si>
  <si>
    <t>C/ SAN NICOLÁS, 11</t>
  </si>
  <si>
    <t>Solpark espacio coruña</t>
  </si>
  <si>
    <t>C.C. ESPACIO CORUÑA, SOMESO</t>
  </si>
  <si>
    <t>Solpark senra</t>
  </si>
  <si>
    <t xml:space="preserve">C/ SENRA, 19, </t>
  </si>
  <si>
    <t>Santiago de Compostela</t>
  </si>
  <si>
    <t>Solpark cancelas</t>
  </si>
  <si>
    <t>AVDA CAMIÑO CENTRAL-C.C AS CANCELAS, LOCAL 2.13</t>
  </si>
  <si>
    <t>Solpark calle real</t>
  </si>
  <si>
    <t xml:space="preserve">C/ REAL, 88, </t>
  </si>
  <si>
    <t>FERROL</t>
  </si>
  <si>
    <t>Solpark odeon</t>
  </si>
  <si>
    <t>C.C. DOLCEVITA ODEÓN (Poligono de la GANDARA) LOCAL 62-65,</t>
  </si>
  <si>
    <t>NARON</t>
  </si>
  <si>
    <t>Solpark pontevedra</t>
  </si>
  <si>
    <t>C/LOUREIRO CRESPO, 7</t>
  </si>
  <si>
    <t>Solpark urzaiz</t>
  </si>
  <si>
    <t>C/ URZAIZ, 18</t>
  </si>
  <si>
    <t>VIGO</t>
  </si>
  <si>
    <t>Solpark gran via</t>
  </si>
  <si>
    <t>C/ MIRADOIRO, 2, VIGO (C.C. GRAN VÍA)</t>
  </si>
  <si>
    <t>Solpark pontevella</t>
  </si>
  <si>
    <t>C/ RIBEIRA SACRA, 50 / C.C. PONTE VELLA</t>
  </si>
  <si>
    <t>Ourense</t>
  </si>
  <si>
    <t>Solpark as murallas</t>
  </si>
  <si>
    <t xml:space="preserve">PLAZA CONSTITUCION, S/N (ESTACION AUTOBUSES), </t>
  </si>
  <si>
    <t>Bingo Costa Verde</t>
  </si>
  <si>
    <t>Salon Progreso</t>
  </si>
  <si>
    <t>C/ Progreso, 127</t>
  </si>
  <si>
    <t>CERVECERIA OS CASTROS</t>
  </si>
  <si>
    <t>GENERAL SAN JURGO, 142</t>
  </si>
  <si>
    <t>NOCHE Y DIA II</t>
  </si>
  <si>
    <t>CL. JOSE LUIS BUGALLAL MARCHESI, 18</t>
  </si>
  <si>
    <t>NOCHE Y DIA III</t>
  </si>
  <si>
    <t>SALVADOR DE MADARIAGA, 66</t>
  </si>
  <si>
    <t>FEUDO</t>
  </si>
  <si>
    <t>CL. PANADERAS, 53</t>
  </si>
  <si>
    <t>OLIMPICO</t>
  </si>
  <si>
    <t xml:space="preserve">CLl. DE LA TORRE, 78 </t>
  </si>
  <si>
    <t>BEOS</t>
  </si>
  <si>
    <t>CL. RIO SIL, 57</t>
  </si>
  <si>
    <t>CARBALLO</t>
  </si>
  <si>
    <t>BOLERA PONTEDEUME</t>
  </si>
  <si>
    <t xml:space="preserve">CL SANTIAGO, 28-30 </t>
  </si>
  <si>
    <t>PONTEDEUME</t>
  </si>
  <si>
    <t>AS BOAS ESTRELA CARRAL</t>
  </si>
  <si>
    <t>CL. PARAISO, 31</t>
  </si>
  <si>
    <t>CARRAL</t>
  </si>
  <si>
    <t>GURMA</t>
  </si>
  <si>
    <t>RUA AS LAGOAS, 3</t>
  </si>
  <si>
    <t>CAMBRE</t>
  </si>
  <si>
    <t>MANUREVA</t>
  </si>
  <si>
    <t>CL. EUROPA, 15</t>
  </si>
  <si>
    <t>SILANDEIRO</t>
  </si>
  <si>
    <t>Av. CHILE, 8</t>
  </si>
  <si>
    <t>ZERO CAFÉ</t>
  </si>
  <si>
    <t>LOS MALLOS , 73</t>
  </si>
  <si>
    <t>7+7</t>
  </si>
  <si>
    <t>RUA FRANCISCO AÑON, 1</t>
  </si>
  <si>
    <t>XENTES</t>
  </si>
  <si>
    <t>ANGEL SENRA FERNANDEZ, 27-29.</t>
  </si>
  <si>
    <t>BURGO – CULLEREDO</t>
  </si>
  <si>
    <t>KARAOKE TROPICO</t>
  </si>
  <si>
    <t>CARRETERA DE CASTILLA 437</t>
  </si>
  <si>
    <t>RONNIE</t>
  </si>
  <si>
    <t>CARRETERA DE CEDEIRA 140</t>
  </si>
  <si>
    <t>KENSINGTON</t>
  </si>
  <si>
    <t>Carretera De Castilla, 832</t>
  </si>
  <si>
    <t>Naron</t>
  </si>
  <si>
    <t>ROBLES</t>
  </si>
  <si>
    <t>Cruce de Lago, 17</t>
  </si>
  <si>
    <t>Valdoviño</t>
  </si>
  <si>
    <t>A FEIRA</t>
  </si>
  <si>
    <t>Isla Herbosa, 2-4</t>
  </si>
  <si>
    <t>Ferrol</t>
  </si>
  <si>
    <t>JUPE</t>
  </si>
  <si>
    <t>C/ALGECIRAS 62</t>
  </si>
  <si>
    <t>NEDA</t>
  </si>
  <si>
    <t>LA PEÑA</t>
  </si>
  <si>
    <t>C/ORTIGUEIRA  14</t>
  </si>
  <si>
    <t>FOLSOM</t>
  </si>
  <si>
    <t>C/ Cataluña, 21</t>
  </si>
  <si>
    <t>J.L.</t>
  </si>
  <si>
    <t>C/TABOADA ROCA 6</t>
  </si>
  <si>
    <t>MELIDE</t>
  </si>
  <si>
    <t>A SKINA</t>
  </si>
  <si>
    <t>Doctor Vila, 38</t>
  </si>
  <si>
    <t>A Rua</t>
  </si>
  <si>
    <t>O café</t>
  </si>
  <si>
    <t>c/ Colombia, 2</t>
  </si>
  <si>
    <t>ZIG ZAG</t>
  </si>
  <si>
    <t>Abdon Blanco, 8</t>
  </si>
  <si>
    <t>Barco Valdeorras</t>
  </si>
  <si>
    <t>O PITON</t>
  </si>
  <si>
    <t>Dr. Quiroga, 12</t>
  </si>
  <si>
    <t>Petin</t>
  </si>
  <si>
    <t>ESTUDIO 34</t>
  </si>
  <si>
    <t>FRAY ROSENDO SALVADO Nº9</t>
  </si>
  <si>
    <t>TABANISCAS</t>
  </si>
  <si>
    <t>RUA TABANISCAS 17</t>
  </si>
  <si>
    <t>MERLEGO</t>
  </si>
  <si>
    <t>C/ANGUSTIA 22</t>
  </si>
  <si>
    <t>DON BUDI</t>
  </si>
  <si>
    <t>AVDA. MAHIA 78</t>
  </si>
  <si>
    <t>BERTAMIRANS (AMES)</t>
  </si>
  <si>
    <t>OMAHA</t>
  </si>
  <si>
    <t>C/ SAN PEDRO DE MEZONZO, 28</t>
  </si>
  <si>
    <t>The Breems Tabern</t>
  </si>
  <si>
    <t>María Pita, 24</t>
  </si>
  <si>
    <t>CAFETERIA RIAL</t>
  </si>
  <si>
    <t>C/SANTIAGO DE CHILE 15</t>
  </si>
  <si>
    <t>BULLDOG</t>
  </si>
  <si>
    <t>C/MEDIODIA 28</t>
  </si>
  <si>
    <t>ORDENES</t>
  </si>
  <si>
    <t>A NAVE DE VIDAN</t>
  </si>
  <si>
    <t>C/MESTRA VICTORIA MIGUEZ 44</t>
  </si>
  <si>
    <t>COLISEO</t>
  </si>
  <si>
    <t>UXIO NOVONEYRA 2, BJ IZQUIERDA</t>
  </si>
  <si>
    <t>RIBEIRA</t>
  </si>
  <si>
    <t>BRISAS</t>
  </si>
  <si>
    <t>RUA CASTELAO 2</t>
  </si>
  <si>
    <t>POBRA DO CARAMIÑAL</t>
  </si>
  <si>
    <t>CACHARELA</t>
  </si>
  <si>
    <t>CONSTITUCION 69</t>
  </si>
  <si>
    <t>BOIRO</t>
  </si>
  <si>
    <t>BASKET</t>
  </si>
  <si>
    <t>DR. FLEMMING, nº 1</t>
  </si>
  <si>
    <t>CASABLANCA</t>
  </si>
  <si>
    <t>AV. LA CORUÑA, 60</t>
  </si>
  <si>
    <t>CASA BALBINA</t>
  </si>
  <si>
    <t>Benigno Rivera, Poligono Ceao, s/n</t>
  </si>
  <si>
    <t>AREA DE SERVICIO CORGO MADRID</t>
  </si>
  <si>
    <t>San Bartolomeu A6 Km 4, s/n</t>
  </si>
  <si>
    <t>O CORGO</t>
  </si>
  <si>
    <t>AREA DE SERVICIO CORGO LA CORUÑA</t>
  </si>
  <si>
    <t>San Bartolomeu A6 Km 48, s/n</t>
  </si>
  <si>
    <t>ALUMBRE</t>
  </si>
  <si>
    <t>Celanova, 89</t>
  </si>
  <si>
    <t>BARBADAS</t>
  </si>
  <si>
    <t>PICAPAO</t>
  </si>
  <si>
    <t>Ctra. Orense – Maceda, Km 9 La Zamorana</t>
  </si>
  <si>
    <t>O Pereiro de Aguiar</t>
  </si>
  <si>
    <t>AVENIDA</t>
  </si>
  <si>
    <t>Avda. De Madrid, 7</t>
  </si>
  <si>
    <t>Xinzo de Limia</t>
  </si>
  <si>
    <t>CASA PEPE</t>
  </si>
  <si>
    <t>Os Olmos, 17</t>
  </si>
  <si>
    <t>LALIN</t>
  </si>
  <si>
    <t>ALFONSELLE</t>
  </si>
  <si>
    <t>Av. Luis Gonzalez Taboada, 33</t>
  </si>
  <si>
    <t>ROSALEDA</t>
  </si>
  <si>
    <t>Luis Gonzalez Taboada, 26</t>
  </si>
  <si>
    <t>VENECIA</t>
  </si>
  <si>
    <t>Manuel Alonso, 1</t>
  </si>
  <si>
    <t>GONDOMAR</t>
  </si>
  <si>
    <t>LUADA</t>
  </si>
  <si>
    <t>Rua Jose Regojo, 8</t>
  </si>
  <si>
    <t>REDONDELA</t>
  </si>
  <si>
    <t>REVI</t>
  </si>
  <si>
    <t>Manuel de Castro, 23</t>
  </si>
  <si>
    <t>SANTA CLAUS</t>
  </si>
  <si>
    <t>Rocio, 58</t>
  </si>
  <si>
    <t>OKEY</t>
  </si>
  <si>
    <t>Julián Valverde – Sabaris</t>
  </si>
  <si>
    <t>BAYONA</t>
  </si>
  <si>
    <t>BUGUS</t>
  </si>
  <si>
    <t>Granxola – Estás</t>
  </si>
  <si>
    <t>TOMIÑO</t>
  </si>
  <si>
    <t>SIGLO XXI VIGO</t>
  </si>
  <si>
    <t>Urzaiz, 163</t>
  </si>
  <si>
    <t>EL CIELO</t>
  </si>
  <si>
    <t>ORDOÑEZ, 2</t>
  </si>
  <si>
    <t>TUI</t>
  </si>
  <si>
    <t>ANTOXO</t>
  </si>
  <si>
    <t>Cerquido, s/n</t>
  </si>
  <si>
    <t>Salceda De Caselas</t>
  </si>
  <si>
    <t>SILT</t>
  </si>
  <si>
    <t>UXIO NOVONEYRA, 54</t>
  </si>
  <si>
    <t>CAHANTADA</t>
  </si>
  <si>
    <t>LA IGUANA</t>
  </si>
  <si>
    <t>DE GRANXA LOCAL 1 25</t>
  </si>
  <si>
    <t>OXIGENO</t>
  </si>
  <si>
    <t>CELSO EMILIO</t>
  </si>
  <si>
    <t>CELANOVA</t>
  </si>
  <si>
    <t>BOTICA</t>
  </si>
  <si>
    <t>C/ COMPOSTELA 22</t>
  </si>
  <si>
    <t>OUTES</t>
  </si>
  <si>
    <t xml:space="preserve">MUS </t>
  </si>
  <si>
    <t>Antela Conde, 11</t>
  </si>
  <si>
    <t>ANDREA</t>
  </si>
  <si>
    <t>Rua Buxo, 17</t>
  </si>
  <si>
    <t>INDIO</t>
  </si>
  <si>
    <t>c/sada de Area, 38</t>
  </si>
  <si>
    <t>SADA</t>
  </si>
  <si>
    <t>BOMBONERA</t>
  </si>
  <si>
    <t>c/Vicente Risco,esquina castelao</t>
  </si>
  <si>
    <t>VILAR DO COLO</t>
  </si>
  <si>
    <t>C/astano esq. Catroventos, PG-3 B</t>
  </si>
  <si>
    <t>FENE</t>
  </si>
  <si>
    <t>CHAN DE AMOEDO</t>
  </si>
  <si>
    <t>Amoedo, chan de Amoedo, s/n</t>
  </si>
  <si>
    <t>PAZOS DE BORBEN</t>
  </si>
  <si>
    <t>NASYRA</t>
  </si>
  <si>
    <t>Chan da porte, parcela 4</t>
  </si>
  <si>
    <t>ARBO</t>
  </si>
  <si>
    <t>FOKKER</t>
  </si>
  <si>
    <t>Peinador Torroso, 21</t>
  </si>
  <si>
    <t>MOS</t>
  </si>
  <si>
    <t>DAIKEVEL</t>
  </si>
  <si>
    <t>CARRETERA DE CATABOIS, 339-341</t>
  </si>
  <si>
    <t>NEWS</t>
  </si>
  <si>
    <t>AVDA DE TARAMANCOS,2-</t>
  </si>
  <si>
    <t>NOYA</t>
  </si>
  <si>
    <t xml:space="preserve">AVDA ALCALDE PORTANET, 33 </t>
  </si>
  <si>
    <t>BRISAY</t>
  </si>
  <si>
    <t>Avda de la Coruña, 257</t>
  </si>
  <si>
    <t>BARQUEIRO</t>
  </si>
  <si>
    <t>Avda. Francisco Gil Zamora, 34</t>
  </si>
  <si>
    <t>Avión</t>
  </si>
  <si>
    <t>CENTRAL</t>
  </si>
  <si>
    <t>Juan Manuel Pereira 2</t>
  </si>
  <si>
    <t>Redondela</t>
  </si>
  <si>
    <t>A BORNEIRA</t>
  </si>
  <si>
    <t>Marque de Valterra 7</t>
  </si>
  <si>
    <t>DUCA</t>
  </si>
  <si>
    <t>C/Rosalia de Castro, 4-6</t>
  </si>
  <si>
    <t>Santa Comba</t>
  </si>
  <si>
    <t>M DE MARQUESA</t>
  </si>
  <si>
    <t>Avda Castrelos, 188</t>
  </si>
  <si>
    <t>MIRAVALLE NORTE</t>
  </si>
  <si>
    <t>Infesta-Curras, s/n</t>
  </si>
  <si>
    <t>San Cibrao Das Viñas</t>
  </si>
  <si>
    <t>DIA CAFETERIA</t>
  </si>
  <si>
    <t>Avda do Concello, 1</t>
  </si>
  <si>
    <t>Catoira</t>
  </si>
  <si>
    <t>POLIGONO</t>
  </si>
  <si>
    <t>Poligono Inustrial Milladoiro, 97-b2</t>
  </si>
  <si>
    <t>Ames</t>
  </si>
  <si>
    <t>PONY EXPRESS</t>
  </si>
  <si>
    <t>Colon 17</t>
  </si>
  <si>
    <t>Tui</t>
  </si>
  <si>
    <t>CH EL ABUELO PINTOS</t>
  </si>
  <si>
    <t>Curro S/N</t>
  </si>
  <si>
    <t>Barro</t>
  </si>
  <si>
    <t>CASA MARIN</t>
  </si>
  <si>
    <t>Noalla S/N</t>
  </si>
  <si>
    <t>Sanxenxo</t>
  </si>
  <si>
    <t>SIETE 2</t>
  </si>
  <si>
    <t>Diego Pazos, 72</t>
  </si>
  <si>
    <t>Sarria</t>
  </si>
  <si>
    <t>O ARGUIÑANO</t>
  </si>
  <si>
    <t>Plaza Mayor, 9</t>
  </si>
  <si>
    <t>Meira</t>
  </si>
  <si>
    <t>A BOLERA</t>
  </si>
  <si>
    <t>Circunvalacion</t>
  </si>
  <si>
    <t>Cuntis</t>
  </si>
  <si>
    <t>OASIS</t>
  </si>
  <si>
    <t>Villalonga villar 18</t>
  </si>
  <si>
    <t>MARADENTRO</t>
  </si>
  <si>
    <t>Los Rosales Bloque D P-2, Montouto</t>
  </si>
  <si>
    <t>TEO</t>
  </si>
  <si>
    <t>BUGUS LATINO</t>
  </si>
  <si>
    <t>Tui – La Guardia Carregal 5</t>
  </si>
  <si>
    <t>Tomiño</t>
  </si>
  <si>
    <t>WAKA WAKA</t>
  </si>
  <si>
    <t>Castrelos 167 bajo</t>
  </si>
  <si>
    <t>BEIRAMAR</t>
  </si>
  <si>
    <t>Plaza Jose Mogimes 11</t>
  </si>
  <si>
    <t>Nigran</t>
  </si>
  <si>
    <t>SHERATON</t>
  </si>
  <si>
    <t>Monterreal 22</t>
  </si>
  <si>
    <t>Bayona</t>
  </si>
  <si>
    <t>COYOTE</t>
  </si>
  <si>
    <t>Ezequiel Massoni 79</t>
  </si>
  <si>
    <t>Marin</t>
  </si>
  <si>
    <t>EL UNO</t>
  </si>
  <si>
    <t>Avda Navarra, 1</t>
  </si>
  <si>
    <t>EQUS</t>
  </si>
  <si>
    <t>Alameda, Edificio San Francisco</t>
  </si>
  <si>
    <t>BEBEDEIRO DO RAPOSO</t>
  </si>
  <si>
    <t>Avda Vilaboa, 73</t>
  </si>
  <si>
    <t>CULLEREDO</t>
  </si>
  <si>
    <t>ASUBIO</t>
  </si>
  <si>
    <t>Ronda de Outeiro, nº 324</t>
  </si>
  <si>
    <t>MUIÑO ROXO</t>
  </si>
  <si>
    <t>Avenida Garcia Naveira, nº 63</t>
  </si>
  <si>
    <t>BETANZOS</t>
  </si>
  <si>
    <t>PUERTO MAR</t>
  </si>
  <si>
    <t>Plaza Palloza, nº 2-3</t>
  </si>
  <si>
    <t>BORA</t>
  </si>
  <si>
    <t>Avda Someso, nº 7</t>
  </si>
  <si>
    <t>PERLA DO MUIÑO</t>
  </si>
  <si>
    <t>Carretera de Santiago, nº 10</t>
  </si>
  <si>
    <t>CURTIS</t>
  </si>
  <si>
    <t>BUGUS PEGONEGRO</t>
  </si>
  <si>
    <t>Tumbio pegonegro 1</t>
  </si>
  <si>
    <t>Gondomar</t>
  </si>
  <si>
    <t>CHIC</t>
  </si>
  <si>
    <t>Camelias 77</t>
  </si>
  <si>
    <t>AVENIDA TUI</t>
  </si>
  <si>
    <t>Avenida Portugal 30</t>
  </si>
  <si>
    <t>DANUBIO AZUL</t>
  </si>
  <si>
    <t>Beade Saa 114</t>
  </si>
  <si>
    <t>A ADEGA</t>
  </si>
  <si>
    <t>Saians 11 (Rua Seis)</t>
  </si>
  <si>
    <t>Moraña</t>
  </si>
  <si>
    <t>GRAN VIA</t>
  </si>
  <si>
    <t>Benito Vigo 23</t>
  </si>
  <si>
    <t>Estrada</t>
  </si>
  <si>
    <t>ICE</t>
  </si>
  <si>
    <t>Avenida America 1</t>
  </si>
  <si>
    <t>ROCHA</t>
  </si>
  <si>
    <t>Rosalia de Castro 14</t>
  </si>
  <si>
    <t>cuntis</t>
  </si>
  <si>
    <t>PILAR</t>
  </si>
  <si>
    <t>Plaza Mayor  nº 7</t>
  </si>
  <si>
    <t>Villalba  (Muimenta)</t>
  </si>
  <si>
    <t>EDU</t>
  </si>
  <si>
    <t>c/Emilio Pardo Bazan b-47</t>
  </si>
  <si>
    <t>LORENZO</t>
  </si>
  <si>
    <t>C/ del mar, bloque 8, 23</t>
  </si>
  <si>
    <t>Fene</t>
  </si>
  <si>
    <t>VIDAL+3</t>
  </si>
  <si>
    <t>c/Reyes catalólicos,50</t>
  </si>
  <si>
    <t>DALLAS</t>
  </si>
  <si>
    <t>c/ Vivero, 1</t>
  </si>
  <si>
    <t>THE QUESTION</t>
  </si>
  <si>
    <t>c/rof carballo, 2</t>
  </si>
  <si>
    <t>TOSAL</t>
  </si>
  <si>
    <t>Avda de la Coruña, 343</t>
  </si>
  <si>
    <t>A XANELA</t>
  </si>
  <si>
    <t xml:space="preserve">AGRA DEL ORZAN, 5. </t>
  </si>
  <si>
    <t>ALICIA</t>
  </si>
  <si>
    <t>RONDA DE OUTEIRO, 287</t>
  </si>
  <si>
    <t>FLANDES</t>
  </si>
  <si>
    <t>ORILLAMAR, 76</t>
  </si>
  <si>
    <t>TRAVESIA MEICENDE, 204</t>
  </si>
  <si>
    <t>ARTEIXO</t>
  </si>
  <si>
    <t>QUERCUS</t>
  </si>
  <si>
    <t>RAXEL, 10</t>
  </si>
  <si>
    <t>MIÑO</t>
  </si>
  <si>
    <t>KRISTAL</t>
  </si>
  <si>
    <t>SAGRADA FAMILIA, 4</t>
  </si>
  <si>
    <t>LUAR</t>
  </si>
  <si>
    <t>Avda Buenos Aires 179</t>
  </si>
  <si>
    <t>CAFÉ BAR PEPE</t>
  </si>
  <si>
    <t>C/Pardiñeiros, Edificio Gran Via, nº 9. Milladoiro</t>
  </si>
  <si>
    <t>KEDAKI</t>
  </si>
  <si>
    <t>C/Salgueiriños de abajo, nº 4</t>
  </si>
  <si>
    <t>NEW YORK</t>
  </si>
  <si>
    <t>Plaza da Mahia nº 10 bajo- Bertamirans</t>
  </si>
  <si>
    <t>OBRADOIRO</t>
  </si>
  <si>
    <t>C/Aduananº 16 -Ponte</t>
  </si>
  <si>
    <t>Padron</t>
  </si>
  <si>
    <t>AXEXO</t>
  </si>
  <si>
    <t>Lugar A Contiña nº 18</t>
  </si>
  <si>
    <t>Porto do Son</t>
  </si>
  <si>
    <t>GALLAECIA</t>
  </si>
  <si>
    <t>Ronda da Cruxa nº 3 Milladoiro</t>
  </si>
  <si>
    <t xml:space="preserve">Ames </t>
  </si>
  <si>
    <t>MAZARICOS</t>
  </si>
  <si>
    <t>Tras el Pilar nº 7</t>
  </si>
  <si>
    <t>ALAMEDA MARIN</t>
  </si>
  <si>
    <t>Mendez nuñez 30</t>
  </si>
  <si>
    <t>TERRAMAR</t>
  </si>
  <si>
    <t>PARDO BAJO, 7</t>
  </si>
  <si>
    <t>TRESELE</t>
  </si>
  <si>
    <t>RUA DO REPICHO , 25</t>
  </si>
  <si>
    <t>OLEIROS</t>
  </si>
  <si>
    <t>RINCON DE ANTONIO</t>
  </si>
  <si>
    <t>CAMIÑO DE REPICHO, 2</t>
  </si>
  <si>
    <t>LA CENTRAL</t>
  </si>
  <si>
    <t>RIO MANDEO, 4</t>
  </si>
  <si>
    <t>BALTAR</t>
  </si>
  <si>
    <t>RIBADOS, 16</t>
  </si>
  <si>
    <t>O MUÑICO</t>
  </si>
  <si>
    <t>AVDA. DE LUGO , 20- A</t>
  </si>
  <si>
    <t>CONCHEIROS 31</t>
  </si>
  <si>
    <t>CONCHEIROS , 31</t>
  </si>
  <si>
    <t>O MAIO</t>
  </si>
  <si>
    <t>Mollet del Valles, 8</t>
  </si>
  <si>
    <t>NOVA XEIRA</t>
  </si>
  <si>
    <t>LUGAR DE SIGUEIRO, 11</t>
  </si>
  <si>
    <t>G-63</t>
  </si>
  <si>
    <t>Cancelas, 63</t>
  </si>
  <si>
    <t>CASQUEIROS 2</t>
  </si>
  <si>
    <t>RUA DO CASTRO, 10</t>
  </si>
  <si>
    <t>ARZUA</t>
  </si>
  <si>
    <t>SAN CARRODIO</t>
  </si>
  <si>
    <t>CRUCEIRO</t>
  </si>
  <si>
    <t>TRASGOS</t>
  </si>
  <si>
    <t>MARQUES DE FIGUEROA,39</t>
  </si>
  <si>
    <t>THE CORRS</t>
  </si>
  <si>
    <t>CRTA. DE CEDEIRA, 49</t>
  </si>
  <si>
    <t>LA CUEVA</t>
  </si>
  <si>
    <t>CRTA. DE CATABOIS, 649</t>
  </si>
  <si>
    <t>A CAPELA</t>
  </si>
  <si>
    <t>Santa Liberata 6</t>
  </si>
  <si>
    <t>Baiona</t>
  </si>
  <si>
    <t>TRIVECA</t>
  </si>
  <si>
    <t>De Domingo Etcheverria, 3</t>
  </si>
  <si>
    <t>FORNO DE ANXELA</t>
  </si>
  <si>
    <t>LARAÑO- LAMAS</t>
  </si>
  <si>
    <t>ERIKA</t>
  </si>
  <si>
    <t>RUA DO CASTRO, S/N</t>
  </si>
  <si>
    <t>BURGUER BOLERA</t>
  </si>
  <si>
    <t>RUA DO MUIÑO, 8</t>
  </si>
  <si>
    <t>ORDES</t>
  </si>
  <si>
    <t>NOITES DE PEDRA</t>
  </si>
  <si>
    <t>RAMBLA, 3</t>
  </si>
  <si>
    <t>PORTO DO SON</t>
  </si>
  <si>
    <t>PERNAS</t>
  </si>
  <si>
    <t>IGNACIO VARELA ( PONTEVEA ), 25</t>
  </si>
  <si>
    <t>PORTO</t>
  </si>
  <si>
    <t>DO COTON, 6</t>
  </si>
  <si>
    <t>NEGREIRA</t>
  </si>
  <si>
    <t>HERMY</t>
  </si>
  <si>
    <t>La garrida – Valladares 372</t>
  </si>
  <si>
    <t>A RUA MESON</t>
  </si>
  <si>
    <t>Estacion 18</t>
  </si>
  <si>
    <t>A CABANA</t>
  </si>
  <si>
    <t>Fermin Garcia 5</t>
  </si>
  <si>
    <t>Caldas de Reis</t>
  </si>
  <si>
    <t>EL CUBANO</t>
  </si>
  <si>
    <t>Sobrelavilla, 19</t>
  </si>
  <si>
    <t>Neda</t>
  </si>
  <si>
    <t>EXCALIBUR</t>
  </si>
  <si>
    <t>C/Manuel Quiroga, 4</t>
  </si>
  <si>
    <t>ZAPATA</t>
  </si>
  <si>
    <t>Avda del Bierzo, 42</t>
  </si>
  <si>
    <t>SKY</t>
  </si>
  <si>
    <t>La Constitución, 9</t>
  </si>
  <si>
    <t>Trives</t>
  </si>
  <si>
    <t>RAPOSO</t>
  </si>
  <si>
    <t>c/ Real 49</t>
  </si>
  <si>
    <t>Quiroga</t>
  </si>
  <si>
    <t>D ORIXEN</t>
  </si>
  <si>
    <t>Calvo Sotelo, 165</t>
  </si>
  <si>
    <t>ANTAS ULLA</t>
  </si>
  <si>
    <t xml:space="preserve">c/Rio Miño, 3 </t>
  </si>
  <si>
    <t>CIENTOUNVINOS</t>
  </si>
  <si>
    <t>c/Rio Miño, 6</t>
  </si>
  <si>
    <t>La Fabrica</t>
  </si>
  <si>
    <t>c/ Nova, 15</t>
  </si>
  <si>
    <t>RAXERIA DA FONTE</t>
  </si>
  <si>
    <t>Crta Nacional VI, km-513, nº 5</t>
  </si>
  <si>
    <t>Otero de Rei</t>
  </si>
  <si>
    <t>CASA DO GRANDE</t>
  </si>
  <si>
    <t>Plaza del puente, 8</t>
  </si>
  <si>
    <t>Friol</t>
  </si>
  <si>
    <t>XAROPE</t>
  </si>
  <si>
    <t>c/Saude, 1</t>
  </si>
  <si>
    <t xml:space="preserve">A Pastoriza </t>
  </si>
  <si>
    <t>O KORREO</t>
  </si>
  <si>
    <t>c/ Diputación, 8</t>
  </si>
  <si>
    <t xml:space="preserve">Guitiriz </t>
  </si>
  <si>
    <t>ESTRELLA</t>
  </si>
  <si>
    <t>Travesia De La Estrella, 2</t>
  </si>
  <si>
    <t>COCOS</t>
  </si>
  <si>
    <t>ENTREPEÑAS, 34</t>
  </si>
  <si>
    <t>LA OFICINA</t>
  </si>
  <si>
    <t>RONDA DE NELLE, 19</t>
  </si>
  <si>
    <t>SAN PAULO</t>
  </si>
  <si>
    <t>MONASTERIO DE BERGONDO ,</t>
  </si>
  <si>
    <t>O DE ANDRES</t>
  </si>
  <si>
    <t>FONTAN, 4</t>
  </si>
  <si>
    <t>CORUÑA</t>
  </si>
  <si>
    <t>TOULOUSE</t>
  </si>
  <si>
    <t>C/ Rio Ser 19</t>
  </si>
  <si>
    <t>TUS</t>
  </si>
  <si>
    <t>Arenal 22</t>
  </si>
  <si>
    <t>TRIKETA</t>
  </si>
  <si>
    <t>Avda Fragoso, 9</t>
  </si>
  <si>
    <t>PRITON</t>
  </si>
  <si>
    <t>Iglesia Matama 154</t>
  </si>
  <si>
    <t>BOCADOS</t>
  </si>
  <si>
    <t>Torreeira 30</t>
  </si>
  <si>
    <t>Mos</t>
  </si>
  <si>
    <t>ATENEA CORUJO</t>
  </si>
  <si>
    <t>Camposancos 219</t>
  </si>
  <si>
    <t>ECOS</t>
  </si>
  <si>
    <t>Urzaiz 35</t>
  </si>
  <si>
    <t>BAHIA BLANCA</t>
  </si>
  <si>
    <t>Travesia de Vigo 168</t>
  </si>
  <si>
    <t>TREBOADA</t>
  </si>
  <si>
    <t>A Goulla 31</t>
  </si>
  <si>
    <t>Meis</t>
  </si>
  <si>
    <t>NAMELS</t>
  </si>
  <si>
    <t>Camilo Jose Cela 9</t>
  </si>
  <si>
    <t>Vilagarcia</t>
  </si>
  <si>
    <t>POISSY</t>
  </si>
  <si>
    <t>Vazquez 40</t>
  </si>
  <si>
    <t>Vila de Cruces</t>
  </si>
  <si>
    <t>PLEAMAR</t>
  </si>
  <si>
    <t>Avda da playa 5</t>
  </si>
  <si>
    <t>Cambados</t>
  </si>
  <si>
    <t>MUNDIAL</t>
  </si>
  <si>
    <t>Calle Loureiro Crespo 11</t>
  </si>
  <si>
    <t>VINITOS</t>
  </si>
  <si>
    <t>Calle La Mariña 26</t>
  </si>
  <si>
    <t>Vilagarcia de Arousa</t>
  </si>
  <si>
    <t>O MERCADO</t>
  </si>
  <si>
    <t>Martinez Garrido 98</t>
  </si>
  <si>
    <t>LA TERRACITA</t>
  </si>
  <si>
    <t>Avda Florida, 41</t>
  </si>
  <si>
    <t>C/ Adan y Eva, 4</t>
  </si>
  <si>
    <t>MAKOKI</t>
  </si>
  <si>
    <t>C/ Conde de Fenosa,56</t>
  </si>
  <si>
    <t>Barco de Valdeorras</t>
  </si>
  <si>
    <t>CUATROCAMINOS</t>
  </si>
  <si>
    <t>C/ Progreso, 37</t>
  </si>
  <si>
    <t>LEIRA</t>
  </si>
  <si>
    <t>C/Rosalia de Castro, s/n</t>
  </si>
  <si>
    <t>A´LAXA</t>
  </si>
  <si>
    <t>c/Eduardo Pondal, 20</t>
  </si>
  <si>
    <t>AS CANLES</t>
  </si>
  <si>
    <t>XENXIDES- OLIEROS-SALMON</t>
  </si>
  <si>
    <t>CAMIÑO DE SANTIAGO</t>
  </si>
  <si>
    <t>CALLE ARCAY, Nº 42</t>
  </si>
  <si>
    <t>VAL DO DUBRA</t>
  </si>
  <si>
    <t>TABERNA DAS FONTIÑAS</t>
  </si>
  <si>
    <t>LUGAR DE BOA, Nº 38</t>
  </si>
  <si>
    <t>A DE CARLOS</t>
  </si>
  <si>
    <t>CALLE AGRA Nº 45 – XUÑO</t>
  </si>
  <si>
    <t>AVENIDA_CAMBADOS</t>
  </si>
  <si>
    <t>Vilariño, s/n</t>
  </si>
  <si>
    <t>CAMBADOS</t>
  </si>
  <si>
    <t>TIO GILITO</t>
  </si>
  <si>
    <t>Calle Nueva, 32</t>
  </si>
  <si>
    <t>FONTE D´OURO</t>
  </si>
  <si>
    <t>Vilaboa, 187</t>
  </si>
  <si>
    <t>Culleredo</t>
  </si>
  <si>
    <t>ROMA</t>
  </si>
  <si>
    <t>c/Julia Minguillon, 7</t>
  </si>
  <si>
    <t>CAFÉ VENECIA</t>
  </si>
  <si>
    <t>Rua Traves</t>
  </si>
  <si>
    <t>Oroso-Sigueiro</t>
  </si>
  <si>
    <t>LIM</t>
  </si>
  <si>
    <t>C/Ramon Cabanillas 3B</t>
  </si>
  <si>
    <t>O CURRUNCHO</t>
  </si>
  <si>
    <t>Santa Lucia, 25-Piñeiro</t>
  </si>
  <si>
    <t>ARENAL</t>
  </si>
  <si>
    <t>C/Amor Ruibal, 21</t>
  </si>
  <si>
    <t>BAR LATINO</t>
  </si>
  <si>
    <t xml:space="preserve">Republica Argentina 26 </t>
  </si>
  <si>
    <t xml:space="preserve">Santiago de Compostela </t>
  </si>
  <si>
    <t>CHUCO</t>
  </si>
  <si>
    <t>C/Rosalia Castro, 18</t>
  </si>
  <si>
    <t>Sotomayor</t>
  </si>
  <si>
    <t>GRILO</t>
  </si>
  <si>
    <t>Ctra Castrelo-P Braxa-Km30</t>
  </si>
  <si>
    <t>Padrenda</t>
  </si>
  <si>
    <t>STAR-83</t>
  </si>
  <si>
    <t>Lugar Outomuro 30</t>
  </si>
  <si>
    <t>Cartelle</t>
  </si>
  <si>
    <t>O PORTAL</t>
  </si>
  <si>
    <t>C/ Casa Lomberte, 2</t>
  </si>
  <si>
    <t>Allariz</t>
  </si>
  <si>
    <t>JJR</t>
  </si>
  <si>
    <t>C/ Colombia 25</t>
  </si>
  <si>
    <t>VISTA REAL</t>
  </si>
  <si>
    <t>Lugar Coron, 20</t>
  </si>
  <si>
    <t>Vilanova de Arousa</t>
  </si>
  <si>
    <t>´PRA</t>
  </si>
  <si>
    <t>Duquesa de Alba, 21</t>
  </si>
  <si>
    <t>ESMORGA</t>
  </si>
  <si>
    <t>C/ Canteiros, 1</t>
  </si>
  <si>
    <t>Carballiño</t>
  </si>
  <si>
    <t>SAN TELMO</t>
  </si>
  <si>
    <t>SALORIO SUAREZ - CC VENTORRILLO , LOCAL Nº 3</t>
  </si>
  <si>
    <t>G.B.</t>
  </si>
  <si>
    <t>Meicende, 202</t>
  </si>
  <si>
    <t>Arteixo</t>
  </si>
  <si>
    <t>A TASCA</t>
  </si>
  <si>
    <t>Rua da Canteira, 11</t>
  </si>
  <si>
    <t>Ordes</t>
  </si>
  <si>
    <t>XIADA</t>
  </si>
  <si>
    <t>Ponte Carreira, 7</t>
  </si>
  <si>
    <t>Frades</t>
  </si>
  <si>
    <t>O LAR DE ADRIAN</t>
  </si>
  <si>
    <t>Carril das Flores, 30</t>
  </si>
  <si>
    <t>lugo</t>
  </si>
  <si>
    <t>ZUM ZUM</t>
  </si>
  <si>
    <t>C/ Republica del Salvador, 28</t>
  </si>
  <si>
    <t>MARBELLA</t>
  </si>
  <si>
    <t>C/ Miguel de Cervantes, 32</t>
  </si>
  <si>
    <t>Vilamartin de Valdeorras</t>
  </si>
  <si>
    <t xml:space="preserve">SPORT </t>
  </si>
  <si>
    <t>C/ Republica Argentina,35</t>
  </si>
  <si>
    <t>O café DE MANUELA (Oroso)</t>
  </si>
  <si>
    <t>C/Xuncal 7, Sigëiro</t>
  </si>
  <si>
    <t>Oroso</t>
  </si>
  <si>
    <t>ROYCA</t>
  </si>
  <si>
    <t>C/ Rosalía de Castro, 65</t>
  </si>
  <si>
    <t>COPAS ROTAS</t>
  </si>
  <si>
    <t>Rua Nova, 39</t>
  </si>
  <si>
    <t>COLMENA</t>
  </si>
  <si>
    <t>Travesia Porto Carreiro, 1</t>
  </si>
  <si>
    <t>BOHIO</t>
  </si>
  <si>
    <t>Calle Manuel Pereira, 9</t>
  </si>
  <si>
    <t>CARIDE</t>
  </si>
  <si>
    <t>Rua do Ensino, 1</t>
  </si>
  <si>
    <t>COMPAN AND GO</t>
  </si>
  <si>
    <t>Pilar, 10</t>
  </si>
  <si>
    <t>MACLAREN'S</t>
  </si>
  <si>
    <t>Castañal, 5</t>
  </si>
  <si>
    <t>Ponteareas</t>
  </si>
  <si>
    <t>LA ESTACION</t>
  </si>
  <si>
    <t>Baixada ao Vao, 63</t>
  </si>
  <si>
    <t>MESON FISTERRA</t>
  </si>
  <si>
    <t>C/ Garcia Lorca, 10</t>
  </si>
  <si>
    <t>KATAY, CAFETERIA</t>
  </si>
  <si>
    <t>16001, 16002</t>
  </si>
  <si>
    <t>16003, 16004</t>
  </si>
  <si>
    <t>16005, 16006</t>
  </si>
  <si>
    <t>16007, 16008</t>
  </si>
  <si>
    <t>16009, 16010</t>
  </si>
  <si>
    <t>16011, 16012, 16048, 16104</t>
  </si>
  <si>
    <t>16013, 16014</t>
  </si>
  <si>
    <t>16015, 16016</t>
  </si>
  <si>
    <t>16017, 16018</t>
  </si>
  <si>
    <t>16019, 16020</t>
  </si>
  <si>
    <t>16021, 16022, 16034</t>
  </si>
  <si>
    <t>16023, 16024</t>
  </si>
  <si>
    <t>16027, 16028</t>
  </si>
  <si>
    <t>16029, 16030</t>
  </si>
  <si>
    <t>16031, 16032</t>
  </si>
  <si>
    <t>16033, 16035</t>
  </si>
  <si>
    <t>16025, 16026</t>
  </si>
  <si>
    <t>total</t>
  </si>
  <si>
    <t>VENTAS</t>
  </si>
  <si>
    <t>Saldo caja</t>
  </si>
  <si>
    <t>% s/GGR</t>
  </si>
  <si>
    <t>Acuerdo de reparto  al local</t>
  </si>
  <si>
    <t>GGR Imputable</t>
  </si>
  <si>
    <t>winston</t>
  </si>
  <si>
    <t>Honorarios bar</t>
  </si>
  <si>
    <t>% s/V  para el bar</t>
  </si>
  <si>
    <t>45% del GGR (50% del NGR)</t>
  </si>
  <si>
    <t>attcomercial [€/mes]</t>
  </si>
  <si>
    <t>gastos coexplotación [€/mes]</t>
  </si>
  <si>
    <t>% s/RN</t>
  </si>
  <si>
    <t>% s/V  para el op</t>
  </si>
  <si>
    <t>rappel anual</t>
  </si>
  <si>
    <t>BAR TONI , Lliria (Valencia), C/ Llano del Arco, 50</t>
  </si>
  <si>
    <t>INSIGNIA , Valencia, C/ Cesar Giorgeta, 1</t>
  </si>
  <si>
    <t>KALAKINI, Loriguilla (Valencia), C/ Cervantes, 5</t>
  </si>
  <si>
    <t>ok</t>
  </si>
  <si>
    <t>val-1</t>
  </si>
  <si>
    <t>gal-1</t>
  </si>
  <si>
    <t>CAFÃ‰ DE SUSANA, Valencia, Carretera de Lliria, 48</t>
  </si>
  <si>
    <t>Central Office Valencia, Valencia, Arzobispo FabÃ­an y Fuero 17</t>
  </si>
  <si>
    <t>ENTRE MEDIAS, Valencia, PL, Armada EspaÃ±ola, 2</t>
  </si>
  <si>
    <t>FERU (STATUS) CERRADO, Ontinyent, Av, Conde Torrefiel, 8 bajo</t>
  </si>
  <si>
    <t>LA MOTA, L' Alcudia, Avda, Cooperativa AgrÃ­cola Verge De L'Oreto, 24</t>
  </si>
  <si>
    <t>Andressa, A CoruÃ±a, Avda, Del Ejercito, 16</t>
  </si>
  <si>
    <t>Andurinas, Sarria (Lugo), C/ Mayor 29</t>
  </si>
  <si>
    <t>Bariloche, Naron (A CoruÃ±a), Crta, Castilla, 709</t>
  </si>
  <si>
    <t>CENTRAL OFFICE VIGO, Vigo, C/ Alcalde Portanet nÂº33</t>
  </si>
  <si>
    <t>DegustaciÃ³n, A CoruÃ±a, C/ Enrique MariÃ±as 9- Bajo</t>
  </si>
  <si>
    <t>Divina Comedia, Pontedeume (A CoruÃ±a), C/ Ricardo Sanchez, 13</t>
  </si>
  <si>
    <t>JR, Lalin (Pontevedra), Melida, 6</t>
  </si>
  <si>
    <t>La Taperia, Sarria (Lugo), C/ Calvo Sotelo, 211</t>
  </si>
  <si>
    <t>Lara (BAJA), Ferrol (A CrouÃ±a), Plaza de Ultramar, 5-6</t>
  </si>
  <si>
    <t>Las Palmeras, Quiroga (Lugo), C/ Galicia, 1</t>
  </si>
  <si>
    <t>Lembranza, San Amaro (Ourense), Principal, 23</t>
  </si>
  <si>
    <t>Maravilla, ValdoviÃ±o (A CoruÃ±a), Vilaboa, S/N</t>
  </si>
  <si>
    <t>O Cafe de Manuela, Ordes (A CoruÃ±a), C/ Alfonso Senra, 136</t>
  </si>
  <si>
    <t>Orsay, A CoruÃ±a, CONCEPCIÃ“N ARENAL, 8</t>
  </si>
  <si>
    <t>Os Castros, PantÃ³n (Lugo), Lugar Campo da Feira, Ferreira s/n</t>
  </si>
  <si>
    <t>Santa Cruz, Ordes (A CoruÃ±a), Santa Cruz de Montaos, s/n</t>
  </si>
  <si>
    <t>Tojo (BAJA), Castro del Rey (Lugo), Industrial Parecela, 2</t>
  </si>
  <si>
    <t>Variante, Vivero (Lugo), C/ De Ferrol, 29</t>
  </si>
  <si>
    <t>Ziros, Sarria (Lugo), Comandante Manso, 11</t>
  </si>
  <si>
    <t>TBC</t>
  </si>
  <si>
    <t>Total Eléctricos Charo, S.L</t>
  </si>
  <si>
    <t>Total Replay S.L.</t>
  </si>
  <si>
    <t>Total Videomani Siglo XXI, S.L</t>
  </si>
  <si>
    <t>Total Recreval 2000, S.L.</t>
  </si>
  <si>
    <t>Total Electrónicos Gandía S.L.</t>
  </si>
  <si>
    <t>Total Recreativos Amarión, S.L.</t>
  </si>
  <si>
    <t>Total Morant Chorro, S.L.</t>
  </si>
  <si>
    <t>Total MªJose Cano</t>
  </si>
  <si>
    <t>Total Binelde Ocio S.L</t>
  </si>
  <si>
    <t>Total Bella Ría S.A.</t>
  </si>
  <si>
    <t>Total Recreativos Loresa S.A.</t>
  </si>
  <si>
    <t>Total general</t>
  </si>
  <si>
    <t>Central de pagos (ccc EH)</t>
  </si>
  <si>
    <t>PDTE</t>
  </si>
  <si>
    <t>Ventas de cada mes de 2013 y total</t>
  </si>
  <si>
    <t>Columnas W a AJ</t>
  </si>
  <si>
    <t>Columnas AL a AY</t>
  </si>
  <si>
    <t>Saldo de caja de las operaciones (cobros por venta de tickets menos premios de tickets en el local) de cada mes de 2013 y total</t>
  </si>
  <si>
    <t>Margen de los tickets del local por cada mes de 2013 y total</t>
  </si>
  <si>
    <t>Columnas BA a BN</t>
  </si>
  <si>
    <t>Columnas BP a CC</t>
  </si>
  <si>
    <t>Columnas A a K</t>
  </si>
  <si>
    <t>Datos fiscales de los locales</t>
  </si>
  <si>
    <t>Los datos fiscales de las operadoras está en la pestaña "Empresas operadoras"</t>
  </si>
  <si>
    <t>En la pestaña "FacturasEH" están los datos de liquidación de los locales -bares y córners- de terceros (no grupo Egasa)</t>
  </si>
  <si>
    <t>base honorarios bar</t>
  </si>
  <si>
    <t>Base de los honorarios para el propietario del bar (factura a emitir por el bar al operador de máquina B)</t>
  </si>
  <si>
    <t>Honorarios para el propietario del bar (factura a emitir por el bar al operador de máquina B) = base + iva</t>
  </si>
  <si>
    <t>honorario mensual SAT</t>
  </si>
  <si>
    <t>Honorarios del operador de hostelería por apuestas</t>
  </si>
  <si>
    <t>Liquiación del operador a EH</t>
  </si>
  <si>
    <t>Columnas CD a CR</t>
  </si>
  <si>
    <t>Columnas CU a DG</t>
  </si>
  <si>
    <t>Columnas DI a DV</t>
  </si>
  <si>
    <t>Para ingresar en la cuenta de Egasa Hattrick (saldo de caja - honorarios operador)</t>
  </si>
  <si>
    <t>Honorarios del operador por recaudación y SAT primer nivel</t>
  </si>
  <si>
    <t>Honorarios totales del operador</t>
  </si>
  <si>
    <t>Columnas DX a EK</t>
  </si>
  <si>
    <t>Columnas EM a EZ</t>
  </si>
  <si>
    <t>Ingresar a EH</t>
  </si>
  <si>
    <t>Honorarios por aadd</t>
  </si>
  <si>
    <t>Honorarios por SAT</t>
  </si>
  <si>
    <t>ANTONIO ORTIGOSA REY</t>
  </si>
  <si>
    <t>C/ Cesar Giorgeta, 0</t>
  </si>
  <si>
    <t>52743555R</t>
  </si>
  <si>
    <t>Ajustes operativos</t>
  </si>
  <si>
    <t xml:space="preserve">Cayetano David Castello Altur </t>
  </si>
  <si>
    <t>20021952S</t>
  </si>
  <si>
    <t>Cap Sant Antoni 2, Playa de Gandía</t>
  </si>
  <si>
    <t>Gandía</t>
  </si>
  <si>
    <t>Joaquina Onrubia Riber</t>
  </si>
  <si>
    <t>22663858A</t>
  </si>
  <si>
    <t xml:space="preserve"> Calle Cervantes nº5</t>
  </si>
  <si>
    <t>Loriguilla</t>
  </si>
  <si>
    <t>IMPULSORA TURISTICA ALPAMAN, S.A.</t>
  </si>
  <si>
    <t>A32013013</t>
  </si>
  <si>
    <t xml:space="preserve">C/GREGORIO ESPINO, 14            </t>
  </si>
  <si>
    <t>CASEPO, S.A.</t>
  </si>
  <si>
    <t>C/VALLE INCLAN, 29</t>
  </si>
  <si>
    <t>A36682433</t>
  </si>
  <si>
    <t xml:space="preserve">3% de V y hasta un 5% más en función de un rappel </t>
  </si>
  <si>
    <t>Rappel ofrecido a Dengat:</t>
  </si>
  <si>
    <t>Ventas mensuales medias</t>
  </si>
  <si>
    <t>[Ventas totales mes/Nº de bares]</t>
  </si>
  <si>
    <t>4.000€&lt;= V &lt; 6.000€</t>
  </si>
  <si>
    <t>6.000€&lt;= V &lt; 8.000€</t>
  </si>
  <si>
    <t>8.000€&lt;= V &lt; 10.000€</t>
  </si>
  <si>
    <t>10.000€&lt;= V &lt; 12.000€</t>
  </si>
  <si>
    <t>V &gt;= 12.000€</t>
  </si>
  <si>
    <t>Dengant S.L.</t>
  </si>
  <si>
    <t>B12071031</t>
  </si>
  <si>
    <t>Pg. Ind. Autopista Sur, Nave 4-1º</t>
  </si>
  <si>
    <t>MESON LOREDANA</t>
  </si>
  <si>
    <t>Iliuta Mariana Loredana</t>
  </si>
  <si>
    <t>X8906424L</t>
  </si>
  <si>
    <t>CL SALVADOR GUINOT, 40</t>
  </si>
  <si>
    <t xml:space="preserve">BAR LLOBREGAT  </t>
  </si>
  <si>
    <t>Jose R. Carretero Soler</t>
  </si>
  <si>
    <t>19082501E</t>
  </si>
  <si>
    <t>AV. VALENCIA, 55</t>
  </si>
  <si>
    <t>Casrellón</t>
  </si>
  <si>
    <t>DEJA VU</t>
  </si>
  <si>
    <t>C/García Prieto, 33 bajo</t>
  </si>
  <si>
    <t>GAVIOTA</t>
  </si>
  <si>
    <t>C/ Manuel de Castro</t>
  </si>
  <si>
    <t>O REGATO</t>
  </si>
  <si>
    <t>C/Ramiro Pacual. Local C1 18</t>
  </si>
  <si>
    <t>SOL BOWLING</t>
  </si>
  <si>
    <t>SANTA CRISTINA, 10</t>
  </si>
  <si>
    <t>SANTA CRISTINA</t>
  </si>
  <si>
    <t>UP LOUNGE</t>
  </si>
  <si>
    <t>C/Constitución, 14</t>
  </si>
  <si>
    <t>Bar Guillermo</t>
  </si>
  <si>
    <t>C/ Santa Quiteria, 210</t>
  </si>
  <si>
    <t>Almazora</t>
  </si>
  <si>
    <t>LA EXTREMEÑA</t>
  </si>
  <si>
    <t>C/ Doctor Rodríguez de la Fuente, 50</t>
  </si>
  <si>
    <t xml:space="preserve">María Dolores </t>
  </si>
  <si>
    <t xml:space="preserve">Calle Teniente Coronel Alfonso Pelecha, 3 </t>
  </si>
  <si>
    <t>TRAGO I MOSS</t>
  </si>
  <si>
    <t>calle Poeta Llorente, 141</t>
  </si>
  <si>
    <t>?</t>
  </si>
  <si>
    <t>BAR SAN FRANCISCO</t>
  </si>
  <si>
    <t>CALLE MAESTRO GRANADOS, 21</t>
  </si>
  <si>
    <t>Buñol</t>
  </si>
  <si>
    <t>WINS</t>
  </si>
  <si>
    <t>CALLE BELTRAN BAGUENA, 3</t>
  </si>
  <si>
    <t>Total Jaide S.A</t>
  </si>
  <si>
    <t>Total Sorca S.A.</t>
  </si>
  <si>
    <t>Total Grupo Egasa</t>
  </si>
  <si>
    <t>Total IMPULSORA TURISTICA ALPAMAN, S.A.</t>
  </si>
  <si>
    <t>Total CASEPO, S.A.</t>
  </si>
  <si>
    <t>Total Dengant S.L.</t>
  </si>
  <si>
    <t>Total TBC</t>
  </si>
  <si>
    <t>Central</t>
  </si>
  <si>
    <t>Total Central</t>
  </si>
  <si>
    <t>ventas</t>
  </si>
  <si>
    <t>ggrImputable</t>
  </si>
  <si>
    <t>GALICIA</t>
  </si>
  <si>
    <t>TOTAL</t>
  </si>
  <si>
    <t>pagos caja</t>
  </si>
  <si>
    <t>saldo caja</t>
  </si>
  <si>
    <t>% GGR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</si>
</sst>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0.0"/>
    <numFmt numFmtId="165" formatCode="0.0%"/>
    <numFmt numFmtId="166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2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Book Antiqua"/>
      <family val="1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22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52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</borders>
  <cellStyleXfs count="12">
    <xf numFmtId="0" fontId="0" fillId="0" borderId="0"/>
    <xf numFmtId="0" fontId="4" fillId="4" borderId="0" applyNumberFormat="0" applyBorder="0" applyAlignment="0" applyProtection="0"/>
    <xf numFmtId="0" fontId="5" fillId="0" borderId="0"/>
    <xf numFmtId="0" fontId="3" fillId="0" borderId="0"/>
    <xf numFmtId="0" fontId="8" fillId="5" borderId="7" applyNumberFormat="0" applyAlignment="0" applyProtection="0"/>
    <xf numFmtId="44" fontId="3" fillId="0" borderId="0" applyFont="0" applyFill="0" applyBorder="0" applyAlignment="0" applyProtection="0"/>
    <xf numFmtId="0" fontId="9" fillId="6" borderId="0" applyNumberFormat="0" applyBorder="0" applyAlignment="0" applyProtection="0"/>
    <xf numFmtId="0" fontId="3" fillId="7" borderId="8" applyNumberFormat="0" applyFont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3" fillId="10" borderId="0" applyNumberFormat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6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6" fontId="0" fillId="3" borderId="0" xfId="0" applyNumberFormat="1" applyFont="1" applyFill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6" fontId="0" fillId="0" borderId="4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justify" vertical="center" wrapText="1"/>
    </xf>
    <xf numFmtId="6" fontId="0" fillId="3" borderId="4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quotePrefix="1" applyFill="1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left"/>
    </xf>
    <xf numFmtId="9" fontId="0" fillId="11" borderId="1" xfId="0" applyNumberFormat="1" applyFont="1" applyFill="1" applyBorder="1" applyAlignment="1"/>
    <xf numFmtId="0" fontId="0" fillId="11" borderId="1" xfId="0" applyFont="1" applyFill="1" applyBorder="1" applyAlignment="1">
      <alignment horizontal="center"/>
    </xf>
    <xf numFmtId="9" fontId="0" fillId="11" borderId="1" xfId="0" applyNumberFormat="1" applyFont="1" applyFill="1" applyBorder="1" applyAlignment="1">
      <alignment horizontal="center"/>
    </xf>
    <xf numFmtId="165" fontId="0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left"/>
    </xf>
    <xf numFmtId="0" fontId="0" fillId="11" borderId="1" xfId="0" applyFont="1" applyFill="1" applyBorder="1" applyAlignment="1"/>
    <xf numFmtId="0" fontId="2" fillId="11" borderId="1" xfId="0" applyFont="1" applyFill="1" applyBorder="1"/>
    <xf numFmtId="164" fontId="0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/>
    <xf numFmtId="0" fontId="0" fillId="11" borderId="1" xfId="3" applyFont="1" applyFill="1" applyBorder="1"/>
    <xf numFmtId="0" fontId="2" fillId="11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/>
    </xf>
    <xf numFmtId="0" fontId="2" fillId="11" borderId="1" xfId="2" applyFont="1" applyFill="1" applyBorder="1"/>
    <xf numFmtId="0" fontId="2" fillId="11" borderId="1" xfId="1" applyFont="1" applyFill="1" applyBorder="1"/>
    <xf numFmtId="0" fontId="2" fillId="11" borderId="1" xfId="1" applyFont="1" applyFill="1" applyBorder="1" applyAlignment="1">
      <alignment horizontal="left"/>
    </xf>
    <xf numFmtId="0" fontId="0" fillId="11" borderId="1" xfId="1" applyFont="1" applyFill="1" applyBorder="1"/>
    <xf numFmtId="14" fontId="2" fillId="11" borderId="1" xfId="0" applyNumberFormat="1" applyFont="1" applyFill="1" applyBorder="1" applyAlignment="1">
      <alignment horizontal="left"/>
    </xf>
    <xf numFmtId="0" fontId="0" fillId="11" borderId="5" xfId="0" applyFont="1" applyFill="1" applyBorder="1"/>
    <xf numFmtId="0" fontId="2" fillId="13" borderId="1" xfId="4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horizontal="left"/>
    </xf>
    <xf numFmtId="0" fontId="2" fillId="12" borderId="1" xfId="0" applyFont="1" applyFill="1" applyBorder="1"/>
    <xf numFmtId="0" fontId="0" fillId="11" borderId="0" xfId="0" applyFont="1" applyFill="1"/>
    <xf numFmtId="0" fontId="0" fillId="11" borderId="0" xfId="0" applyFont="1" applyFill="1" applyAlignment="1">
      <alignment horizontal="left"/>
    </xf>
    <xf numFmtId="0" fontId="0" fillId="11" borderId="0" xfId="0" applyFont="1" applyFill="1" applyAlignment="1"/>
    <xf numFmtId="2" fontId="2" fillId="11" borderId="1" xfId="0" applyNumberFormat="1" applyFont="1" applyFill="1" applyBorder="1" applyAlignment="1">
      <alignment horizontal="left"/>
    </xf>
    <xf numFmtId="2" fontId="0" fillId="11" borderId="0" xfId="0" applyNumberFormat="1" applyFont="1" applyFill="1" applyAlignment="1">
      <alignment horizontal="left"/>
    </xf>
    <xf numFmtId="1" fontId="2" fillId="11" borderId="1" xfId="0" applyNumberFormat="1" applyFont="1" applyFill="1" applyBorder="1" applyAlignment="1">
      <alignment horizontal="right"/>
    </xf>
    <xf numFmtId="0" fontId="2" fillId="11" borderId="1" xfId="0" applyNumberFormat="1" applyFont="1" applyFill="1" applyBorder="1" applyAlignment="1">
      <alignment horizontal="right"/>
    </xf>
    <xf numFmtId="0" fontId="2" fillId="11" borderId="1" xfId="0" quotePrefix="1" applyNumberFormat="1" applyFont="1" applyFill="1" applyBorder="1" applyAlignment="1">
      <alignment horizontal="right"/>
    </xf>
    <xf numFmtId="3" fontId="2" fillId="11" borderId="1" xfId="0" applyNumberFormat="1" applyFont="1" applyFill="1" applyBorder="1" applyAlignment="1">
      <alignment horizontal="right"/>
    </xf>
    <xf numFmtId="0" fontId="0" fillId="18" borderId="1" xfId="0" applyFont="1" applyFill="1" applyBorder="1"/>
    <xf numFmtId="164" fontId="0" fillId="0" borderId="0" xfId="0" applyNumberFormat="1" applyFont="1"/>
    <xf numFmtId="0" fontId="1" fillId="11" borderId="1" xfId="0" applyFont="1" applyFill="1" applyBorder="1"/>
    <xf numFmtId="0" fontId="1" fillId="11" borderId="1" xfId="0" applyFont="1" applyFill="1" applyBorder="1" applyAlignment="1"/>
    <xf numFmtId="0" fontId="1" fillId="0" borderId="0" xfId="0" applyFont="1"/>
    <xf numFmtId="0" fontId="2" fillId="11" borderId="1" xfId="0" applyFont="1" applyFill="1" applyBorder="1" applyAlignment="1">
      <alignment wrapText="1"/>
    </xf>
    <xf numFmtId="0" fontId="6" fillId="11" borderId="1" xfId="0" applyFont="1" applyFill="1" applyBorder="1" applyAlignment="1">
      <alignment horizontal="left"/>
    </xf>
    <xf numFmtId="0" fontId="2" fillId="12" borderId="1" xfId="2" applyFont="1" applyFill="1" applyBorder="1"/>
    <xf numFmtId="0" fontId="6" fillId="11" borderId="1" xfId="0" applyFont="1" applyFill="1" applyBorder="1"/>
    <xf numFmtId="0" fontId="0" fillId="11" borderId="5" xfId="0" applyFont="1" applyFill="1" applyBorder="1" applyAlignment="1"/>
    <xf numFmtId="4" fontId="0" fillId="0" borderId="0" xfId="0" applyNumberFormat="1" applyFont="1"/>
    <xf numFmtId="4" fontId="0" fillId="0" borderId="0" xfId="0" applyNumberFormat="1" applyFont="1" applyFill="1"/>
    <xf numFmtId="4" fontId="0" fillId="11" borderId="0" xfId="0" applyNumberFormat="1" applyFont="1" applyFill="1"/>
    <xf numFmtId="4" fontId="0" fillId="11" borderId="0" xfId="5" applyNumberFormat="1" applyFont="1" applyFill="1"/>
    <xf numFmtId="0" fontId="2" fillId="20" borderId="0" xfId="8" applyFont="1" applyFill="1"/>
    <xf numFmtId="17" fontId="2" fillId="20" borderId="0" xfId="8" applyNumberFormat="1" applyFont="1" applyFill="1"/>
    <xf numFmtId="0" fontId="11" fillId="17" borderId="1" xfId="0" applyFont="1" applyFill="1" applyBorder="1"/>
    <xf numFmtId="2" fontId="11" fillId="17" borderId="1" xfId="0" applyNumberFormat="1" applyFont="1" applyFill="1" applyBorder="1"/>
    <xf numFmtId="0" fontId="11" fillId="17" borderId="1" xfId="0" applyFont="1" applyFill="1" applyBorder="1" applyAlignment="1"/>
    <xf numFmtId="0" fontId="11" fillId="17" borderId="1" xfId="0" applyFont="1" applyFill="1" applyBorder="1" applyAlignment="1">
      <alignment vertical="center" wrapText="1"/>
    </xf>
    <xf numFmtId="0" fontId="11" fillId="17" borderId="1" xfId="0" applyFont="1" applyFill="1" applyBorder="1" applyAlignment="1">
      <alignment horizontal="left" vertical="center" wrapText="1"/>
    </xf>
    <xf numFmtId="0" fontId="11" fillId="17" borderId="10" xfId="0" applyFont="1" applyFill="1" applyBorder="1" applyAlignment="1">
      <alignment vertical="center" wrapText="1"/>
    </xf>
    <xf numFmtId="0" fontId="2" fillId="6" borderId="9" xfId="6" applyFont="1" applyBorder="1" applyAlignment="1"/>
    <xf numFmtId="17" fontId="2" fillId="6" borderId="0" xfId="6" applyNumberFormat="1" applyFont="1"/>
    <xf numFmtId="0" fontId="2" fillId="6" borderId="0" xfId="6" applyFont="1"/>
    <xf numFmtId="0" fontId="2" fillId="0" borderId="0" xfId="0" applyFont="1"/>
    <xf numFmtId="0" fontId="2" fillId="7" borderId="8" xfId="7" applyFont="1" applyAlignment="1"/>
    <xf numFmtId="17" fontId="2" fillId="7" borderId="8" xfId="7" applyNumberFormat="1" applyFont="1"/>
    <xf numFmtId="0" fontId="2" fillId="7" borderId="8" xfId="7" applyFont="1"/>
    <xf numFmtId="17" fontId="2" fillId="0" borderId="0" xfId="0" applyNumberFormat="1" applyFont="1"/>
    <xf numFmtId="0" fontId="2" fillId="10" borderId="9" xfId="10" applyFont="1" applyBorder="1" applyAlignment="1"/>
    <xf numFmtId="17" fontId="2" fillId="10" borderId="0" xfId="10" applyNumberFormat="1" applyFont="1"/>
    <xf numFmtId="0" fontId="2" fillId="10" borderId="0" xfId="10" applyFont="1"/>
    <xf numFmtId="0" fontId="2" fillId="9" borderId="0" xfId="9" applyFont="1"/>
    <xf numFmtId="17" fontId="2" fillId="9" borderId="0" xfId="9" applyNumberFormat="1" applyFont="1"/>
    <xf numFmtId="0" fontId="2" fillId="8" borderId="0" xfId="8" applyFont="1"/>
    <xf numFmtId="17" fontId="2" fillId="8" borderId="0" xfId="8" applyNumberFormat="1" applyFont="1"/>
    <xf numFmtId="0" fontId="10" fillId="19" borderId="0" xfId="8" applyFont="1" applyFill="1"/>
    <xf numFmtId="17" fontId="10" fillId="19" borderId="0" xfId="8" applyNumberFormat="1" applyFont="1" applyFill="1"/>
    <xf numFmtId="3" fontId="11" fillId="11" borderId="1" xfId="0" applyNumberFormat="1" applyFont="1" applyFill="1" applyBorder="1" applyAlignment="1">
      <alignment horizontal="right"/>
    </xf>
    <xf numFmtId="0" fontId="11" fillId="11" borderId="1" xfId="0" applyNumberFormat="1" applyFont="1" applyFill="1" applyBorder="1" applyAlignment="1">
      <alignment horizontal="right"/>
    </xf>
    <xf numFmtId="9" fontId="1" fillId="11" borderId="1" xfId="0" applyNumberFormat="1" applyFont="1" applyFill="1" applyBorder="1" applyAlignment="1"/>
    <xf numFmtId="0" fontId="1" fillId="11" borderId="1" xfId="0" applyFont="1" applyFill="1" applyBorder="1" applyAlignment="1">
      <alignment horizontal="center"/>
    </xf>
    <xf numFmtId="9" fontId="1" fillId="11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Fill="1"/>
    <xf numFmtId="4" fontId="1" fillId="11" borderId="0" xfId="0" applyNumberFormat="1" applyFont="1" applyFill="1"/>
    <xf numFmtId="4" fontId="1" fillId="11" borderId="0" xfId="5" applyNumberFormat="1" applyFont="1" applyFill="1"/>
    <xf numFmtId="1" fontId="11" fillId="11" borderId="1" xfId="0" applyNumberFormat="1" applyFont="1" applyFill="1" applyBorder="1" applyAlignment="1">
      <alignment horizontal="right"/>
    </xf>
    <xf numFmtId="0" fontId="11" fillId="11" borderId="1" xfId="0" applyFont="1" applyFill="1" applyBorder="1"/>
    <xf numFmtId="0" fontId="11" fillId="12" borderId="1" xfId="0" applyFont="1" applyFill="1" applyBorder="1" applyAlignment="1">
      <alignment horizontal="left"/>
    </xf>
    <xf numFmtId="164" fontId="1" fillId="11" borderId="1" xfId="0" applyNumberFormat="1" applyFont="1" applyFill="1" applyBorder="1" applyAlignment="1">
      <alignment horizontal="center"/>
    </xf>
    <xf numFmtId="0" fontId="1" fillId="11" borderId="0" xfId="0" applyFont="1" applyFill="1" applyBorder="1" applyAlignment="1"/>
    <xf numFmtId="0" fontId="1" fillId="11" borderId="5" xfId="0" applyFont="1" applyFill="1" applyBorder="1" applyAlignment="1"/>
    <xf numFmtId="0" fontId="11" fillId="11" borderId="1" xfId="0" quotePrefix="1" applyNumberFormat="1" applyFont="1" applyFill="1" applyBorder="1" applyAlignment="1">
      <alignment horizontal="right"/>
    </xf>
    <xf numFmtId="0" fontId="1" fillId="11" borderId="5" xfId="0" applyFont="1" applyFill="1" applyBorder="1"/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3" fontId="2" fillId="11" borderId="1" xfId="0" quotePrefix="1" applyNumberFormat="1" applyFont="1" applyFill="1" applyBorder="1" applyAlignment="1">
      <alignment horizontal="right"/>
    </xf>
    <xf numFmtId="0" fontId="1" fillId="11" borderId="0" xfId="0" applyFont="1" applyFill="1"/>
    <xf numFmtId="0" fontId="0" fillId="11" borderId="2" xfId="0" applyFont="1" applyFill="1" applyBorder="1"/>
    <xf numFmtId="3" fontId="2" fillId="11" borderId="2" xfId="0" applyNumberFormat="1" applyFont="1" applyFill="1" applyBorder="1" applyAlignment="1">
      <alignment horizontal="right"/>
    </xf>
    <xf numFmtId="1" fontId="2" fillId="11" borderId="2" xfId="0" applyNumberFormat="1" applyFont="1" applyFill="1" applyBorder="1" applyAlignment="1">
      <alignment horizontal="right"/>
    </xf>
    <xf numFmtId="0" fontId="0" fillId="11" borderId="6" xfId="0" applyFont="1" applyFill="1" applyBorder="1"/>
    <xf numFmtId="0" fontId="0" fillId="11" borderId="2" xfId="0" applyFont="1" applyFill="1" applyBorder="1" applyAlignment="1"/>
    <xf numFmtId="0" fontId="0" fillId="11" borderId="2" xfId="0" applyFont="1" applyFill="1" applyBorder="1" applyAlignment="1">
      <alignment horizontal="center"/>
    </xf>
    <xf numFmtId="9" fontId="0" fillId="11" borderId="2" xfId="0" applyNumberFormat="1" applyFont="1" applyFill="1" applyBorder="1" applyAlignment="1">
      <alignment horizontal="center"/>
    </xf>
    <xf numFmtId="164" fontId="0" fillId="11" borderId="2" xfId="0" applyNumberFormat="1" applyFont="1" applyFill="1" applyBorder="1" applyAlignment="1">
      <alignment horizontal="center"/>
    </xf>
    <xf numFmtId="0" fontId="2" fillId="11" borderId="1" xfId="4" applyFont="1" applyFill="1" applyBorder="1"/>
    <xf numFmtId="0" fontId="2" fillId="16" borderId="1" xfId="0" applyFont="1" applyFill="1" applyBorder="1"/>
    <xf numFmtId="0" fontId="0" fillId="12" borderId="1" xfId="0" applyFont="1" applyFill="1" applyBorder="1"/>
    <xf numFmtId="0" fontId="1" fillId="18" borderId="1" xfId="0" applyFont="1" applyFill="1" applyBorder="1"/>
    <xf numFmtId="2" fontId="0" fillId="11" borderId="1" xfId="0" applyNumberFormat="1" applyFont="1" applyFill="1" applyBorder="1" applyAlignment="1">
      <alignment horizontal="left"/>
    </xf>
    <xf numFmtId="2" fontId="11" fillId="11" borderId="1" xfId="0" applyNumberFormat="1" applyFont="1" applyFill="1" applyBorder="1" applyAlignment="1">
      <alignment horizontal="left"/>
    </xf>
    <xf numFmtId="0" fontId="11" fillId="11" borderId="1" xfId="2" applyFont="1" applyFill="1" applyBorder="1"/>
    <xf numFmtId="0" fontId="11" fillId="11" borderId="1" xfId="0" applyFont="1" applyFill="1" applyBorder="1" applyAlignment="1">
      <alignment horizontal="left"/>
    </xf>
    <xf numFmtId="166" fontId="1" fillId="0" borderId="11" xfId="0" applyNumberFormat="1" applyFont="1" applyBorder="1" applyAlignment="1">
      <alignment vertical="top"/>
    </xf>
    <xf numFmtId="166" fontId="1" fillId="0" borderId="12" xfId="0" applyNumberFormat="1" applyFont="1" applyBorder="1" applyAlignment="1">
      <alignment vertical="top"/>
    </xf>
    <xf numFmtId="166" fontId="0" fillId="0" borderId="11" xfId="0" applyNumberFormat="1" applyFont="1" applyBorder="1" applyAlignment="1">
      <alignment vertical="top"/>
    </xf>
    <xf numFmtId="166" fontId="0" fillId="0" borderId="12" xfId="0" applyNumberFormat="1" applyFont="1" applyBorder="1" applyAlignment="1">
      <alignment vertical="top"/>
    </xf>
    <xf numFmtId="17" fontId="1" fillId="0" borderId="0" xfId="0" applyNumberFormat="1" applyFont="1"/>
    <xf numFmtId="166" fontId="0" fillId="0" borderId="0" xfId="0" applyNumberFormat="1"/>
    <xf numFmtId="166" fontId="0" fillId="0" borderId="0" xfId="0" applyNumberFormat="1" applyFont="1" applyBorder="1" applyAlignment="1">
      <alignment vertical="top"/>
    </xf>
    <xf numFmtId="166" fontId="0" fillId="0" borderId="13" xfId="0" applyNumberFormat="1" applyFont="1" applyBorder="1" applyAlignment="1">
      <alignment vertical="top"/>
    </xf>
    <xf numFmtId="166" fontId="0" fillId="0" borderId="0" xfId="0" applyNumberFormat="1" applyFont="1"/>
    <xf numFmtId="166" fontId="1" fillId="0" borderId="13" xfId="0" applyNumberFormat="1" applyFont="1" applyBorder="1" applyAlignment="1">
      <alignment vertical="top"/>
    </xf>
    <xf numFmtId="10" fontId="2" fillId="0" borderId="0" xfId="0" applyNumberFormat="1" applyFont="1"/>
    <xf numFmtId="10" fontId="1" fillId="0" borderId="0" xfId="11" applyNumberFormat="1" applyFont="1" applyFill="1"/>
    <xf numFmtId="10" fontId="0" fillId="0" borderId="0" xfId="0" applyNumberFormat="1" applyFont="1"/>
    <xf numFmtId="44" fontId="0" fillId="0" borderId="0" xfId="5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</cellXfs>
  <cellStyles count="12">
    <cellStyle name="40% - Énfasis5" xfId="10" builtinId="47"/>
    <cellStyle name="60% - Énfasis2" xfId="9" builtinId="36"/>
    <cellStyle name="Buena" xfId="6" builtinId="26"/>
    <cellStyle name="Énfasis2" xfId="8" builtinId="33"/>
    <cellStyle name="Entrada 2" xfId="4"/>
    <cellStyle name="Incorrecto" xfId="1" builtinId="27"/>
    <cellStyle name="Moneda" xfId="5" builtinId="4"/>
    <cellStyle name="Normal" xfId="0" builtinId="0"/>
    <cellStyle name="Normal 2" xfId="2"/>
    <cellStyle name="Normal 3" xfId="3"/>
    <cellStyle name="Notas" xfId="7" builtinId="10"/>
    <cellStyle name="Porcentaje" xfId="11" builtinId="5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presencial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_neta_cons"/>
      <sheetName val="saldo_cons"/>
      <sheetName val="ggr_cons"/>
    </sheetNames>
    <sheetDataSet>
      <sheetData sheetId="0">
        <row r="2">
          <cell r="A2">
            <v>16050</v>
          </cell>
          <cell r="B2" t="str">
            <v>7+7, Cambre, Rua Francisco Añon, 1</v>
          </cell>
          <cell r="C2">
            <v>3097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16161</v>
          </cell>
          <cell r="B3" t="str">
            <v>A Adega, Moraña (Pontevedra), Saians 11 (Rua Seis)</v>
          </cell>
          <cell r="C3">
            <v>2093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16044</v>
          </cell>
          <cell r="B4" t="str">
            <v>A Boa Estrela Carral, Carral (A Coruña), C/  Paraiso, 31</v>
          </cell>
          <cell r="C4">
            <v>2211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16139</v>
          </cell>
          <cell r="B5" t="str">
            <v>A Bolera, Cuntis (Pontevedra), Circunvalacion</v>
          </cell>
          <cell r="C5">
            <v>488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>
            <v>16127</v>
          </cell>
          <cell r="B6" t="str">
            <v>A Borneira, Vigo, C/ Marque de Valterra, 7</v>
          </cell>
          <cell r="C6">
            <v>3123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16226</v>
          </cell>
          <cell r="B7" t="str">
            <v>A Cabana, Caldas de Reis (Pontevedra), Fermin Garcia, 5</v>
          </cell>
          <cell r="C7">
            <v>2631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16210</v>
          </cell>
          <cell r="B8" t="str">
            <v>A Capela, Baiona (Pontevedra), Santa Liberata, 6</v>
          </cell>
          <cell r="C8">
            <v>321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>
            <v>16285</v>
          </cell>
          <cell r="B9" t="str">
            <v>A De Carlos, Porto Do Son (A Coruña), C/ Agra, 45 – XUÑO</v>
          </cell>
          <cell r="C9">
            <v>5950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>
            <v>16289</v>
          </cell>
          <cell r="B10" t="str">
            <v>A FONTE DÂ´OURO, Culleredo (A CoruÃ±a), Vilaboa, 187</v>
          </cell>
          <cell r="C10">
            <v>36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16059</v>
          </cell>
          <cell r="B11" t="str">
            <v>A Feira, Ferrol (A Coruña), Isla Herbosa, 2-4</v>
          </cell>
          <cell r="C11">
            <v>1061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16316</v>
          </cell>
          <cell r="B12" t="str">
            <v>A Lar De Adrian, Lugo, Carril das Flores, 30</v>
          </cell>
          <cell r="C12">
            <v>201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16279</v>
          </cell>
          <cell r="B13" t="str">
            <v>A Laxa, Lugo, C/ Eduardo Pondal, 20</v>
          </cell>
          <cell r="C13">
            <v>546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16080</v>
          </cell>
          <cell r="B14" t="str">
            <v>A Nave De Vidan, Santiago de Compostela, C/ Mestra Victoria Miguez, 44</v>
          </cell>
          <cell r="C14">
            <v>2396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>
            <v>16225</v>
          </cell>
          <cell r="B15" t="str">
            <v>A Rua Meson, Catoira (Pontevedra), Estacion, 18</v>
          </cell>
          <cell r="C15">
            <v>2121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16065</v>
          </cell>
          <cell r="B16" t="str">
            <v>A Skina, A Rua (Ourense), Doctor Vila, 38</v>
          </cell>
          <cell r="C16">
            <v>16881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16313</v>
          </cell>
          <cell r="B17" t="str">
            <v>A Tasca, Ordes (A Coruña), Rua da Canteira, 11</v>
          </cell>
          <cell r="C17">
            <v>46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16173</v>
          </cell>
          <cell r="B18" t="str">
            <v xml:space="preserve">A Xanela, A CoruÃ±a, C/ Agra Del Orzan, 5 </v>
          </cell>
          <cell r="C18">
            <v>11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>
            <v>16191</v>
          </cell>
          <cell r="B19" t="str">
            <v>Alameda Marin, Marin (Pontevedra), Mendez nuñez, 30</v>
          </cell>
          <cell r="C19">
            <v>5282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>
            <v>16094</v>
          </cell>
          <cell r="B20" t="str">
            <v>Alfonselle, Lalin (Pontevedra), Avda. Luis Gonzalez Taboada, 33</v>
          </cell>
          <cell r="C20">
            <v>1368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16175</v>
          </cell>
          <cell r="B21" t="str">
            <v>Alicia, A Coruña, Ronda De Outeiro, 287</v>
          </cell>
          <cell r="C21">
            <v>2916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16089</v>
          </cell>
          <cell r="B22" t="str">
            <v>Alumbre, Barbadas (Ourense), C/ Celanova, 89</v>
          </cell>
          <cell r="C22">
            <v>15840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16174</v>
          </cell>
          <cell r="B23" t="str">
            <v>Andressa, A CoruÃ±a, Avda. Del Ejercito, 16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16166</v>
          </cell>
          <cell r="B24" t="str">
            <v>Andurinas, Sarria (Lugo), C/ Mayor 29</v>
          </cell>
          <cell r="C24">
            <v>39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>
            <v>16233</v>
          </cell>
          <cell r="B25" t="str">
            <v>Antas Ulla, Lugo, C/ Río Miño, 3</v>
          </cell>
          <cell r="C25">
            <v>4261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>
            <v>16108</v>
          </cell>
          <cell r="B26" t="str">
            <v>Antoxo, Salceda De Caselas (Pontevedra), Cerquido, s/n</v>
          </cell>
          <cell r="C26">
            <v>941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>
            <v>16088</v>
          </cell>
          <cell r="B27" t="str">
            <v>Area de servicio Corgo Coruna, O Corgo (Lugo), San Bartolomeu A6 Km 48, s/n</v>
          </cell>
          <cell r="C27">
            <v>33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>
            <v>16087</v>
          </cell>
          <cell r="B28" t="str">
            <v>Area de servicio Corgo Madrid, O Corgo (Lugo), San Bartolomeu A6 Km 4, s/n</v>
          </cell>
          <cell r="C28">
            <v>41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16296</v>
          </cell>
          <cell r="B29" t="str">
            <v>Arenal, Santiago de Compostela, C/ Amor Ruibal, 21</v>
          </cell>
          <cell r="C29">
            <v>3195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16282</v>
          </cell>
          <cell r="B30" t="str">
            <v>As Canles, Ribeira (A Coruña), Xenxides - Olieros - Salmon</v>
          </cell>
          <cell r="C30">
            <v>115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>
            <v>16152</v>
          </cell>
          <cell r="B31" t="str">
            <v>Asubio, A Coruña, Ronda de Outeiro, nº 324</v>
          </cell>
          <cell r="C31">
            <v>3452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16258</v>
          </cell>
          <cell r="B32" t="str">
            <v>Atenea Corujo (BAJA), Vigo (Pontevedra), Camposancos, 219</v>
          </cell>
          <cell r="C32">
            <v>73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>
            <v>16286</v>
          </cell>
          <cell r="B33" t="str">
            <v>Avenida Cambados, Cambados (Pontevedra), Vilariño, s/n</v>
          </cell>
          <cell r="C33">
            <v>2109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>
            <v>16159</v>
          </cell>
          <cell r="B34" t="str">
            <v>Avenida Tui, Tui (Pontevedra), Avenida Portugal, 30</v>
          </cell>
          <cell r="C34">
            <v>2508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>
            <v>16091</v>
          </cell>
          <cell r="B35" t="str">
            <v>Avenida, Xinzo de Limia (Ourense), Avda. De Madrid, 7</v>
          </cell>
          <cell r="C35">
            <v>2641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>
            <v>16187</v>
          </cell>
          <cell r="B36" t="str">
            <v>Axexo, Porto do Son (A coruña), Lugar A Contiña nº 18</v>
          </cell>
          <cell r="C36">
            <v>5095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16331</v>
          </cell>
          <cell r="B37" t="str">
            <v>BOHIO, Ourense, Calle Manuel Pereira, 9</v>
          </cell>
          <cell r="C37">
            <v>1691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16260</v>
          </cell>
          <cell r="B38" t="str">
            <v>Bahia Blanca, Vigo (Pontevedra), Travesia de Vigo, 168</v>
          </cell>
          <cell r="C38">
            <v>3651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>
            <v>16196</v>
          </cell>
          <cell r="B39" t="str">
            <v>Baltar, Culleredo (A Coruña), C/ Ribados, 16</v>
          </cell>
          <cell r="C39">
            <v>772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>
            <v>16113</v>
          </cell>
          <cell r="B40" t="str">
            <v>Bar Andrea, Lugo, Rua Buxo, 17</v>
          </cell>
          <cell r="C40">
            <v>357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16298</v>
          </cell>
          <cell r="B41" t="str">
            <v>Bar Latino, Santiago de Compostela , Republica Argentina, 26</v>
          </cell>
          <cell r="C41">
            <v>3639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16251</v>
          </cell>
          <cell r="B42" t="str">
            <v>Bariloche, Naron (A Coruña), Crta. Castilla, 709</v>
          </cell>
          <cell r="C42">
            <v>456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>
            <v>16125</v>
          </cell>
          <cell r="B43" t="str">
            <v>Barqueiro, Avión (Ourense), Avda. Francisco Gil Zamora, 34</v>
          </cell>
          <cell r="C43">
            <v>1757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>
            <v>16084</v>
          </cell>
          <cell r="B44" t="str">
            <v>Basket, Lugo, C/ Dr. Flemming, 1</v>
          </cell>
          <cell r="C44">
            <v>8608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>
            <v>16150</v>
          </cell>
          <cell r="B45" t="str">
            <v>Bebedeiro Do Raposo, Culleredo (A CoruÃ±a), Avda Vilaboa, 73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>
            <v>16145</v>
          </cell>
          <cell r="B46" t="str">
            <v>Beiramar, Nigran (Pontevedra), Plaza Jose Mogimes, 11</v>
          </cell>
          <cell r="C46">
            <v>1141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>
            <v>16042</v>
          </cell>
          <cell r="B47" t="str">
            <v>Beos, Carballo (A Coruña), C/ Rio Sil, 57</v>
          </cell>
          <cell r="C47">
            <v>640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>
            <v>15020</v>
          </cell>
          <cell r="B48" t="str">
            <v>Bingo Castelo Real, Vigo, Av. de la Florida, 66</v>
          </cell>
          <cell r="C48">
            <v>80794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>
            <v>15017</v>
          </cell>
          <cell r="B49" t="str">
            <v>Bingo Costa Verde (Ourense), Ourense, AV. Buenos Aires, 12</v>
          </cell>
          <cell r="C49">
            <v>5179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15016</v>
          </cell>
          <cell r="B50" t="str">
            <v>Bingo Costa Verde (Vigo), Vigo, C/ Urzaiz, 128</v>
          </cell>
          <cell r="C50">
            <v>31840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16257</v>
          </cell>
          <cell r="B51" t="str">
            <v>Bocados, Mos (Pontevedra), Torreeira, 30</v>
          </cell>
          <cell r="C51">
            <v>435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16043</v>
          </cell>
          <cell r="B52" t="str">
            <v xml:space="preserve">Bolera Pontedeume, Pontedeume (A Coruña), C/ Santiago, 28-30 </v>
          </cell>
          <cell r="C52">
            <v>5576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16115</v>
          </cell>
          <cell r="B53" t="str">
            <v>Bombonera, Carballo (A Coruña), C/Vicente Risco, esquina Castelao</v>
          </cell>
          <cell r="C53">
            <v>1104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>
            <v>16155</v>
          </cell>
          <cell r="B54" t="str">
            <v>Bora, A Coruña, Avda Someso, nº 7</v>
          </cell>
          <cell r="C54">
            <v>1129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>
            <v>16109</v>
          </cell>
          <cell r="B55" t="str">
            <v>Botica, Outes, C/ Compostela, 22</v>
          </cell>
          <cell r="C55">
            <v>683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>
            <v>16082</v>
          </cell>
          <cell r="B56" t="str">
            <v>Brisas, Pobra Do Caramiñal (A Coruña), Rua Castelao, 2</v>
          </cell>
          <cell r="C56">
            <v>6956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>
            <v>16124</v>
          </cell>
          <cell r="B57" t="str">
            <v>Brisay, Lugo, Avda de la Coruña, 257</v>
          </cell>
          <cell r="C57">
            <v>2669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>
            <v>16142</v>
          </cell>
          <cell r="B58" t="str">
            <v>Bugus Latino, Tomiño (Pontevedra), Tui – La Guardia Carregal 5</v>
          </cell>
          <cell r="C58">
            <v>145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>
            <v>16157</v>
          </cell>
          <cell r="B59" t="str">
            <v>Bugus Pegonegro, Gondomar (Pontevedra), Tumbio pegonegro, 1</v>
          </cell>
          <cell r="C59">
            <v>852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16101</v>
          </cell>
          <cell r="B60" t="str">
            <v>Bugus, Tomiño (Pontevedra), C/ Granxola – Estás</v>
          </cell>
          <cell r="C60">
            <v>249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>
            <v>16079</v>
          </cell>
          <cell r="B61" t="str">
            <v>Bulldog, Ordenes (A Coruña), C/ Mediodia, 28</v>
          </cell>
          <cell r="C61">
            <v>7511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16218</v>
          </cell>
          <cell r="B62" t="str">
            <v>Burguer Bolera, Ordes (A Coruña), Rua Do Muiño, 8</v>
          </cell>
          <cell r="C62">
            <v>7766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>
            <v>16332</v>
          </cell>
          <cell r="B63" t="str">
            <v>CARIDE, Ourense, Rua do Ensino, 1</v>
          </cell>
          <cell r="C63">
            <v>1300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>
            <v>16126</v>
          </cell>
          <cell r="B64" t="str">
            <v>CENTRAL (Redondela), Redondela (Pontevedra), C/ Juan Manuel Pereira, 2</v>
          </cell>
          <cell r="C64">
            <v>3151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>
            <v>15019</v>
          </cell>
          <cell r="B65" t="str">
            <v>CENTRAL OFFICE VIGO, Vigo, C/ Alcalde Portanet nÂº33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16330</v>
          </cell>
          <cell r="B66" t="str">
            <v>COLMENA, Ourense, Travesia Porto Carreiro, 1</v>
          </cell>
          <cell r="C66">
            <v>172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16083</v>
          </cell>
          <cell r="B67" t="str">
            <v>Cacharela, Boiro, C/ Constitución, 69</v>
          </cell>
          <cell r="C67">
            <v>2035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16182</v>
          </cell>
          <cell r="B68" t="str">
            <v>Cafe Bar Pepe, Ames (A Coruña), C/Pardiñeiros, Edificio Gran Via, nº 9. Milladoiro</v>
          </cell>
          <cell r="C68">
            <v>16670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>
            <v>16293</v>
          </cell>
          <cell r="B69" t="str">
            <v>Cafe Venecia, Oroso-Sigueiro (A Coruña), Rua Traves</v>
          </cell>
          <cell r="C69">
            <v>9095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>
            <v>16078</v>
          </cell>
          <cell r="B70" t="str">
            <v>Cafeteria Rial, Santiago de Compostela, C/Santiago de Chile, 15</v>
          </cell>
          <cell r="C70">
            <v>8058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16283</v>
          </cell>
          <cell r="B71" t="str">
            <v>Camino De Santiago, Val Do Dubra (A Coruña), Calle Arcay, 42</v>
          </cell>
          <cell r="C71">
            <v>1347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16086</v>
          </cell>
          <cell r="B72" t="str">
            <v>Casa Balbina, Lugo, C/ Benigno Rivera, Poligono Ceao, s/n</v>
          </cell>
          <cell r="C72">
            <v>193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>
            <v>16239</v>
          </cell>
          <cell r="B73" t="str">
            <v>Casa Do Grande, Friol (Lugo), Plaza del puente, 8</v>
          </cell>
          <cell r="C73">
            <v>354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16238</v>
          </cell>
          <cell r="B74" t="str">
            <v>Casa Marcos, Lugo, San Eufrasio, 163</v>
          </cell>
          <cell r="C74">
            <v>804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>
            <v>16136</v>
          </cell>
          <cell r="B75" t="str">
            <v>Casa Marin, Sanxenxo (Pontevedra), C/ Noalla S/N</v>
          </cell>
          <cell r="C75">
            <v>6113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16093</v>
          </cell>
          <cell r="B76" t="str">
            <v>Casa Pepe, Lalin (Pontevedra), Os Olmos, 17</v>
          </cell>
          <cell r="C76">
            <v>16863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>
            <v>16085</v>
          </cell>
          <cell r="B77" t="str">
            <v>Casablanca, Lugo, Avda. La Coruña, 60</v>
          </cell>
          <cell r="C77">
            <v>1678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>
            <v>16204</v>
          </cell>
          <cell r="B78" t="str">
            <v>Casqueiros 2, Arzua (A Coruña), Rua Do Castro, 10</v>
          </cell>
          <cell r="C78">
            <v>1432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16112</v>
          </cell>
          <cell r="B79" t="str">
            <v>Celler, Monforte de Lemos (Lugo), C/Calvo Sotelo, 36/38</v>
          </cell>
          <cell r="C79">
            <v>284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16178</v>
          </cell>
          <cell r="B80" t="str">
            <v>Central, Arteixo (A Coruña), Travesia Meicende, 204</v>
          </cell>
          <cell r="C80">
            <v>7593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16036</v>
          </cell>
          <cell r="B81" t="str">
            <v>Cervecería Os Castros, A Coruña, C/ General San Jurgo, 142</v>
          </cell>
          <cell r="C81">
            <v>1907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16135</v>
          </cell>
          <cell r="B82" t="str">
            <v>Ch El Abuelo Pintos, Barro (Pontevedra), Curro S/N</v>
          </cell>
          <cell r="C82">
            <v>282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16117</v>
          </cell>
          <cell r="B83" t="str">
            <v>Chan de Amoedo, Pazos De Borben (Pontevedra), Chan de Amoedo, s/n</v>
          </cell>
          <cell r="C83">
            <v>463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16158</v>
          </cell>
          <cell r="B84" t="str">
            <v>Chic, Vigo (Pontevedra), Camelias, 77</v>
          </cell>
          <cell r="C84">
            <v>3818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16299</v>
          </cell>
          <cell r="B85" t="str">
            <v>Chuco, Sotomayor (Pontevedra), C/Rosalia Castro, 18</v>
          </cell>
          <cell r="C85">
            <v>2313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16236</v>
          </cell>
          <cell r="B86" t="str">
            <v>Cientounvinos, Lugo, C/ Río Miño, 6</v>
          </cell>
          <cell r="C86">
            <v>5356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16246</v>
          </cell>
          <cell r="B87" t="str">
            <v>Cocos, A Coruña, ENTREPEÑAS, 34</v>
          </cell>
          <cell r="C87">
            <v>2561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16081</v>
          </cell>
          <cell r="B88" t="str">
            <v>Coliseo, Ribeira (A Coruña), Uxio Novoneyra 2, Bj Izq</v>
          </cell>
          <cell r="C88">
            <v>924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16334</v>
          </cell>
          <cell r="B89" t="str">
            <v>Compan And Go, Vigo (Pontevedra), Pilar, 10</v>
          </cell>
          <cell r="C89">
            <v>3622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16198</v>
          </cell>
          <cell r="B90" t="str">
            <v xml:space="preserve">Concheiros 31, Santiago de Compostela, C/ Concheiros, 31 </v>
          </cell>
          <cell r="C90">
            <v>1685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16327</v>
          </cell>
          <cell r="B91" t="str">
            <v>Copas Rotas, Santiago de Compostela, Rua Nova, 39</v>
          </cell>
          <cell r="C91">
            <v>934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16147</v>
          </cell>
          <cell r="B92" t="str">
            <v>Coyote, Marin (Pontevedra), Ezequiel Massoni, 79</v>
          </cell>
          <cell r="C92">
            <v>311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>
            <v>16277</v>
          </cell>
          <cell r="B93" t="str">
            <v>Cuatro Caminos, A Rua (Ourense), C/ Progreso, 37</v>
          </cell>
          <cell r="C93">
            <v>1005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16232</v>
          </cell>
          <cell r="B94" t="str">
            <v>D Orixen, Sarria (Lugo), C/ Calvo Sotelo, 165</v>
          </cell>
          <cell r="C94">
            <v>3204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16121</v>
          </cell>
          <cell r="B95" t="str">
            <v>Daikevel, Ferrol, Carretera de Catabois, 339-341</v>
          </cell>
          <cell r="C95">
            <v>4335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16170</v>
          </cell>
          <cell r="B96" t="str">
            <v>Dallas, Ferrol (A Coruña), c/ Vivero, 1</v>
          </cell>
          <cell r="C96">
            <v>778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16160</v>
          </cell>
          <cell r="B97" t="str">
            <v>Danubio Azul, Vigo (Pontevedra), Beade Saa 114</v>
          </cell>
          <cell r="C97">
            <v>957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16245</v>
          </cell>
          <cell r="B98" t="str">
            <v>DegustaciÃ³n, A CoruÃ±a, C/ Enrique MariÃ±as 9- Bajo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16357</v>
          </cell>
          <cell r="B99" t="str">
            <v>Deja Vu, Santiago de Compostela, C/García Prieto, 33 bajo</v>
          </cell>
          <cell r="C99">
            <v>33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16131</v>
          </cell>
          <cell r="B100" t="str">
            <v>Dia Cafeteria, Catoira (Pontevedra), Avda do Concello, 1</v>
          </cell>
          <cell r="C100">
            <v>1806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16275</v>
          </cell>
          <cell r="B101" t="str">
            <v>Divina Comedia, Pontedeume (A CoruÃ±a), C/ Ricardo Sanchez, 13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16075</v>
          </cell>
          <cell r="B102" t="str">
            <v>Don Budi, Bertamirans (Ames) A Coruña, Avda. Mahia, 78</v>
          </cell>
          <cell r="C102">
            <v>1965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16128</v>
          </cell>
          <cell r="B103" t="str">
            <v>Duca, Santa Comba (A Coruña), C/Rosalia de Castro, 4-6</v>
          </cell>
          <cell r="C103">
            <v>669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16259</v>
          </cell>
          <cell r="B104" t="str">
            <v>Ecos, Vigo (Pontevedra), Urzaiz, 35</v>
          </cell>
          <cell r="C104">
            <v>1754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16167</v>
          </cell>
          <cell r="B105" t="str">
            <v>Edu, Ferrol (A Coruña), C/Emilio Pardo Bazan b-47</v>
          </cell>
          <cell r="C105">
            <v>8932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16103</v>
          </cell>
          <cell r="B106" t="str">
            <v>El Cielo, Tui (Pontevedra), C/ Ordoñez, 2</v>
          </cell>
          <cell r="C106">
            <v>2715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16148</v>
          </cell>
          <cell r="B107" t="str">
            <v>El Uno, A Coruña, Avda. Navarra, 1</v>
          </cell>
          <cell r="C107">
            <v>2249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16227</v>
          </cell>
          <cell r="B108" t="str">
            <v>El cubano, Neda (A Coruña), Sobrelavilla, 19</v>
          </cell>
          <cell r="C108">
            <v>681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16312</v>
          </cell>
          <cell r="B109" t="str">
            <v>En Boca, Barco  (Ourense), C/ Hermanos Dequid T8</v>
          </cell>
          <cell r="C109">
            <v>973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16149</v>
          </cell>
          <cell r="B110" t="str">
            <v>Equs, Noya (A Coruña), Alameda, Edificio San Francisco</v>
          </cell>
          <cell r="C110">
            <v>1966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16217</v>
          </cell>
          <cell r="B111" t="str">
            <v>Erika, Arzua (A Coruña), Rua Do Castro, S/N</v>
          </cell>
          <cell r="C111">
            <v>265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16307</v>
          </cell>
          <cell r="B112" t="str">
            <v>Esmorga, Carballiño (Ourense), C/ Canteiros, 1</v>
          </cell>
          <cell r="C112">
            <v>17188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16242</v>
          </cell>
          <cell r="B113" t="str">
            <v>Estrella, Naron (A Coruña), Travesia De La Estrella, 2</v>
          </cell>
          <cell r="C113">
            <v>720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16071</v>
          </cell>
          <cell r="B114" t="str">
            <v>Estudio 34, Santiago de Compostela, C/ Fray Rosendo Salvado, 9</v>
          </cell>
          <cell r="C114">
            <v>7703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16228</v>
          </cell>
          <cell r="B115" t="str">
            <v>Excalibur, O Barco de Valdeorras (Ourense), C/Manuel Quiroga, 4</v>
          </cell>
          <cell r="C115">
            <v>359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16040</v>
          </cell>
          <cell r="B116" t="str">
            <v>Feudo, A Coruña, C/ Panaderas, 53</v>
          </cell>
          <cell r="C116">
            <v>6521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16176</v>
          </cell>
          <cell r="B117" t="str">
            <v>Flandes, A Coruña, C/ Orillamar, 76</v>
          </cell>
          <cell r="C117">
            <v>335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16120</v>
          </cell>
          <cell r="B118" t="str">
            <v>Fokker, Mos (Pontevedra), C/ Peinador Torroso, 21</v>
          </cell>
          <cell r="C118">
            <v>352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16237</v>
          </cell>
          <cell r="B119" t="str">
            <v>Folgar, Castro Do Rei (Lugo) , Plaza Galicia, 15</v>
          </cell>
          <cell r="C119">
            <v>200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16062</v>
          </cell>
          <cell r="B120" t="str">
            <v>Folsom, Naron (A Coruña), C/ Cataluña, 21</v>
          </cell>
          <cell r="C120">
            <v>945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16216</v>
          </cell>
          <cell r="B121" t="str">
            <v>Forno de Anxela, Santiago de Compostela, Laraño-Lamas</v>
          </cell>
          <cell r="C121">
            <v>1890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16202</v>
          </cell>
          <cell r="B122" t="str">
            <v>G-63, Santiago de Compostela, C/ Cancelas, 63</v>
          </cell>
          <cell r="C122">
            <v>6910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16309</v>
          </cell>
          <cell r="B123" t="str">
            <v>G.B., Arteixo (A Coruña), Meicende, 202</v>
          </cell>
          <cell r="C123">
            <v>1274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16188</v>
          </cell>
          <cell r="B124" t="str">
            <v>Gallaecia (BAJA), Ames (A CoruÃ±a), Ronda da Cruxa nÂº 3 Milladoiro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16353</v>
          </cell>
          <cell r="B125" t="str">
            <v>Gaviota, Vigo (Pontevedra), C/ Manuel de Castro</v>
          </cell>
          <cell r="C125">
            <v>1356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>
            <v>16162</v>
          </cell>
          <cell r="B126" t="str">
            <v>Gran Via, Estrada (Pontevedra), Benito Vigo, 23</v>
          </cell>
          <cell r="C126">
            <v>5330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>
            <v>16300</v>
          </cell>
          <cell r="B127" t="str">
            <v>Grilo, Padrenda (Ourense), Ctra Castrelo-P Braxa-Km30</v>
          </cell>
          <cell r="C127">
            <v>1375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>
            <v>16045</v>
          </cell>
          <cell r="B128" t="str">
            <v>Gurma, Cambre (A coruña), Rua As Lagoas, 3</v>
          </cell>
          <cell r="C128">
            <v>5378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>
            <v>16223</v>
          </cell>
          <cell r="B129" t="str">
            <v>Hermy, Vigo (Pontevedra), La garrida – Valladares 372</v>
          </cell>
          <cell r="C129">
            <v>818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>
            <v>16163</v>
          </cell>
          <cell r="B130" t="str">
            <v>Ice, Estrada (Pontevedra), Avenida America, 1</v>
          </cell>
          <cell r="C130">
            <v>3132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>
            <v>16114</v>
          </cell>
          <cell r="B131" t="str">
            <v>Indio, Sada (A Coruña), C/ Sada de Area, 38</v>
          </cell>
          <cell r="C131">
            <v>1703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>
            <v>16304</v>
          </cell>
          <cell r="B132" t="str">
            <v>J J R, Vigo (Pontevedra), C/ Colombia 25</v>
          </cell>
          <cell r="C132">
            <v>2922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>
            <v>16064</v>
          </cell>
          <cell r="B133" t="str">
            <v>J.L, Melide (A Coruña), Cl. Taboada Roca 6</v>
          </cell>
          <cell r="C133">
            <v>8932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>
            <v>16337</v>
          </cell>
          <cell r="B134" t="str">
            <v>JR, Lalin (Pontevedra), Melida, 6</v>
          </cell>
          <cell r="C134">
            <v>2625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>
            <v>16060</v>
          </cell>
          <cell r="B135" t="str">
            <v>Jupe, Neda (A Coruña), C/ Algeciras, 62</v>
          </cell>
          <cell r="C135">
            <v>278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>
            <v>16054</v>
          </cell>
          <cell r="B136" t="str">
            <v>Karaoke Tropico, Naron (A Coruña), Carretera de Castilla 437</v>
          </cell>
          <cell r="C136">
            <v>39175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>
            <v>16355</v>
          </cell>
          <cell r="B137" t="str">
            <v>Katay, Vilalba (Lugo), C/ Lois Peña Novo, 2</v>
          </cell>
          <cell r="C137">
            <v>166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>
            <v>16183</v>
          </cell>
          <cell r="B138" t="str">
            <v>Kedaki, Santiago de Compostela, C/ Salgueiriños de abajo, nº 4</v>
          </cell>
          <cell r="C138">
            <v>2856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>
            <v>16056</v>
          </cell>
          <cell r="B139" t="str">
            <v>Kensington, Naron (A coruña), Carretera De Castilla, 832</v>
          </cell>
          <cell r="C139">
            <v>2806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>
            <v>16180</v>
          </cell>
          <cell r="B140" t="str">
            <v>Kristal, Culleredo (A Coruña), C/ Sagrada Familia, 4</v>
          </cell>
          <cell r="C140">
            <v>2399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>
            <v>16195</v>
          </cell>
          <cell r="B141" t="str">
            <v>La Central, Cambre (A Coruña), C/ Rio Mandeo, 4</v>
          </cell>
          <cell r="C141">
            <v>2109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>
            <v>16209</v>
          </cell>
          <cell r="B142" t="str">
            <v>La Cueva, Ferrol, Ctra. de Catabois 649</v>
          </cell>
          <cell r="C142">
            <v>1415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>
            <v>16336</v>
          </cell>
          <cell r="B143" t="str">
            <v>La Estación, Vigo (Pontevedra), Baixada ao Vao, 63</v>
          </cell>
          <cell r="C143">
            <v>2521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>
            <v>16106</v>
          </cell>
          <cell r="B144" t="str">
            <v>La Iguana, Lugo, De Granxa Local 1 25</v>
          </cell>
          <cell r="C144">
            <v>1032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>
            <v>16247</v>
          </cell>
          <cell r="B145" t="str">
            <v>La Oficina, A Coruña, Ronda De Nelle, 19</v>
          </cell>
          <cell r="C145">
            <v>1714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>
            <v>16061</v>
          </cell>
          <cell r="B146" t="str">
            <v>La Pena, Ferrol, C/ Ortigueira, 14</v>
          </cell>
          <cell r="C146">
            <v>2614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>
            <v>16235</v>
          </cell>
          <cell r="B147" t="str">
            <v>La Taperia, Sarria (Lugo), C/ Calvo Sotelo, 211</v>
          </cell>
          <cell r="C147">
            <v>111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>
            <v>16273</v>
          </cell>
          <cell r="B148" t="str">
            <v>La Terracita, Vigo (Pontevedra), Avda Florida, 41</v>
          </cell>
          <cell r="C148">
            <v>590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>
            <v>16244</v>
          </cell>
          <cell r="B149" t="str">
            <v>Lara (BAJA), Ferrol (A CrouÃ±a), Plaza de Ultramar, 5-6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>
            <v>16321</v>
          </cell>
          <cell r="B150" t="str">
            <v>Las Palmeras, Quiroga (Lugo), C/ Galicia, 1</v>
          </cell>
          <cell r="C150">
            <v>1400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>
            <v>16278</v>
          </cell>
          <cell r="B151" t="str">
            <v>Leira, Barco de Valdeorras (Ourense), C/ Rosalia de Castro, s/n</v>
          </cell>
          <cell r="C151">
            <v>7474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>
            <v>16317</v>
          </cell>
          <cell r="B152" t="str">
            <v>Lembranza, San Amaro (Ourense), Principal, 23</v>
          </cell>
          <cell r="C152">
            <v>562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>
            <v>16146</v>
          </cell>
          <cell r="B153" t="str">
            <v>Lenon, Vigo (Pontevedra), C/ Andalucia, 6</v>
          </cell>
          <cell r="C153">
            <v>306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>
            <v>16294</v>
          </cell>
          <cell r="B154" t="str">
            <v>Lim, Santiago de Compostela, C/Ramon Cabanillas 3B</v>
          </cell>
          <cell r="C154">
            <v>5991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16168</v>
          </cell>
          <cell r="B155" t="str">
            <v>Lorenzo, Fene (A Coruña), C/ del mar, bloque 8, 23</v>
          </cell>
          <cell r="C155">
            <v>6382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>
            <v>16097</v>
          </cell>
          <cell r="B156" t="str">
            <v>Luada, Redondela (Pontevedra), Rua Jose Regojo, 8</v>
          </cell>
          <cell r="C156">
            <v>6155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>
            <v>16181</v>
          </cell>
          <cell r="B157" t="str">
            <v>Luar, Orense, Avda. Buenos Aires, 179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>
            <v>16253</v>
          </cell>
          <cell r="B158" t="str">
            <v>Luscofusco, carballedo (Lugo), Travesia Cea-A A Barrela, 14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>
            <v>16129</v>
          </cell>
          <cell r="B159" t="str">
            <v>M De Marquesa, Vigo (Pontevedra), Avda Castrelos, 188</v>
          </cell>
          <cell r="C159">
            <v>4197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>
            <v>16335</v>
          </cell>
          <cell r="B160" t="str">
            <v>MaclarenÂ´s, Ponteareas (Pontevedra), CastaÃ±al, 5</v>
          </cell>
          <cell r="C160">
            <v>10912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>
            <v>16276</v>
          </cell>
          <cell r="B161" t="str">
            <v>Makoki, Barco de Valdeorras (Orense), C/ Conde de Fenosa,56</v>
          </cell>
          <cell r="C161">
            <v>551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>
            <v>16119</v>
          </cell>
          <cell r="B162" t="str">
            <v>Malosera, Porriño (Pontevedra), C/Servando Ramilo, 2</v>
          </cell>
          <cell r="C162">
            <v>1582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>
            <v>16047</v>
          </cell>
          <cell r="B163" t="str">
            <v>Manureva, A Coruña, C/ Europa, 15</v>
          </cell>
          <cell r="C163">
            <v>3498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>
            <v>16141</v>
          </cell>
          <cell r="B164" t="str">
            <v>Maradentro, Teo (A Coruña), Los Rosales Bloque D P-2, Montouto</v>
          </cell>
          <cell r="C164">
            <v>3376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>
            <v>16243</v>
          </cell>
          <cell r="B165" t="str">
            <v>Maravilla, Valdoviño (A Coruña), Vilaboa, S/N</v>
          </cell>
          <cell r="C165">
            <v>369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>
            <v>16320</v>
          </cell>
          <cell r="B166" t="str">
            <v>Marbella, Vilamartin de Valdeorras (Ourense), C/ Miguel de Cervantes, 32</v>
          </cell>
          <cell r="C166">
            <v>861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>
            <v>16190</v>
          </cell>
          <cell r="B167" t="str">
            <v>Mazaricos, Santiago de Compostela, Tras el Pilar nÂº 7</v>
          </cell>
          <cell r="C167">
            <v>1587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>
            <v>16073</v>
          </cell>
          <cell r="B168" t="str">
            <v>Merlego, Santiago de Compostela, C/Angustia, 22</v>
          </cell>
          <cell r="C168">
            <v>7206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>
            <v>16340</v>
          </cell>
          <cell r="B169" t="str">
            <v>Meson Fisterra, Santiago de Compostela, C/ Gracia Lorca, 10</v>
          </cell>
          <cell r="C169">
            <v>3035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>
            <v>16130</v>
          </cell>
          <cell r="B170" t="str">
            <v>Miravalle Norte, San Cibrao Das Viñas, Infesta-Curras, s/n</v>
          </cell>
          <cell r="C170">
            <v>500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>
            <v>16153</v>
          </cell>
          <cell r="B171" t="str">
            <v>Muino Roxo, Betanzos (A Coruña), Avenida Garcia Naveira, 63</v>
          </cell>
          <cell r="C171">
            <v>4331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>
            <v>16268</v>
          </cell>
          <cell r="B172" t="str">
            <v>Mundial, Pontevedra, Calle Loureiro Crespo, 11</v>
          </cell>
          <cell r="C172">
            <v>1969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16111</v>
          </cell>
          <cell r="B173" t="str">
            <v>Mus, Vigo (Pontevedra), Antela Conde, 11</v>
          </cell>
          <cell r="C173">
            <v>1237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>
            <v>16262</v>
          </cell>
          <cell r="B174" t="str">
            <v>Namels, Vilagarcia (Pontevedra), Camilo Jose Cela, 9</v>
          </cell>
          <cell r="C174">
            <v>1572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>
            <v>16184</v>
          </cell>
          <cell r="B175" t="str">
            <v>New York, Ames, Plaza da Mahia nÂº 10 bajo - Bertamirans</v>
          </cell>
          <cell r="C175">
            <v>2019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>
            <v>16122</v>
          </cell>
          <cell r="B176" t="str">
            <v>News, Noya, Av. De Taramancos, 2</v>
          </cell>
          <cell r="C176">
            <v>7321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>
            <v>16038</v>
          </cell>
          <cell r="B177" t="str">
            <v>Noche y Dia II, A Coruña, C/ Jose Luis Bugallal Marchesi, 18</v>
          </cell>
          <cell r="C177">
            <v>1683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>
            <v>16039</v>
          </cell>
          <cell r="B178" t="str">
            <v>Noche y Dia III, A Coruña, C/ Salvador De Madariaga, 66</v>
          </cell>
          <cell r="C178">
            <v>3630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>
            <v>16219</v>
          </cell>
          <cell r="B179" t="str">
            <v>Noites de Pedra, Porto Do Son (A CoruÃ±a), Rambla, 3</v>
          </cell>
          <cell r="C179">
            <v>807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>
            <v>16201</v>
          </cell>
          <cell r="B180" t="str">
            <v>Nova Xeira, Santiago de Compostela, Lugar De Sigueiro, 11</v>
          </cell>
          <cell r="C180">
            <v>1803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A181">
            <v>16138</v>
          </cell>
          <cell r="B181" t="str">
            <v>O Arginano, Meira (Lugo), Plaza Mayor, 9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>
            <v>16324</v>
          </cell>
          <cell r="B182" t="str">
            <v>O CAFE DE MANUELA (OROSO), Oroso (A Coruña), C/Xuncal 7, Sigëiro</v>
          </cell>
          <cell r="C182">
            <v>1861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>
            <v>16319</v>
          </cell>
          <cell r="B183" t="str">
            <v>O Cafe de Manuela, Ordes (A CoruÃ±a), C/ Alfonso Senra, 136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16066</v>
          </cell>
          <cell r="B184" t="str">
            <v>O Café, A Rua (Ourense), c/ Colombia, 2</v>
          </cell>
          <cell r="C184">
            <v>29101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>
            <v>16295</v>
          </cell>
          <cell r="B185" t="str">
            <v>O Curruncho, Santiago de Compostela, Santa Lucia, 25-Piñeiro</v>
          </cell>
          <cell r="C185">
            <v>1908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A186">
            <v>16241</v>
          </cell>
          <cell r="B186" t="str">
            <v>O Korreo, Guitiriz, C/ Diputación, 8</v>
          </cell>
          <cell r="C186">
            <v>2062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16200</v>
          </cell>
          <cell r="B187" t="str">
            <v>O Maio, Padron (A Coruña), C/ Mollet Del Valles, 8</v>
          </cell>
          <cell r="C187">
            <v>1880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>
            <v>16272</v>
          </cell>
          <cell r="B188" t="str">
            <v>O Mercado, Vigo (Pontevedra), Martinez Garrido, 98</v>
          </cell>
          <cell r="C188">
            <v>593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>
            <v>16197</v>
          </cell>
          <cell r="B189" t="str">
            <v>O Munico, Santiago de Compostela, Avda. De Lugo, 20-A</v>
          </cell>
          <cell r="C189">
            <v>1557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>
            <v>16069</v>
          </cell>
          <cell r="B190" t="str">
            <v>O Piton, Petin (Ourense), Dr. Quiroga, 12</v>
          </cell>
          <cell r="C190">
            <v>1356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>
            <v>16303</v>
          </cell>
          <cell r="B191" t="str">
            <v>O Portal, Allariz (Ourense), C/ Casa Lomberte, 2</v>
          </cell>
          <cell r="C191">
            <v>540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>
            <v>16349</v>
          </cell>
          <cell r="B192" t="str">
            <v>O Regato, Vigo (Pontevedra), C/Ramiro Pacual. Local C1 18</v>
          </cell>
          <cell r="C192">
            <v>540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>
            <v>16250</v>
          </cell>
          <cell r="B193" t="str">
            <v>O de Andres, A Coruña, Fontan, 4</v>
          </cell>
          <cell r="C193">
            <v>5405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>
            <v>16140</v>
          </cell>
          <cell r="B194" t="str">
            <v>Oasis, Sanxenxo (Pontevedra), C/ Villalonga villar, 18</v>
          </cell>
          <cell r="C194">
            <v>536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>
            <v>16186</v>
          </cell>
          <cell r="B195" t="str">
            <v>Obradoiro, Padron, C/AduananÂº 16 - Ponte</v>
          </cell>
          <cell r="C195">
            <v>2981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>
            <v>16100</v>
          </cell>
          <cell r="B196" t="str">
            <v>Okey, Bayona (Pontevedra), C/ Julián Valverde – Sabaris</v>
          </cell>
          <cell r="C196">
            <v>2023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>
            <v>16041</v>
          </cell>
          <cell r="B197" t="str">
            <v xml:space="preserve">Olimpico, A Coruña, C/ De Le Torre, 78 </v>
          </cell>
          <cell r="C197">
            <v>2777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>
            <v>16076</v>
          </cell>
          <cell r="B198" t="str">
            <v>Omaha, Santiago de Compostela, C/ San Pedro De Mezonzo, 28</v>
          </cell>
          <cell r="C198">
            <v>4105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>
            <v>16211</v>
          </cell>
          <cell r="B199" t="str">
            <v>Orsay, A CoruÃ±a, CONCEPCIÃ“N ARENAL, 8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>
            <v>16234</v>
          </cell>
          <cell r="B200" t="str">
            <v>Os Castros, Pantón (Lugo), Lugar Campo da Feira, Ferreira s/n</v>
          </cell>
          <cell r="C200">
            <v>2785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>
            <v>16107</v>
          </cell>
          <cell r="B201" t="str">
            <v>Oxigeno, Celanova (Ourense), C/ Celso Emilio s/n</v>
          </cell>
          <cell r="C201">
            <v>1357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16306</v>
          </cell>
          <cell r="B202" t="str">
            <v>PRA, Monforte de Lemos (Lugo), Duquesa de Alba, 21</v>
          </cell>
          <cell r="C202">
            <v>6059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16311</v>
          </cell>
          <cell r="B203" t="str">
            <v>Patricia, Monforte Lemos (Lugo), C/ San Pedro, S/N</v>
          </cell>
          <cell r="C203">
            <v>156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>
            <v>16156</v>
          </cell>
          <cell r="B204" t="str">
            <v>Perla Do Muino, Curtis (A Coruña), Carretera de Santiago, nº 10</v>
          </cell>
          <cell r="C204">
            <v>83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>
            <v>16221</v>
          </cell>
          <cell r="B205" t="str">
            <v>Pernas, Teo (A Coruña), Ignacio Varela (Pontevea), 25</v>
          </cell>
          <cell r="C205">
            <v>874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16090</v>
          </cell>
          <cell r="B206" t="str">
            <v>Picapao, O Pereiro de Aguiar (Ourense), Ctra. Orense – Maceda, Km 9 La Zamorana</v>
          </cell>
          <cell r="C206">
            <v>736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>
            <v>16165</v>
          </cell>
          <cell r="B207" t="str">
            <v>Pilar, Villalba (Muimenta) Lugo, Plaza Mayor  nÂº 7</v>
          </cell>
          <cell r="C207">
            <v>58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>
            <v>16267</v>
          </cell>
          <cell r="B208" t="str">
            <v>Pleamar, Cambados (Pontevedra), Avda da playa, 5</v>
          </cell>
          <cell r="C208">
            <v>2636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16263</v>
          </cell>
          <cell r="B209" t="str">
            <v>Poissy, Vila de Cruces (Pontevedra), Vazquez, 40</v>
          </cell>
          <cell r="C209">
            <v>383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>
            <v>16132</v>
          </cell>
          <cell r="B210" t="str">
            <v>Poligono, Ames (A Coruña), Poligono Inustrial Milladoio, 97-b2</v>
          </cell>
          <cell r="C210">
            <v>1539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16134</v>
          </cell>
          <cell r="B211" t="str">
            <v>Pony Express, Tui (Pontevedra) , C/ Colon 17</v>
          </cell>
          <cell r="C211">
            <v>5423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>
            <v>16274</v>
          </cell>
          <cell r="B212" t="str">
            <v>Porto (Ferrol), Ferrol (A Coruña), C/ Adan y Eva, 4</v>
          </cell>
          <cell r="C212">
            <v>18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16222</v>
          </cell>
          <cell r="B213" t="str">
            <v>Porto, Negreira (A Coruña), Do Coton, 6</v>
          </cell>
          <cell r="C213">
            <v>7251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16256</v>
          </cell>
          <cell r="B214" t="str">
            <v>Priton, Vigo (Pontevedra), Iglesia Matama, 154</v>
          </cell>
          <cell r="C214">
            <v>1504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16154</v>
          </cell>
          <cell r="B215" t="str">
            <v>Puerto Mar, A Coruña, Plaza Palloza, nº 2-3</v>
          </cell>
          <cell r="C215">
            <v>501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16179</v>
          </cell>
          <cell r="B216" t="str">
            <v>Quercus, Miño (A Coruña), C/ Raxel, 10</v>
          </cell>
          <cell r="C216">
            <v>2122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A217">
            <v>16231</v>
          </cell>
          <cell r="B217" t="str">
            <v>Raposo, Quiroga (Lugo), C/ Real 49</v>
          </cell>
          <cell r="C217">
            <v>1773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16098</v>
          </cell>
          <cell r="B218" t="str">
            <v>Revi, Vigo (Pontevedra), Manuel de Castro, 23</v>
          </cell>
          <cell r="C218">
            <v>847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16194</v>
          </cell>
          <cell r="B219" t="str">
            <v>Rincon De Antonio, Oleiros (A coruña), Camiño De Repicho, 2</v>
          </cell>
          <cell r="C219">
            <v>4342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16057</v>
          </cell>
          <cell r="B220" t="str">
            <v>Robles, Valdoviño (A Coruña), Cruce de Lago 17</v>
          </cell>
          <cell r="C220">
            <v>1797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>
            <v>16164</v>
          </cell>
          <cell r="B221" t="str">
            <v>Rocha, Cuntis (Pontevedra), Rosalia de Castro, 14</v>
          </cell>
          <cell r="C221">
            <v>677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>
            <v>16290</v>
          </cell>
          <cell r="B222" t="str">
            <v>Roma, Lugo, C/ Julia Minguillon, 7</v>
          </cell>
          <cell r="C222">
            <v>5115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16055</v>
          </cell>
          <cell r="B223" t="str">
            <v>Ronnie, Naron (A Coruña), Carretera de Cedeira, 140</v>
          </cell>
          <cell r="C223">
            <v>1885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A224">
            <v>16095</v>
          </cell>
          <cell r="B224" t="str">
            <v>Rosaleda, Lalin (Pontevedra), C/ Luis Gonzalez Taboada, 26</v>
          </cell>
          <cell r="C224">
            <v>2759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>
            <v>16326</v>
          </cell>
          <cell r="B225" t="str">
            <v>Royca, Santiago de Compostela, C/ Rosalía de Castro, 65</v>
          </cell>
          <cell r="C225">
            <v>3264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>
            <v>16308</v>
          </cell>
          <cell r="B226" t="str">
            <v>SAN TELMO, A Coruña, SALORIO SUAREZ - CC VENTORRILLO , LOCAL Nº 3</v>
          </cell>
          <cell r="C226">
            <v>529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>
            <v>15013</v>
          </cell>
          <cell r="B227" t="str">
            <v>Salón Progreso, Ourense, C/ Progreso, 127</v>
          </cell>
          <cell r="C227">
            <v>37696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>
            <v>16206</v>
          </cell>
          <cell r="B228" t="str">
            <v>San Carrodio, Santiago de Compostela, Cruceiro</v>
          </cell>
          <cell r="C228">
            <v>1802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>
            <v>16248</v>
          </cell>
          <cell r="B229" t="str">
            <v>San Paulo, A Coruña, MONASTERIO DE BERGONDO</v>
          </cell>
          <cell r="C229">
            <v>1471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16099</v>
          </cell>
          <cell r="B230" t="str">
            <v>Santa Claus (BAJA), Vigo (Pontevedra), C/ Rocio, 58</v>
          </cell>
          <cell r="C230">
            <v>125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>
            <v>16325</v>
          </cell>
          <cell r="B231" t="str">
            <v>Santa Cruz, Ordes (A CoruÃ±a), Santa Cruz de Montaos, s/n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>
            <v>16137</v>
          </cell>
          <cell r="B232" t="str">
            <v>Siete 2, Sarria (Lugo), C/ Diego Pazos, 72</v>
          </cell>
          <cell r="C232">
            <v>9900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>
            <v>16102</v>
          </cell>
          <cell r="B233" t="str">
            <v>Siglo XXI, Vigo, C/ Urzaiz, 163</v>
          </cell>
          <cell r="C233">
            <v>3674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>
            <v>16110</v>
          </cell>
          <cell r="B234" t="str">
            <v>Silandeiro, A Coruña, Av. Chile, 8</v>
          </cell>
          <cell r="C234">
            <v>2921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>
            <v>16105</v>
          </cell>
          <cell r="B235" t="str">
            <v>Silt, Chantada (Lugo), C/ Uxio Novoneyra, 54</v>
          </cell>
          <cell r="C235">
            <v>15264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>
            <v>16230</v>
          </cell>
          <cell r="B236" t="str">
            <v>Sky, Trives (Ourense), La Constitución, 9</v>
          </cell>
          <cell r="C236">
            <v>15163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>
            <v>16177</v>
          </cell>
          <cell r="B237" t="str">
            <v>Sol Bowling, Santa Cristina (A Coruña), C/ Santa Cristina, 10</v>
          </cell>
          <cell r="C237">
            <v>129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>
            <v>15015</v>
          </cell>
          <cell r="B238" t="str">
            <v>Solpark As Murallas, Lugo, Plaza Constitucion, S/N (ESTACION AUTOBUSES)</v>
          </cell>
          <cell r="C238">
            <v>75851.5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>
            <v>15001</v>
          </cell>
          <cell r="B239" t="str">
            <v>Solpark Calle Barcelona, A Coruña, C/ Barcelona, 46</v>
          </cell>
          <cell r="C239">
            <v>40325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>
            <v>15003</v>
          </cell>
          <cell r="B240" t="str">
            <v>Solpark Calle Estrella, A Coruña, C/ Estrella, 13</v>
          </cell>
          <cell r="C240">
            <v>15866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>
            <v>15008</v>
          </cell>
          <cell r="B241" t="str">
            <v xml:space="preserve">Solpark Calle Real, Ferrol, C/ Real, 88 </v>
          </cell>
          <cell r="C241">
            <v>46807.59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>
            <v>15007</v>
          </cell>
          <cell r="B242" t="str">
            <v>Solpark Cancelas, Santiago de Compostela, Avda. Camiño Central C.C. AS CANCELAS, LOCAL 62-65</v>
          </cell>
          <cell r="C242">
            <v>65231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>
            <v>15002</v>
          </cell>
          <cell r="B243" t="str">
            <v>Solpark Cuatro Caminos, A Coruña, C/ Ramon y Cajal, S/N (C.C.CUATRO CAMINOS)</v>
          </cell>
          <cell r="C243">
            <v>78672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>
            <v>15005</v>
          </cell>
          <cell r="B244" t="str">
            <v>Solpark Espacio Coruna, A Coruña, C.C. ESPACIO CORUÑA, SOMESO</v>
          </cell>
          <cell r="C244">
            <v>25325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>
            <v>15012</v>
          </cell>
          <cell r="B245" t="str">
            <v>Solpark Gran Via, Vigo, C/ Miradoiro, 2 (C.C. GRAN VÍA)</v>
          </cell>
          <cell r="C245">
            <v>23315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>
            <v>15009</v>
          </cell>
          <cell r="B246" t="str">
            <v>Solpark Odeon, Naron (A Coruña), C.C. DOLCEVITA ODEÓN (Poligono de la GANDARA) LOCAL 62-65,</v>
          </cell>
          <cell r="C246">
            <v>22403.27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>
            <v>15010</v>
          </cell>
          <cell r="B247" t="str">
            <v>Solpark Pontevedra, Pontevedra, C/Loureiro Crespo, 7</v>
          </cell>
          <cell r="C247">
            <v>33616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>
            <v>15014</v>
          </cell>
          <cell r="B248" t="str">
            <v>Solpark Pontevella, Ourense, C/ Ribeira Sacra, 50 C.C. PONTE VELLA</v>
          </cell>
          <cell r="C248">
            <v>32310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>
            <v>15004</v>
          </cell>
          <cell r="B249" t="str">
            <v>Solpark San Nicolas, A Coruña, C/ San Nicolas, 11</v>
          </cell>
          <cell r="C249">
            <v>11414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>
            <v>15006</v>
          </cell>
          <cell r="B250" t="str">
            <v>Solpark Senra, Santiago de Compostela, C/ Senra, 19</v>
          </cell>
          <cell r="C250">
            <v>168026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>
            <v>15011</v>
          </cell>
          <cell r="B251" t="str">
            <v>Solpark Urzaiz, Vigo, C/ Urzaiz, 18</v>
          </cell>
          <cell r="C251">
            <v>61381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>
            <v>16323</v>
          </cell>
          <cell r="B252" t="str">
            <v>Sport, Santiago de Compostela, C/ Republica Argentina,35</v>
          </cell>
          <cell r="C252">
            <v>2868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>
            <v>16302</v>
          </cell>
          <cell r="B253" t="str">
            <v>Star-83, Cartelle (Ourense), Lugar Outomuro 30</v>
          </cell>
          <cell r="C253">
            <v>50473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>
            <v>16284</v>
          </cell>
          <cell r="B254" t="str">
            <v>TABERNA DAS FONTINAS, Noya (A Coruña), Lugar De Boa, 38</v>
          </cell>
          <cell r="C254">
            <v>1647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>
            <v>16208</v>
          </cell>
          <cell r="B255" t="str">
            <v>THE CORRS, Naron, CRTA. DE CEDEIRA, 49</v>
          </cell>
          <cell r="C255">
            <v>764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>
            <v>16072</v>
          </cell>
          <cell r="B256" t="str">
            <v>Tabaniscas, Santiago de Compostela, Rua Tabaniscas, 17</v>
          </cell>
          <cell r="C256">
            <v>7348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>
            <v>16192</v>
          </cell>
          <cell r="B257" t="str">
            <v>Terramar, Ferrol, Pardo bajo 7</v>
          </cell>
          <cell r="C257">
            <v>335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>
            <v>16077</v>
          </cell>
          <cell r="B258" t="str">
            <v>The Breems Tabern, A Coruña, María Pita, 24</v>
          </cell>
          <cell r="C258">
            <v>2334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>
            <v>16171</v>
          </cell>
          <cell r="B259" t="str">
            <v>The Question, Lugo, C/ Rof Carballo, 2</v>
          </cell>
          <cell r="C259">
            <v>1224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>
            <v>16288</v>
          </cell>
          <cell r="B260" t="str">
            <v>Tio Gilito, Santiago de Compostela, C/ Nueva, 32</v>
          </cell>
          <cell r="C260">
            <v>11743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>
            <v>16172</v>
          </cell>
          <cell r="B261" t="str">
            <v>Tosal, Lugo, Avda de la Coruña, 343</v>
          </cell>
          <cell r="C261">
            <v>465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>
            <v>16207</v>
          </cell>
          <cell r="B262" t="str">
            <v>Trasgos, Fene (A Coruña), MArques de Figuroa, 39</v>
          </cell>
          <cell r="C262">
            <v>1227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>
            <v>16261</v>
          </cell>
          <cell r="B263" t="str">
            <v>Treboada, Meis (Pontevedra), A Goulla, 31</v>
          </cell>
          <cell r="C263">
            <v>773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>
            <v>16193</v>
          </cell>
          <cell r="B264" t="str">
            <v>Tresele, Oleiros (A coruña), Rua Do Repicho, 25</v>
          </cell>
          <cell r="C264">
            <v>7944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>
            <v>16255</v>
          </cell>
          <cell r="B265" t="str">
            <v>Triketa, Vigo (Pontevedra), Avda Fragoso, 9</v>
          </cell>
          <cell r="C265">
            <v>586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>
            <v>16213</v>
          </cell>
          <cell r="B266" t="str">
            <v>Triveca, Betanzos (A Coruña), De Domingo Etcheverria, 3</v>
          </cell>
          <cell r="C266">
            <v>1834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>
            <v>16254</v>
          </cell>
          <cell r="B267" t="str">
            <v>Tus, Vigo (Pontevedra), Arenal, 22</v>
          </cell>
          <cell r="C267">
            <v>1154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>
            <v>16343</v>
          </cell>
          <cell r="B268" t="str">
            <v>UP Lounge, Xinzo de Limia (Ourense), C/Constitución, 14</v>
          </cell>
          <cell r="C268">
            <v>120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>
            <v>16356</v>
          </cell>
          <cell r="B269" t="str">
            <v>Variante, Vivero (Lugo), C/ De Ferrol, 29</v>
          </cell>
          <cell r="C269">
            <v>315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>
            <v>16096</v>
          </cell>
          <cell r="B270" t="str">
            <v>Venecia, Gondomar (Pontevedra), C/ Manuel Alonso, 1</v>
          </cell>
          <cell r="C270">
            <v>543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>
            <v>16169</v>
          </cell>
          <cell r="B271" t="str">
            <v>Vidal+3, Narón (Ferrol), C/Reyes Católicos, 50</v>
          </cell>
          <cell r="C271">
            <v>3804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>
            <v>16116</v>
          </cell>
          <cell r="B272" t="str">
            <v>Vilar Do Colo, Fene (A Coruña), C/ Astano esq. Catroventos, PG-3 B</v>
          </cell>
          <cell r="C272">
            <v>624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>
            <v>16271</v>
          </cell>
          <cell r="B273" t="str">
            <v>Vinitos, Vilagarcia de Arousa (Pontevedra), C/ La Mariña, 26</v>
          </cell>
          <cell r="C273">
            <v>3943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>
            <v>16305</v>
          </cell>
          <cell r="B274" t="str">
            <v>Vista Real, Vilanova De Arousa (Pontevedra), C/ Lugar Coron, 20</v>
          </cell>
          <cell r="C274">
            <v>31955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>
            <v>16144</v>
          </cell>
          <cell r="B275" t="str">
            <v>Waka Waka, Vigo, C/ Castrelos, 167 bajo</v>
          </cell>
          <cell r="C275">
            <v>718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>
            <v>16240</v>
          </cell>
          <cell r="B276" t="str">
            <v>Xarope, A Pastoriza (Lugo), C/ Saude, 1</v>
          </cell>
          <cell r="C276">
            <v>401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>
            <v>16052</v>
          </cell>
          <cell r="B277" t="str">
            <v>Xentes, Burgo – Culleredo (A Coruña), C/ Angel Senra Fernandez, 27-29</v>
          </cell>
          <cell r="C277">
            <v>1034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>
            <v>16314</v>
          </cell>
          <cell r="B278" t="str">
            <v>Xiada, Frades (A Coruña), Ponte Carreira, 7</v>
          </cell>
          <cell r="C278">
            <v>12224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>
            <v>16229</v>
          </cell>
          <cell r="B279" t="str">
            <v>Zapata, O Barco de Valdeorras (Ourense), Avda del Bierzo, 42</v>
          </cell>
          <cell r="C279">
            <v>2164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>
            <v>16049</v>
          </cell>
          <cell r="B280" t="str">
            <v>Zero Café, A Coruña, C/ Los Mallos, 73</v>
          </cell>
          <cell r="C280">
            <v>3044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>
            <v>16067</v>
          </cell>
          <cell r="B281" t="str">
            <v>Zig Zag, Barco Valdeorras (Ourense), Abdon Blanco, 8</v>
          </cell>
          <cell r="C281">
            <v>1149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>
            <v>16338</v>
          </cell>
          <cell r="B282" t="str">
            <v>Ziros, Sarria (Lugo), Comandante Manso, 11</v>
          </cell>
          <cell r="C282">
            <v>3648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>
            <v>16318</v>
          </cell>
          <cell r="B283" t="str">
            <v>Zum Zum, Santiago de Compostela, C/ Republica del Salvador, 28</v>
          </cell>
          <cell r="C283">
            <v>1455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>
            <v>10029</v>
          </cell>
          <cell r="B284" t="str">
            <v>3 ROSAS, Manises, Calle Jose María Martinez Aviño, 35</v>
          </cell>
          <cell r="C284">
            <v>3478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>
            <v>10001</v>
          </cell>
          <cell r="B285" t="str">
            <v>ABEL, La Pobla de Vallbona, Calle José Antonio, 55</v>
          </cell>
          <cell r="C285">
            <v>7070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>
            <v>10126</v>
          </cell>
          <cell r="B286" t="str">
            <v>ABUELA, Mislata (Valencia), C/ Santa Teresa, 1-B</v>
          </cell>
          <cell r="C286">
            <v>34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>
            <v>10032</v>
          </cell>
          <cell r="B287" t="str">
            <v>ALAMEDA, Manises, Calle PeÃ±iscola NÂº 7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10064</v>
          </cell>
          <cell r="B288" t="str">
            <v>ANITA, Betera (Valencia), Av. Pais Valencia, 78</v>
          </cell>
          <cell r="C288">
            <v>523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>
            <v>10027</v>
          </cell>
          <cell r="B289" t="str">
            <v>APETECE, LLiria, Avda. Dels Furs 14</v>
          </cell>
          <cell r="C289">
            <v>1409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>
            <v>10128</v>
          </cell>
          <cell r="B290" t="str">
            <v>ARAGON, Utiel (Valencia), C/ Canal, 32-B</v>
          </cell>
          <cell r="C290">
            <v>1843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>
            <v>10078</v>
          </cell>
          <cell r="B291" t="str">
            <v>BALLESTEROS, Torrent (Valencia), C/ Arciprete Navarro Nogeroles, 15</v>
          </cell>
          <cell r="C291">
            <v>430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>
            <v>10048</v>
          </cell>
          <cell r="B292" t="str">
            <v>BAR CONCHETA, Manises (Valencia), C/ Santo Justo y Pastor, 29</v>
          </cell>
          <cell r="C292">
            <v>8095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>
            <v>10051</v>
          </cell>
          <cell r="B293" t="str">
            <v>BAR COSTA AZUL, Valencia, Plaza Virgen del Castillo, 3</v>
          </cell>
          <cell r="C293">
            <v>396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>
            <v>10067</v>
          </cell>
          <cell r="B294" t="str">
            <v>BAR GOYOS, Crespins (Valencia), Avda. Cortes Valencianes 11</v>
          </cell>
          <cell r="C294">
            <v>696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>
            <v>10068</v>
          </cell>
          <cell r="B295" t="str">
            <v>BAR IRLANDA, Almoradí (Alicante), C/ Liceo Politecnico, 2 Derecha</v>
          </cell>
          <cell r="C295">
            <v>597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10110</v>
          </cell>
          <cell r="B296" t="str">
            <v xml:space="preserve">BAR LA SENDA, Agost (Alicante), Avda. Consell País Valencia, Esq. Avda. Novelda, 23, nº 13 </v>
          </cell>
          <cell r="C296">
            <v>2919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>
            <v>10046</v>
          </cell>
          <cell r="B297" t="str">
            <v>BAR LLEDO, Torrente , C/ Padre Mendez, 144</v>
          </cell>
          <cell r="C297">
            <v>446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>
            <v>10050</v>
          </cell>
          <cell r="B298" t="str">
            <v>BAR MARTÍN, Albal (Valencia), C/ Hernadez Lazaro 172</v>
          </cell>
          <cell r="C298">
            <v>121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>
            <v>10049</v>
          </cell>
          <cell r="B299" t="str">
            <v>BAR MURA, Lliria (Valencia), C/ Cami de Mura, 7B Dcha 3</v>
          </cell>
          <cell r="C299">
            <v>306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>
            <v>10047</v>
          </cell>
          <cell r="B300" t="str">
            <v>BAR SAN DANIEL, Xirivella (Valencia), C/ Rey Don Jaime, 16</v>
          </cell>
          <cell r="C300">
            <v>970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10113</v>
          </cell>
          <cell r="B301" t="str">
            <v>BAR TONI , Lliria (Valencia), C/ Llano del Arco, 50</v>
          </cell>
          <cell r="C301">
            <v>1808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>
            <v>10112</v>
          </cell>
          <cell r="B302" t="str">
            <v>BAR WINSTON, Playa Gandia (Valencia), C/ Cap, sant antoni, 6</v>
          </cell>
          <cell r="C302">
            <v>1671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10043</v>
          </cell>
          <cell r="B303" t="str">
            <v>BASI, Quart de Poblet, c/ La Unión, 5</v>
          </cell>
          <cell r="C303">
            <v>1250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>
            <v>10017</v>
          </cell>
          <cell r="B304" t="str">
            <v>BOLERA, Cullera, Calle Veinticinco de Abril, 57 izq</v>
          </cell>
          <cell r="C304">
            <v>678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>
            <v>10130</v>
          </cell>
          <cell r="B305" t="str">
            <v>BONA CUINA III, Ribarroja (Valencia), C/ Dels Ferrers-C/ 11, P.I. La Reva Sec. 13</v>
          </cell>
          <cell r="C305">
            <v>946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>
            <v>10035</v>
          </cell>
          <cell r="B306" t="str">
            <v>BURGER WORLD, Valencia, c/ Río Nervión, 11</v>
          </cell>
          <cell r="C306">
            <v>1373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10041</v>
          </cell>
          <cell r="B307" t="str">
            <v>CA MANEL, Sueca, C/ Utxana, 45</v>
          </cell>
          <cell r="C307">
            <v>10149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>
            <v>10036</v>
          </cell>
          <cell r="B308" t="str">
            <v>CA-COLAU, Montichelvo, Av. Constitución nº 11</v>
          </cell>
          <cell r="C308">
            <v>4738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>
            <v>10066</v>
          </cell>
          <cell r="B309" t="str">
            <v>CAFE-CAFE, Paterna (Valencia), C/ Nuestra señora Angeles 11</v>
          </cell>
          <cell r="C309">
            <v>571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>
            <v>10054</v>
          </cell>
          <cell r="B310" t="str">
            <v>CAFETERIA CAFETAL, Mislata (Valencia), C/ Miguel Hernandez, 14</v>
          </cell>
          <cell r="C310">
            <v>120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>
            <v>10058</v>
          </cell>
          <cell r="B311" t="str">
            <v>CAFETERIA EL BOCAITO, Torrente (Valencia), Avda. Barcelona 92 NÂº114 local 3</v>
          </cell>
          <cell r="C311">
            <v>362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>
            <v>10045</v>
          </cell>
          <cell r="B312" t="str">
            <v>CAFETERIA MI6, Almoradí , Calle Docor Fleming esquina C/ Mayor,  14</v>
          </cell>
          <cell r="C312">
            <v>203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>
            <v>10023</v>
          </cell>
          <cell r="B313" t="str">
            <v>CAFÃ‰ DE SUSANA, Valencia, Carretera de Lliria, 48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10115</v>
          </cell>
          <cell r="B314" t="str">
            <v>CANELA Y CLAVO, Valencia, C/ Justo y Pastor, 15  bajo</v>
          </cell>
          <cell r="C314">
            <v>1256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>
            <v>10075</v>
          </cell>
          <cell r="B315" t="str">
            <v>CASA FALCO, Miislata (Valencia), C/ Bajo Segura, 1</v>
          </cell>
          <cell r="C315">
            <v>613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>
            <v>10107</v>
          </cell>
          <cell r="B316" t="str">
            <v>CASA OLI, Valencia, C/ Gaspar Aguilar, 34B</v>
          </cell>
          <cell r="C316">
            <v>205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>
            <v>10009</v>
          </cell>
          <cell r="B317" t="str">
            <v>CASTILLA, Valencia, Calle castillo de Cullera, 14</v>
          </cell>
          <cell r="C317">
            <v>3089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>
            <v>10026</v>
          </cell>
          <cell r="B318" t="str">
            <v>Cantonet de Vane, Aldaia, C/ Tomás  y Valiente 1</v>
          </cell>
          <cell r="C318">
            <v>1215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>
            <v>10014</v>
          </cell>
          <cell r="B319" t="str">
            <v>Central Office Valencia, Valencia, Arzobispo FabÃ­an y Fuero 17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>
            <v>10018</v>
          </cell>
          <cell r="B320" t="str">
            <v>Croupier, CastellÃ³n, Avenida Cardenal Costa, 10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>
            <v>10125</v>
          </cell>
          <cell r="B321" t="str">
            <v>DELICIAS, Chiva (Valencia), Avda. Ramon Y Cajal, 23</v>
          </cell>
          <cell r="C321">
            <v>662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>
            <v>10138</v>
          </cell>
          <cell r="B322" t="str">
            <v>DIVINO, Valencia, C/ JOSE BENLLIURE, 331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>
            <v>10111</v>
          </cell>
          <cell r="B323" t="str">
            <v>ECLIPSE, La Eliana (Valencia), Avda. De La Pobla de Vallbona, 2</v>
          </cell>
          <cell r="C323">
            <v>4079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>
            <v>10031</v>
          </cell>
          <cell r="B324" t="str">
            <v>EL BUDHA, Manises, C/ Pintor Pinazo , 1</v>
          </cell>
          <cell r="C324">
            <v>3478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>
            <v>10010</v>
          </cell>
          <cell r="B325" t="str">
            <v>EL CAPO, Lliria, Calle Duque de Lliria, 99</v>
          </cell>
          <cell r="C325">
            <v>1585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>
            <v>10105</v>
          </cell>
          <cell r="B326" t="str">
            <v>EL FRANCES, Catarroja (Valencia), Av. Rambleta, 54</v>
          </cell>
          <cell r="C326">
            <v>46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>
            <v>10065</v>
          </cell>
          <cell r="B327" t="str">
            <v>ENTRE MEDIAS, Valencia, PL. Armada EspaÃ±ola, 2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>
            <v>10077</v>
          </cell>
          <cell r="B328" t="str">
            <v>ESQUINA II, Miislata (Valencia), C/ Vicente Salvatierra, 11</v>
          </cell>
          <cell r="C328">
            <v>260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>
            <v>10021</v>
          </cell>
          <cell r="B329" t="str">
            <v>FERU (STATUS) CERRADO, Ontinyent, Av. Conde Torrefiel, 8 bajo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>
            <v>10144</v>
          </cell>
          <cell r="B330" t="str">
            <v>FRANCISQUITO, Buñol (Valencia), CALLE MAESTRO GRANADOS, 21</v>
          </cell>
          <cell r="C330">
            <v>3189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>
            <v>10013</v>
          </cell>
          <cell r="B331" t="str">
            <v>FURS, Lliria, Av. Dels Furs, 22</v>
          </cell>
          <cell r="C331">
            <v>1727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>
            <v>10072</v>
          </cell>
          <cell r="B332" t="str">
            <v>GENESIS, Cheste (Valencia), C/ Alqueria, 6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>
            <v>10124</v>
          </cell>
          <cell r="B333" t="str">
            <v>GUIZA, Catarroja (Valencia), C/ Gomez Ferrer, 71-B-1B Recay. C/ Ronda Este</v>
          </cell>
          <cell r="C333">
            <v>177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>
            <v>10109</v>
          </cell>
          <cell r="B334" t="str">
            <v>Guillermo, Almazora (Castellon), C/ Santa Quiteria, 210</v>
          </cell>
          <cell r="C334">
            <v>257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>
            <v>10080</v>
          </cell>
          <cell r="B335" t="str">
            <v>HNOS. BORJA, Alacuas (Valencia), Avda. Blasco Ibañez, 45</v>
          </cell>
          <cell r="C335">
            <v>348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>
            <v>10131</v>
          </cell>
          <cell r="B336" t="str">
            <v>INSIGNIA , Valencia, C/ Cesar Giorgeta, 1</v>
          </cell>
          <cell r="C336">
            <v>1021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>
            <v>10129</v>
          </cell>
          <cell r="B337" t="str">
            <v>JANI II, Utiel (Valencia), C/ Canonigo Muñoz, 20</v>
          </cell>
          <cell r="C337">
            <v>4177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>
            <v>10040</v>
          </cell>
          <cell r="B338" t="str">
            <v>JOANGIE, Valencia, C/ Acacias nÂº80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>
            <v>10121</v>
          </cell>
          <cell r="B339" t="str">
            <v>KALAKINI, Loriguilla (Valencia), C/ Cervantes, 5</v>
          </cell>
          <cell r="C339">
            <v>1403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>
            <v>10120</v>
          </cell>
          <cell r="B340" t="str">
            <v>KOLO.COM, Fuenterrobles (Valencia), C/ Nueva, 2</v>
          </cell>
          <cell r="C340">
            <v>1123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>
            <v>10033</v>
          </cell>
          <cell r="B341" t="str">
            <v>LA BARBERIA, Alcasser, Vicente Marí Hernandez, 6</v>
          </cell>
          <cell r="C341">
            <v>3182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>
            <v>10133</v>
          </cell>
          <cell r="B342" t="str">
            <v>LA EXTREMENA, Valencia, C/ Doctor Rodríguez de la Fuente, 50</v>
          </cell>
          <cell r="C342">
            <v>35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>
            <v>10030</v>
          </cell>
          <cell r="B343" t="str">
            <v>LA MOTA, L' Alcudia, Avda. Cooperativa AgrÃ­cola Verge De L'Oreto, 24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>
            <v>10044</v>
          </cell>
          <cell r="B344" t="str">
            <v>LA TABERNA, Lliria, Calle L`Hort d`Agusti NÂº8</v>
          </cell>
          <cell r="C344">
            <v>2237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>
            <v>10025</v>
          </cell>
          <cell r="B345" t="str">
            <v>La Terraza del Fraile, Valencia, C/ Vicent Lladrò 12 , Almassera</v>
          </cell>
          <cell r="C345">
            <v>1997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>
            <v>10037</v>
          </cell>
          <cell r="B346" t="str">
            <v>La última y nos vamos, Valencia, c/ Profesor Ángel Lacalle, 1</v>
          </cell>
          <cell r="C346">
            <v>239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>
            <v>10012</v>
          </cell>
          <cell r="B347" t="str">
            <v>MANOLO (ANTES TONI), Lliria, Calle Manuel López  Varela, 6 bajo</v>
          </cell>
          <cell r="C347">
            <v>544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>
            <v>10053</v>
          </cell>
          <cell r="B348" t="str">
            <v>MOSET, Massanassa (Valencia), C/ Concepción Arenal, 14</v>
          </cell>
          <cell r="C348">
            <v>729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>
            <v>10122</v>
          </cell>
          <cell r="B349" t="str">
            <v>MUSICAL, Requena (Valencia), C/ Arrabal, S/N</v>
          </cell>
          <cell r="C349">
            <v>1625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A350">
            <v>10134</v>
          </cell>
          <cell r="B350" t="str">
            <v xml:space="preserve">María Dolores , La Pobla de Vallbona (Valencia), Calle Teniente Coronel Alfonso Pelecha, 3 </v>
          </cell>
          <cell r="C350">
            <v>406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>
            <v>10076</v>
          </cell>
          <cell r="B351" t="str">
            <v>ORIGINALÂ´S, Miislata (Valencia), C/ Castellon, 20</v>
          </cell>
          <cell r="C351">
            <v>54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>
            <v>10052</v>
          </cell>
          <cell r="B352" t="str">
            <v>PAQUITO, Alborache (Valencia), Avenida de la Musica, 46</v>
          </cell>
          <cell r="C352">
            <v>1900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>
            <v>10011</v>
          </cell>
          <cell r="B353" t="str">
            <v>PARADISE, Lliria, Calle Pla de Larc, 52</v>
          </cell>
          <cell r="C353">
            <v>1261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>
            <v>10117</v>
          </cell>
          <cell r="B354" t="str">
            <v>PARQUESOL, La Pobla de Vallbona (Valencia), C/ Trinquete, 54</v>
          </cell>
          <cell r="C354">
            <v>2174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>
            <v>10114</v>
          </cell>
          <cell r="B355" t="str">
            <v>PENSAT I FET, Massamagrell (Valencia), C/ Figueres (esq. c/Vte. Alexandre), 4</v>
          </cell>
          <cell r="C355">
            <v>1111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>
            <v>10002</v>
          </cell>
          <cell r="B356" t="str">
            <v>PLAY BOY, La Pobla de Vallbona, Calle Guillermo Roch, 19</v>
          </cell>
          <cell r="C356">
            <v>39054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A357">
            <v>10127</v>
          </cell>
          <cell r="B357" t="str">
            <v>PLAZA, Chiva (Valencia), Plaza Constitucion, 5</v>
          </cell>
          <cell r="C357">
            <v>1100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>
            <v>10022</v>
          </cell>
          <cell r="B358" t="str">
            <v>PUB 9NOKAO, Valencia, Calle Metge Don Josep, 26</v>
          </cell>
          <cell r="C358">
            <v>245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>
            <v>10028</v>
          </cell>
          <cell r="B359" t="str">
            <v>PUB HEJUMA , Almusafes, C/ San Jose, 61</v>
          </cell>
          <cell r="C359">
            <v>588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>
            <v>10123</v>
          </cell>
          <cell r="B360" t="str">
            <v>PUNTO CERO, Xirivella (Valencia), C/ Rey Don Jaime, 24</v>
          </cell>
          <cell r="C360">
            <v>369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>
            <v>10070</v>
          </cell>
          <cell r="B361" t="str">
            <v>RACO , Catarroja (Valencia), P.I. El  Bony-Calle 31, 1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>
            <v>10074</v>
          </cell>
          <cell r="B362" t="str">
            <v>RACONET, Casinos (Valencia), Avda. Valencia, 17</v>
          </cell>
          <cell r="C362">
            <v>662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>
            <v>10090</v>
          </cell>
          <cell r="B363" t="str">
            <v>REPLAY ALACUAS, Alacuas (Valencia), AVENIDA POETA MIGUEL HERNANDEZ, 21</v>
          </cell>
          <cell r="C363">
            <v>5285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>
            <v>10093</v>
          </cell>
          <cell r="B364" t="str">
            <v>REPLAY MANISES, MANISES (Valencia), CARRETERA RIBARROJA, 58</v>
          </cell>
          <cell r="C364">
            <v>14069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>
            <v>10087</v>
          </cell>
          <cell r="B365" t="str">
            <v>REPLAY MISLATA, Mislata (Valencia), AVENIDA GREGORIO GEA, 2</v>
          </cell>
          <cell r="C365">
            <v>1102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>
            <v>10084</v>
          </cell>
          <cell r="B366" t="str">
            <v>REPLAY MONCADA, Moncada (Valencia), CALLE MAYOR, 6</v>
          </cell>
          <cell r="C366">
            <v>11647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>
            <v>10096</v>
          </cell>
          <cell r="B367" t="str">
            <v>REPLAY PATERNA , PATERNA (Valencia), CALLE MAYOR, 50</v>
          </cell>
          <cell r="C367">
            <v>2994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>
            <v>10102</v>
          </cell>
          <cell r="B368" t="str">
            <v>REPLAY SALVADOR PAU, VALENCIA, CALLE SALVADOR PAU, 1</v>
          </cell>
          <cell r="C368">
            <v>12255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>
            <v>10099</v>
          </cell>
          <cell r="B369" t="str">
            <v>REPLAY SAN MARCELINO, VALENCIA, CALLE SAN MARCELINO, 3</v>
          </cell>
          <cell r="C369">
            <v>6342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>
            <v>10119</v>
          </cell>
          <cell r="B370" t="str">
            <v>RINCON DE LA AMISTAD, Xirivella (Valencia), C/ Monterrey, 66</v>
          </cell>
          <cell r="C370">
            <v>4852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>
            <v>10073</v>
          </cell>
          <cell r="B371" t="str">
            <v>RINCON DE POVE, Xirivella (Valencia), C/ Carmen Estelles, 1</v>
          </cell>
          <cell r="C371">
            <v>339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>
            <v>10034</v>
          </cell>
          <cell r="B372" t="str">
            <v>SAMOA, Benifaio, c/ Santa Barbara, 51</v>
          </cell>
          <cell r="C372">
            <v>3423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10042</v>
          </cell>
          <cell r="B373" t="str">
            <v>SAN REMO, Onteniente, Avda. Diputación, 14</v>
          </cell>
          <cell r="C373">
            <v>11869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</row>
        <row r="374">
          <cell r="A374">
            <v>10061</v>
          </cell>
          <cell r="B374" t="str">
            <v>Salón Las Vegas, Almoradí (Alicante), Plaza de la Constitución, 16</v>
          </cell>
          <cell r="C374">
            <v>9501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>
            <v>10081</v>
          </cell>
          <cell r="B375" t="str">
            <v>Salón de juego Abacaxi, Elda (Alicante), C/ Antonio Maura, 16</v>
          </cell>
          <cell r="C375">
            <v>3735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>
            <v>10006</v>
          </cell>
          <cell r="B376" t="str">
            <v>Solpark Barón de Carcer, Valencia, Av del Barón de Cárcer 31</v>
          </cell>
          <cell r="C376">
            <v>43490.400000000001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>
            <v>10003</v>
          </cell>
          <cell r="B377" t="str">
            <v>Solpark Torrent, Valencia, Avenida del País Valenciano, 32</v>
          </cell>
          <cell r="C377">
            <v>43645.2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>
            <v>10108</v>
          </cell>
          <cell r="B378" t="str">
            <v>TE ODIO, Valencia, C/ Vinaroz, 3 bajo</v>
          </cell>
          <cell r="C378">
            <v>23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>
            <v>10118</v>
          </cell>
          <cell r="B379" t="str">
            <v>TRAGO I MOSS, La Pobla de Vallbona (Valencia), calle Poeta Llorente, 141</v>
          </cell>
          <cell r="C379">
            <v>410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>
            <v>10071</v>
          </cell>
          <cell r="B380" t="str">
            <v>TRENTA Y TRES, BuÃ±ol (Valencia), Avda. De La Musica, 6</v>
          </cell>
          <cell r="C380">
            <v>66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>
            <v>10132</v>
          </cell>
          <cell r="B381" t="str">
            <v>TXEMA, Almoradi (Alicante), C/ San Francisco, 5</v>
          </cell>
          <cell r="C381">
            <v>5566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>
            <v>10116</v>
          </cell>
          <cell r="B382" t="str">
            <v>WINS, Buñol (Valencia), CALLE BELTRAN BAGUENA, 3</v>
          </cell>
          <cell r="C382">
            <v>2030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>
            <v>10015</v>
          </cell>
          <cell r="B383" t="str">
            <v>XIXONA, Pobla de Farnals, Calle Joncar, 2</v>
          </cell>
          <cell r="C383">
            <v>4854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>
            <v>10024</v>
          </cell>
          <cell r="B384" t="str">
            <v>XUANET (BAJA), Manises, Calle Ferrandis Luna Esq. Juan de Rivera, 15</v>
          </cell>
          <cell r="C384">
            <v>666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</sheetData>
      <sheetData sheetId="1">
        <row r="2">
          <cell r="A2" t="str">
            <v>gal-1</v>
          </cell>
          <cell r="B2" t="str">
            <v/>
          </cell>
          <cell r="C2">
            <v>-139495.87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16050</v>
          </cell>
          <cell r="B3" t="str">
            <v>7+7, Cambre, Rua Francisco Añon, 1</v>
          </cell>
          <cell r="C3">
            <v>3097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16161</v>
          </cell>
          <cell r="B4" t="str">
            <v>A Adega, Moraña (Pontevedra), Saians 11 (Rua Seis)</v>
          </cell>
          <cell r="C4">
            <v>2093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16044</v>
          </cell>
          <cell r="B5" t="str">
            <v>A Boa Estrela Carral, Carral (A Coruña), C/  Paraiso, 31</v>
          </cell>
          <cell r="C5">
            <v>2211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>
            <v>16139</v>
          </cell>
          <cell r="B6" t="str">
            <v>A Bolera, Cuntis (Pontevedra), Circunvalacion</v>
          </cell>
          <cell r="C6">
            <v>488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16127</v>
          </cell>
          <cell r="B7" t="str">
            <v>A Borneira, Vigo, C/ Marque de Valterra, 7</v>
          </cell>
          <cell r="C7">
            <v>3123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16226</v>
          </cell>
          <cell r="B8" t="str">
            <v>A Cabana, Caldas de Reis (Pontevedra), Fermin Garcia, 5</v>
          </cell>
          <cell r="C8">
            <v>2631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>
            <v>16210</v>
          </cell>
          <cell r="B9" t="str">
            <v>A Capela, Baiona (Pontevedra), Santa Liberata, 6</v>
          </cell>
          <cell r="C9">
            <v>321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>
            <v>16285</v>
          </cell>
          <cell r="B10" t="str">
            <v>A De Carlos, Porto Do Son (A Coruña), C/ Agra, 45 – XUÑO</v>
          </cell>
          <cell r="C10">
            <v>5950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16059</v>
          </cell>
          <cell r="B11" t="str">
            <v>A Feira, Ferrol (A Coruña), Isla Herbosa, 2-4</v>
          </cell>
          <cell r="C11">
            <v>1061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16316</v>
          </cell>
          <cell r="B12" t="str">
            <v>A Lar De Adrian, Lugo, Carril das Flores, 30</v>
          </cell>
          <cell r="C12">
            <v>201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16279</v>
          </cell>
          <cell r="B13" t="str">
            <v>A Laxa, Lugo, C/ Eduardo Pondal, 20</v>
          </cell>
          <cell r="C13">
            <v>546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16080</v>
          </cell>
          <cell r="B14" t="str">
            <v>A Nave De Vidan, Santiago de Compostela, C/ Mestra Victoria Miguez, 44</v>
          </cell>
          <cell r="C14">
            <v>2396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>
            <v>16225</v>
          </cell>
          <cell r="B15" t="str">
            <v>A Rua Meson, Catoira (Pontevedra), Estacion, 18</v>
          </cell>
          <cell r="C15">
            <v>2121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16065</v>
          </cell>
          <cell r="B16" t="str">
            <v>A Skina, A Rua (Ourense), Doctor Vila, 38</v>
          </cell>
          <cell r="C16">
            <v>16881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16313</v>
          </cell>
          <cell r="B17" t="str">
            <v>A Tasca, Ordes (A Coruña), Rua da Canteira, 11</v>
          </cell>
          <cell r="C17">
            <v>46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16191</v>
          </cell>
          <cell r="B18" t="str">
            <v>Alameda Marin, Marin (Pontevedra), Mendez nuñez, 30</v>
          </cell>
          <cell r="C18">
            <v>5282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>
            <v>16094</v>
          </cell>
          <cell r="B19" t="str">
            <v>Alfonselle, Lalin (Pontevedra), Avda. Luis Gonzalez Taboada, 33</v>
          </cell>
          <cell r="C19">
            <v>1368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>
            <v>16175</v>
          </cell>
          <cell r="B20" t="str">
            <v>Alicia, A Coruña, Ronda De Outeiro, 287</v>
          </cell>
          <cell r="C20">
            <v>2916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16089</v>
          </cell>
          <cell r="B21" t="str">
            <v>Alumbre, Barbadas (Ourense), C/ Celanova, 89</v>
          </cell>
          <cell r="C21">
            <v>15840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16233</v>
          </cell>
          <cell r="B22" t="str">
            <v>Antas Ulla, Lugo, C/ Río Miño, 3</v>
          </cell>
          <cell r="C22">
            <v>4261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16108</v>
          </cell>
          <cell r="B23" t="str">
            <v>Antoxo, Salceda De Caselas (Pontevedra), Cerquido, s/n</v>
          </cell>
          <cell r="C23">
            <v>941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16088</v>
          </cell>
          <cell r="B24" t="str">
            <v>Area de servicio Corgo Coruna, O Corgo (Lugo), San Bartolomeu A6 Km 48, s/n</v>
          </cell>
          <cell r="C24">
            <v>33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>
            <v>16296</v>
          </cell>
          <cell r="B25" t="str">
            <v>Arenal, Santiago de Compostela, C/ Amor Ruibal, 21</v>
          </cell>
          <cell r="C25">
            <v>3195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>
            <v>16282</v>
          </cell>
          <cell r="B26" t="str">
            <v>As Canles, Ribeira (A Coruña), Xenxides - Olieros - Salmon</v>
          </cell>
          <cell r="C26">
            <v>115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>
            <v>16152</v>
          </cell>
          <cell r="B27" t="str">
            <v>Asubio, A Coruña, Ronda de Outeiro, nº 324</v>
          </cell>
          <cell r="C27">
            <v>3452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>
            <v>16258</v>
          </cell>
          <cell r="B28" t="str">
            <v>Atenea Corujo (BAJA), Vigo (Pontevedra), Camposancos, 219</v>
          </cell>
          <cell r="C28">
            <v>73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16286</v>
          </cell>
          <cell r="B29" t="str">
            <v>Avenida Cambados, Cambados (Pontevedra), Vilariño, s/n</v>
          </cell>
          <cell r="C29">
            <v>2109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16159</v>
          </cell>
          <cell r="B30" t="str">
            <v>Avenida Tui, Tui (Pontevedra), Avenida Portugal, 30</v>
          </cell>
          <cell r="C30">
            <v>2508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>
            <v>16091</v>
          </cell>
          <cell r="B31" t="str">
            <v>Avenida, Xinzo de Limia (Ourense), Avda. De Madrid, 7</v>
          </cell>
          <cell r="C31">
            <v>2641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16187</v>
          </cell>
          <cell r="B32" t="str">
            <v>Axexo, Porto do Son (A coruña), Lugar A Contiña nº 18</v>
          </cell>
          <cell r="C32">
            <v>5095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>
            <v>16331</v>
          </cell>
          <cell r="B33" t="str">
            <v>BOHIO, Ourense, Calle Manuel Pereira, 9</v>
          </cell>
          <cell r="C33">
            <v>1691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>
            <v>16260</v>
          </cell>
          <cell r="B34" t="str">
            <v>Bahia Blanca, Vigo (Pontevedra), Travesia de Vigo, 168</v>
          </cell>
          <cell r="C34">
            <v>3651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>
            <v>16196</v>
          </cell>
          <cell r="B35" t="str">
            <v>Baltar, Culleredo (A Coruña), C/ Ribados, 16</v>
          </cell>
          <cell r="C35">
            <v>772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>
            <v>16113</v>
          </cell>
          <cell r="B36" t="str">
            <v>Bar Andrea, Lugo, Rua Buxo, 17</v>
          </cell>
          <cell r="C36">
            <v>357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16298</v>
          </cell>
          <cell r="B37" t="str">
            <v>Bar Latino, Santiago de Compostela , Republica Argentina, 26</v>
          </cell>
          <cell r="C37">
            <v>3639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16251</v>
          </cell>
          <cell r="B38" t="str">
            <v>Bariloche, Naron (A Coruña), Crta. Castilla, 709</v>
          </cell>
          <cell r="C38">
            <v>456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>
            <v>16125</v>
          </cell>
          <cell r="B39" t="str">
            <v>Barqueiro, Avión (Ourense), Avda. Francisco Gil Zamora, 34</v>
          </cell>
          <cell r="C39">
            <v>1757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>
            <v>16084</v>
          </cell>
          <cell r="B40" t="str">
            <v>Basket, Lugo, C/ Dr. Flemming, 1</v>
          </cell>
          <cell r="C40">
            <v>8608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16145</v>
          </cell>
          <cell r="B41" t="str">
            <v>Beiramar, Nigran (Pontevedra), Plaza Jose Mogimes, 11</v>
          </cell>
          <cell r="C41">
            <v>1141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16042</v>
          </cell>
          <cell r="B42" t="str">
            <v>Beos, Carballo (A Coruña), C/ Rio Sil, 57</v>
          </cell>
          <cell r="C42">
            <v>640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>
            <v>15020</v>
          </cell>
          <cell r="B43" t="str">
            <v>Bingo Castelo Real, Vigo, Av. de la Florida, 66</v>
          </cell>
          <cell r="C43">
            <v>14550.600000000006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>
            <v>15017</v>
          </cell>
          <cell r="B44" t="str">
            <v>Bingo Costa Verde (Ourense), Ourense, AV. Buenos Aires, 12</v>
          </cell>
          <cell r="C44">
            <v>2258.7800000000002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>
            <v>15016</v>
          </cell>
          <cell r="B45" t="str">
            <v>Bingo Costa Verde (Vigo), Vigo, C/ Urzaiz, 128</v>
          </cell>
          <cell r="C45">
            <v>-3858.9000000000015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>
            <v>16257</v>
          </cell>
          <cell r="B46" t="str">
            <v>Bocados, Mos (Pontevedra), Torreeira, 30</v>
          </cell>
          <cell r="C46">
            <v>435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>
            <v>16043</v>
          </cell>
          <cell r="B47" t="str">
            <v xml:space="preserve">Bolera Pontedeume, Pontedeume (A Coruña), C/ Santiago, 28-30 </v>
          </cell>
          <cell r="C47">
            <v>5576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>
            <v>16115</v>
          </cell>
          <cell r="B48" t="str">
            <v>Bombonera, Carballo (A Coruña), C/Vicente Risco, esquina Castelao</v>
          </cell>
          <cell r="C48">
            <v>1104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>
            <v>16155</v>
          </cell>
          <cell r="B49" t="str">
            <v>Bora, A Coruña, Avda Someso, nº 7</v>
          </cell>
          <cell r="C49">
            <v>1129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16109</v>
          </cell>
          <cell r="B50" t="str">
            <v>Botica, Outes, C/ Compostela, 22</v>
          </cell>
          <cell r="C50">
            <v>683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16082</v>
          </cell>
          <cell r="B51" t="str">
            <v>Brisas, Pobra Do Caramiñal (A Coruña), Rua Castelao, 2</v>
          </cell>
          <cell r="C51">
            <v>6956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16124</v>
          </cell>
          <cell r="B52" t="str">
            <v>Brisay, Lugo, Avda de la Coruña, 257</v>
          </cell>
          <cell r="C52">
            <v>2669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16142</v>
          </cell>
          <cell r="B53" t="str">
            <v>Bugus Latino, Tomiño (Pontevedra), Tui – La Guardia Carregal 5</v>
          </cell>
          <cell r="C53">
            <v>145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>
            <v>16157</v>
          </cell>
          <cell r="B54" t="str">
            <v>Bugus Pegonegro, Gondomar (Pontevedra), Tumbio pegonegro, 1</v>
          </cell>
          <cell r="C54">
            <v>852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>
            <v>16101</v>
          </cell>
          <cell r="B55" t="str">
            <v>Bugus, Tomiño (Pontevedra), C/ Granxola – Estás</v>
          </cell>
          <cell r="C55">
            <v>249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>
            <v>16079</v>
          </cell>
          <cell r="B56" t="str">
            <v>Bulldog, Ordenes (A Coruña), C/ Mediodia, 28</v>
          </cell>
          <cell r="C56">
            <v>7511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>
            <v>16218</v>
          </cell>
          <cell r="B57" t="str">
            <v>Burguer Bolera, Ordes (A Coruña), Rua Do Muiño, 8</v>
          </cell>
          <cell r="C57">
            <v>7766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>
            <v>16332</v>
          </cell>
          <cell r="B58" t="str">
            <v>CARIDE, Ourense, Rua do Ensino, 1</v>
          </cell>
          <cell r="C58">
            <v>1300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>
            <v>16126</v>
          </cell>
          <cell r="B59" t="str">
            <v>CENTRAL (Redondela), Redondela (Pontevedra), C/ Juan Manuel Pereira, 2</v>
          </cell>
          <cell r="C59">
            <v>3151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16330</v>
          </cell>
          <cell r="B60" t="str">
            <v>COLMENA, Ourense, Travesia Porto Carreiro, 1</v>
          </cell>
          <cell r="C60">
            <v>172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>
            <v>16083</v>
          </cell>
          <cell r="B61" t="str">
            <v>Cacharela, Boiro, C/ Constitución, 69</v>
          </cell>
          <cell r="C61">
            <v>2035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16182</v>
          </cell>
          <cell r="B62" t="str">
            <v>Cafe Bar Pepe, Ames (A Coruña), C/Pardiñeiros, Edificio Gran Via, nº 9. Milladoiro</v>
          </cell>
          <cell r="C62">
            <v>16670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>
            <v>16293</v>
          </cell>
          <cell r="B63" t="str">
            <v>Cafe Venecia, Oroso-Sigueiro (A Coruña), Rua Traves</v>
          </cell>
          <cell r="C63">
            <v>9095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>
            <v>16078</v>
          </cell>
          <cell r="B64" t="str">
            <v>Cafeteria Rial, Santiago de Compostela, C/Santiago de Chile, 15</v>
          </cell>
          <cell r="C64">
            <v>8058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>
            <v>16283</v>
          </cell>
          <cell r="B65" t="str">
            <v>Camino De Santiago, Val Do Dubra (A Coruña), Calle Arcay, 42</v>
          </cell>
          <cell r="C65">
            <v>1347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16086</v>
          </cell>
          <cell r="B66" t="str">
            <v>Casa Balbina, Lugo, C/ Benigno Rivera, Poligono Ceao, s/n</v>
          </cell>
          <cell r="C66">
            <v>193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16239</v>
          </cell>
          <cell r="B67" t="str">
            <v>Casa Do Grande, Friol (Lugo), Plaza del puente, 8</v>
          </cell>
          <cell r="C67">
            <v>354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16238</v>
          </cell>
          <cell r="B68" t="str">
            <v>Casa Marcos, Lugo, San Eufrasio, 163</v>
          </cell>
          <cell r="C68">
            <v>804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>
            <v>16136</v>
          </cell>
          <cell r="B69" t="str">
            <v>Casa Marin, Sanxenxo (Pontevedra), C/ Noalla S/N</v>
          </cell>
          <cell r="C69">
            <v>6113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>
            <v>16093</v>
          </cell>
          <cell r="B70" t="str">
            <v>Casa Pepe, Lalin (Pontevedra), Os Olmos, 17</v>
          </cell>
          <cell r="C70">
            <v>16863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16085</v>
          </cell>
          <cell r="B71" t="str">
            <v>Casablanca, Lugo, Avda. La Coruña, 60</v>
          </cell>
          <cell r="C71">
            <v>1678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16204</v>
          </cell>
          <cell r="B72" t="str">
            <v>Casqueiros 2, Arzua (A Coruña), Rua Do Castro, 10</v>
          </cell>
          <cell r="C72">
            <v>1432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>
            <v>16112</v>
          </cell>
          <cell r="B73" t="str">
            <v>Celler, Monforte de Lemos (Lugo), C/Calvo Sotelo, 36/38</v>
          </cell>
          <cell r="C73">
            <v>284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16178</v>
          </cell>
          <cell r="B74" t="str">
            <v>Central, Arteixo (A Coruña), Travesia Meicende, 204</v>
          </cell>
          <cell r="C74">
            <v>7593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>
            <v>16036</v>
          </cell>
          <cell r="B75" t="str">
            <v>Cervecería Os Castros, A Coruña, C/ General San Jurgo, 142</v>
          </cell>
          <cell r="C75">
            <v>1907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16135</v>
          </cell>
          <cell r="B76" t="str">
            <v>Ch El Abuelo Pintos, Barro (Pontevedra), Curro S/N</v>
          </cell>
          <cell r="C76">
            <v>282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>
            <v>16117</v>
          </cell>
          <cell r="B77" t="str">
            <v>Chan de Amoedo, Pazos De Borben (Pontevedra), Chan de Amoedo, s/n</v>
          </cell>
          <cell r="C77">
            <v>463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>
            <v>16158</v>
          </cell>
          <cell r="B78" t="str">
            <v>Chic, Vigo (Pontevedra), Camelias, 77</v>
          </cell>
          <cell r="C78">
            <v>3818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16299</v>
          </cell>
          <cell r="B79" t="str">
            <v>Chuco, Sotomayor (Pontevedra), C/Rosalia Castro, 18</v>
          </cell>
          <cell r="C79">
            <v>2313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16236</v>
          </cell>
          <cell r="B80" t="str">
            <v>Cientounvinos, Lugo, C/ Río Miño, 6</v>
          </cell>
          <cell r="C80">
            <v>5356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16246</v>
          </cell>
          <cell r="B81" t="str">
            <v>Cocos, A Coruña, ENTREPEÑAS, 34</v>
          </cell>
          <cell r="C81">
            <v>2561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16081</v>
          </cell>
          <cell r="B82" t="str">
            <v>Coliseo, Ribeira (A Coruña), Uxio Novoneyra 2, Bj Izq</v>
          </cell>
          <cell r="C82">
            <v>924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16334</v>
          </cell>
          <cell r="B83" t="str">
            <v>Compan And Go, Vigo (Pontevedra), Pilar, 10</v>
          </cell>
          <cell r="C83">
            <v>3622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16198</v>
          </cell>
          <cell r="B84" t="str">
            <v xml:space="preserve">Concheiros 31, Santiago de Compostela, C/ Concheiros, 31 </v>
          </cell>
          <cell r="C84">
            <v>1685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16327</v>
          </cell>
          <cell r="B85" t="str">
            <v>Copas Rotas, Santiago de Compostela, Rua Nova, 39</v>
          </cell>
          <cell r="C85">
            <v>934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16147</v>
          </cell>
          <cell r="B86" t="str">
            <v>Coyote, Marin (Pontevedra), Ezequiel Massoni, 79</v>
          </cell>
          <cell r="C86">
            <v>311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16277</v>
          </cell>
          <cell r="B87" t="str">
            <v>Cuatro Caminos, A Rua (Ourense), C/ Progreso, 37</v>
          </cell>
          <cell r="C87">
            <v>1005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16232</v>
          </cell>
          <cell r="B88" t="str">
            <v>D Orixen, Sarria (Lugo), C/ Calvo Sotelo, 165</v>
          </cell>
          <cell r="C88">
            <v>3204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16121</v>
          </cell>
          <cell r="B89" t="str">
            <v>Daikevel, Ferrol, Carretera de Catabois, 339-341</v>
          </cell>
          <cell r="C89">
            <v>4335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16170</v>
          </cell>
          <cell r="B90" t="str">
            <v>Dallas, Ferrol (A Coruña), c/ Vivero, 1</v>
          </cell>
          <cell r="C90">
            <v>778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16160</v>
          </cell>
          <cell r="B91" t="str">
            <v>Danubio Azul, Vigo (Pontevedra), Beade Saa 114</v>
          </cell>
          <cell r="C91">
            <v>957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16131</v>
          </cell>
          <cell r="B92" t="str">
            <v>Dia Cafeteria, Catoira (Pontevedra), Avda do Concello, 1</v>
          </cell>
          <cell r="C92">
            <v>1806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>
            <v>16075</v>
          </cell>
          <cell r="B93" t="str">
            <v>Don Budi, Bertamirans (Ames) A Coruña, Avda. Mahia, 78</v>
          </cell>
          <cell r="C93">
            <v>1965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16128</v>
          </cell>
          <cell r="B94" t="str">
            <v>Duca, Santa Comba (A Coruña), C/Rosalia de Castro, 4-6</v>
          </cell>
          <cell r="C94">
            <v>669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16259</v>
          </cell>
          <cell r="B95" t="str">
            <v>Ecos, Vigo (Pontevedra), Urzaiz, 35</v>
          </cell>
          <cell r="C95">
            <v>1754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16167</v>
          </cell>
          <cell r="B96" t="str">
            <v>Edu, Ferrol (A Coruña), C/Emilio Pardo Bazan b-47</v>
          </cell>
          <cell r="C96">
            <v>8932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16103</v>
          </cell>
          <cell r="B97" t="str">
            <v>El Cielo, Tui (Pontevedra), C/ Ordoñez, 2</v>
          </cell>
          <cell r="C97">
            <v>2715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16148</v>
          </cell>
          <cell r="B98" t="str">
            <v>El Uno, A Coruña, Avda. Navarra, 1</v>
          </cell>
          <cell r="C98">
            <v>2249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16227</v>
          </cell>
          <cell r="B99" t="str">
            <v>El cubano, Neda (A Coruña), Sobrelavilla, 19</v>
          </cell>
          <cell r="C99">
            <v>681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16312</v>
          </cell>
          <cell r="B100" t="str">
            <v>En Boca, Barco  (Ourense), C/ Hermanos Dequid T8</v>
          </cell>
          <cell r="C100">
            <v>973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16149</v>
          </cell>
          <cell r="B101" t="str">
            <v>Equs, Noya (A Coruña), Alameda, Edificio San Francisco</v>
          </cell>
          <cell r="C101">
            <v>1966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16217</v>
          </cell>
          <cell r="B102" t="str">
            <v>Erika, Arzua (A Coruña), Rua Do Castro, S/N</v>
          </cell>
          <cell r="C102">
            <v>265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16307</v>
          </cell>
          <cell r="B103" t="str">
            <v>Esmorga, Carballiño (Ourense), C/ Canteiros, 1</v>
          </cell>
          <cell r="C103">
            <v>17188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16242</v>
          </cell>
          <cell r="B104" t="str">
            <v>Estrella, Naron (A Coruña), Travesia De La Estrella, 2</v>
          </cell>
          <cell r="C104">
            <v>720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16071</v>
          </cell>
          <cell r="B105" t="str">
            <v>Estudio 34, Santiago de Compostela, C/ Fray Rosendo Salvado, 9</v>
          </cell>
          <cell r="C105">
            <v>7703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16228</v>
          </cell>
          <cell r="B106" t="str">
            <v>Excalibur, O Barco de Valdeorras (Ourense), C/Manuel Quiroga, 4</v>
          </cell>
          <cell r="C106">
            <v>359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16040</v>
          </cell>
          <cell r="B107" t="str">
            <v>Feudo, A Coruña, C/ Panaderas, 53</v>
          </cell>
          <cell r="C107">
            <v>6521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16176</v>
          </cell>
          <cell r="B108" t="str">
            <v>Flandes, A Coruña, C/ Orillamar, 76</v>
          </cell>
          <cell r="C108">
            <v>335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16120</v>
          </cell>
          <cell r="B109" t="str">
            <v>Fokker, Mos (Pontevedra), C/ Peinador Torroso, 21</v>
          </cell>
          <cell r="C109">
            <v>352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16237</v>
          </cell>
          <cell r="B110" t="str">
            <v>Folgar, Castro Do Rei (Lugo) , Plaza Galicia, 15</v>
          </cell>
          <cell r="C110">
            <v>200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16062</v>
          </cell>
          <cell r="B111" t="str">
            <v>Folsom, Naron (A Coruña), C/ Cataluña, 21</v>
          </cell>
          <cell r="C111">
            <v>945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16216</v>
          </cell>
          <cell r="B112" t="str">
            <v>Forno de Anxela, Santiago de Compostela, Laraño-Lamas</v>
          </cell>
          <cell r="C112">
            <v>1890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16202</v>
          </cell>
          <cell r="B113" t="str">
            <v>G-63, Santiago de Compostela, C/ Cancelas, 63</v>
          </cell>
          <cell r="C113">
            <v>6910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16309</v>
          </cell>
          <cell r="B114" t="str">
            <v>G.B., Arteixo (A Coruña), Meicende, 202</v>
          </cell>
          <cell r="C114">
            <v>1274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16188</v>
          </cell>
          <cell r="B115" t="str">
            <v>Gallaecia (BAJA), Ames (A CoruÃ±a), Ronda da Cruxa nÂº 3 Milladoiro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16353</v>
          </cell>
          <cell r="B116" t="str">
            <v>Gaviota, Vigo (Pontevedra), C/ Manuel de Castro</v>
          </cell>
          <cell r="C116">
            <v>1356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16162</v>
          </cell>
          <cell r="B117" t="str">
            <v>Gran Via, Estrada (Pontevedra), Benito Vigo, 23</v>
          </cell>
          <cell r="C117">
            <v>5330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16300</v>
          </cell>
          <cell r="B118" t="str">
            <v>Grilo, Padrenda (Ourense), Ctra Castrelo-P Braxa-Km30</v>
          </cell>
          <cell r="C118">
            <v>1375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16045</v>
          </cell>
          <cell r="B119" t="str">
            <v>Gurma, Cambre (A coruña), Rua As Lagoas, 3</v>
          </cell>
          <cell r="C119">
            <v>5378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16223</v>
          </cell>
          <cell r="B120" t="str">
            <v>Hermy, Vigo (Pontevedra), La garrida – Valladares 372</v>
          </cell>
          <cell r="C120">
            <v>818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16163</v>
          </cell>
          <cell r="B121" t="str">
            <v>Ice, Estrada (Pontevedra), Avenida America, 1</v>
          </cell>
          <cell r="C121">
            <v>3132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16114</v>
          </cell>
          <cell r="B122" t="str">
            <v>Indio, Sada (A Coruña), C/ Sada de Area, 38</v>
          </cell>
          <cell r="C122">
            <v>1703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16304</v>
          </cell>
          <cell r="B123" t="str">
            <v>J J R, Vigo (Pontevedra), C/ Colombia 25</v>
          </cell>
          <cell r="C123">
            <v>2922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16064</v>
          </cell>
          <cell r="B124" t="str">
            <v>J.L, Melide (A Coruña), Cl. Taboada Roca 6</v>
          </cell>
          <cell r="C124">
            <v>8932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16337</v>
          </cell>
          <cell r="B125" t="str">
            <v>JR, Lalin (Pontevedra), Melida, 6</v>
          </cell>
          <cell r="C125">
            <v>2625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>
            <v>16060</v>
          </cell>
          <cell r="B126" t="str">
            <v>Jupe, Neda (A Coruña), C/ Algeciras, 62</v>
          </cell>
          <cell r="C126">
            <v>278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>
            <v>16054</v>
          </cell>
          <cell r="B127" t="str">
            <v>Karaoke Tropico, Naron (A Coruña), Carretera de Castilla 437</v>
          </cell>
          <cell r="C127">
            <v>39175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>
            <v>16355</v>
          </cell>
          <cell r="B128" t="str">
            <v>Katay, Vilalba (Lugo), C/ Lois Peña Novo, 2</v>
          </cell>
          <cell r="C128">
            <v>166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>
            <v>16183</v>
          </cell>
          <cell r="B129" t="str">
            <v>Kedaki, Santiago de Compostela, C/ Salgueiriños de abajo, nº 4</v>
          </cell>
          <cell r="C129">
            <v>2856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>
            <v>16056</v>
          </cell>
          <cell r="B130" t="str">
            <v>Kensington, Naron (A coruña), Carretera De Castilla, 832</v>
          </cell>
          <cell r="C130">
            <v>2806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>
            <v>16180</v>
          </cell>
          <cell r="B131" t="str">
            <v>Kristal, Culleredo (A Coruña), C/ Sagrada Familia, 4</v>
          </cell>
          <cell r="C131">
            <v>2399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>
            <v>16195</v>
          </cell>
          <cell r="B132" t="str">
            <v>La Central, Cambre (A Coruña), C/ Rio Mandeo, 4</v>
          </cell>
          <cell r="C132">
            <v>2109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>
            <v>16209</v>
          </cell>
          <cell r="B133" t="str">
            <v>La Cueva, Ferrol, Ctra. de Catabois 649</v>
          </cell>
          <cell r="C133">
            <v>1415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>
            <v>16336</v>
          </cell>
          <cell r="B134" t="str">
            <v>La Estación, Vigo (Pontevedra), Baixada ao Vao, 63</v>
          </cell>
          <cell r="C134">
            <v>2521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>
            <v>16106</v>
          </cell>
          <cell r="B135" t="str">
            <v>La Iguana, Lugo, De Granxa Local 1 25</v>
          </cell>
          <cell r="C135">
            <v>1032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>
            <v>16247</v>
          </cell>
          <cell r="B136" t="str">
            <v>La Oficina, A Coruña, Ronda De Nelle, 19</v>
          </cell>
          <cell r="C136">
            <v>1714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>
            <v>16061</v>
          </cell>
          <cell r="B137" t="str">
            <v>La Pena, Ferrol, C/ Ortigueira, 14</v>
          </cell>
          <cell r="C137">
            <v>2614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>
            <v>16235</v>
          </cell>
          <cell r="B138" t="str">
            <v>La Taperia, Sarria (Lugo), C/ Calvo Sotelo, 211</v>
          </cell>
          <cell r="C138">
            <v>111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>
            <v>16273</v>
          </cell>
          <cell r="B139" t="str">
            <v>La Terracita, Vigo (Pontevedra), Avda Florida, 41</v>
          </cell>
          <cell r="C139">
            <v>590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>
            <v>16321</v>
          </cell>
          <cell r="B140" t="str">
            <v>Las Palmeras, Quiroga (Lugo), C/ Galicia, 1</v>
          </cell>
          <cell r="C140">
            <v>1400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>
            <v>16278</v>
          </cell>
          <cell r="B141" t="str">
            <v>Leira, Barco de Valdeorras (Ourense), C/ Rosalia de Castro, s/n</v>
          </cell>
          <cell r="C141">
            <v>7474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>
            <v>16317</v>
          </cell>
          <cell r="B142" t="str">
            <v>Lembranza, San Amaro (Ourense), Principal, 23</v>
          </cell>
          <cell r="C142">
            <v>562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>
            <v>16146</v>
          </cell>
          <cell r="B143" t="str">
            <v>Lenon, Vigo (Pontevedra), C/ Andalucia, 6</v>
          </cell>
          <cell r="C143">
            <v>306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>
            <v>16294</v>
          </cell>
          <cell r="B144" t="str">
            <v>Lim, Santiago de Compostela, C/Ramon Cabanillas 3B</v>
          </cell>
          <cell r="C144">
            <v>5991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>
            <v>16168</v>
          </cell>
          <cell r="B145" t="str">
            <v>Lorenzo, Fene (A Coruña), C/ del mar, bloque 8, 23</v>
          </cell>
          <cell r="C145">
            <v>6382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>
            <v>16097</v>
          </cell>
          <cell r="B146" t="str">
            <v>Luada, Redondela (Pontevedra), Rua Jose Regojo, 8</v>
          </cell>
          <cell r="C146">
            <v>6155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>
            <v>16181</v>
          </cell>
          <cell r="B147" t="str">
            <v>Luar, Orense, Avda. Buenos Aires, 179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>
            <v>16129</v>
          </cell>
          <cell r="B148" t="str">
            <v>M De Marquesa, Vigo (Pontevedra), Avda Castrelos, 188</v>
          </cell>
          <cell r="C148">
            <v>4197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>
            <v>16335</v>
          </cell>
          <cell r="B149" t="str">
            <v>MaclarenÂ´s, Ponteareas (Pontevedra), CastaÃ±al, 5</v>
          </cell>
          <cell r="C149">
            <v>10912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>
            <v>16276</v>
          </cell>
          <cell r="B150" t="str">
            <v>Makoki, Barco de Valdeorras (Orense), C/ Conde de Fenosa,56</v>
          </cell>
          <cell r="C150">
            <v>551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>
            <v>16119</v>
          </cell>
          <cell r="B151" t="str">
            <v>Malosera, Porriño (Pontevedra), C/Servando Ramilo, 2</v>
          </cell>
          <cell r="C151">
            <v>1582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>
            <v>16047</v>
          </cell>
          <cell r="B152" t="str">
            <v>Manureva, A Coruña, C/ Europa, 15</v>
          </cell>
          <cell r="C152">
            <v>3498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>
            <v>16141</v>
          </cell>
          <cell r="B153" t="str">
            <v>Maradentro, Teo (A Coruña), Los Rosales Bloque D P-2, Montouto</v>
          </cell>
          <cell r="C153">
            <v>3376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>
            <v>16243</v>
          </cell>
          <cell r="B154" t="str">
            <v>Maravilla, Valdoviño (A Coruña), Vilaboa, S/N</v>
          </cell>
          <cell r="C154">
            <v>369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16320</v>
          </cell>
          <cell r="B155" t="str">
            <v>Marbella, Vilamartin de Valdeorras (Ourense), C/ Miguel de Cervantes, 32</v>
          </cell>
          <cell r="C155">
            <v>861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>
            <v>16190</v>
          </cell>
          <cell r="B156" t="str">
            <v>Mazaricos, Santiago de Compostela, Tras el Pilar nÂº 7</v>
          </cell>
          <cell r="C156">
            <v>1587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>
            <v>16073</v>
          </cell>
          <cell r="B157" t="str">
            <v>Merlego, Santiago de Compostela, C/Angustia, 22</v>
          </cell>
          <cell r="C157">
            <v>7206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>
            <v>16340</v>
          </cell>
          <cell r="B158" t="str">
            <v>Meson Fisterra, Santiago de Compostela, C/ Gracia Lorca, 10</v>
          </cell>
          <cell r="C158">
            <v>3035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>
            <v>16130</v>
          </cell>
          <cell r="B159" t="str">
            <v>Miravalle Norte, San Cibrao Das Viñas, Infesta-Curras, s/n</v>
          </cell>
          <cell r="C159">
            <v>500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>
            <v>16153</v>
          </cell>
          <cell r="B160" t="str">
            <v>Muino Roxo, Betanzos (A Coruña), Avenida Garcia Naveira, 63</v>
          </cell>
          <cell r="C160">
            <v>4331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>
            <v>16268</v>
          </cell>
          <cell r="B161" t="str">
            <v>Mundial, Pontevedra, Calle Loureiro Crespo, 11</v>
          </cell>
          <cell r="C161">
            <v>1969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>
            <v>16111</v>
          </cell>
          <cell r="B162" t="str">
            <v>Mus, Vigo (Pontevedra), Antela Conde, 11</v>
          </cell>
          <cell r="C162">
            <v>1237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>
            <v>16262</v>
          </cell>
          <cell r="B163" t="str">
            <v>Namels, Vilagarcia (Pontevedra), Camilo Jose Cela, 9</v>
          </cell>
          <cell r="C163">
            <v>1572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>
            <v>16184</v>
          </cell>
          <cell r="B164" t="str">
            <v>New York, Ames, Plaza da Mahia nÂº 10 bajo - Bertamirans</v>
          </cell>
          <cell r="C164">
            <v>2019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>
            <v>16122</v>
          </cell>
          <cell r="B165" t="str">
            <v>News, Noya, Av. De Taramancos, 2</v>
          </cell>
          <cell r="C165">
            <v>7321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>
            <v>16038</v>
          </cell>
          <cell r="B166" t="str">
            <v>Noche y Dia II, A Coruña, C/ Jose Luis Bugallal Marchesi, 18</v>
          </cell>
          <cell r="C166">
            <v>1683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>
            <v>16039</v>
          </cell>
          <cell r="B167" t="str">
            <v>Noche y Dia III, A Coruña, C/ Salvador De Madariaga, 66</v>
          </cell>
          <cell r="C167">
            <v>3630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>
            <v>16219</v>
          </cell>
          <cell r="B168" t="str">
            <v>Noites de Pedra, Porto Do Son (A CoruÃ±a), Rambla, 3</v>
          </cell>
          <cell r="C168">
            <v>807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>
            <v>16201</v>
          </cell>
          <cell r="B169" t="str">
            <v>Nova Xeira, Santiago de Compostela, Lugar De Sigueiro, 11</v>
          </cell>
          <cell r="C169">
            <v>1803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>
            <v>16324</v>
          </cell>
          <cell r="B170" t="str">
            <v>O CAFE DE MANUELA (OROSO), Oroso (A Coruña), C/Xuncal 7, Sigëiro</v>
          </cell>
          <cell r="C170">
            <v>1861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>
            <v>16066</v>
          </cell>
          <cell r="B171" t="str">
            <v>O Café, A Rua (Ourense), c/ Colombia, 2</v>
          </cell>
          <cell r="C171">
            <v>29101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>
            <v>16295</v>
          </cell>
          <cell r="B172" t="str">
            <v>O Curruncho, Santiago de Compostela, Santa Lucia, 25-Piñeiro</v>
          </cell>
          <cell r="C172">
            <v>1908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16241</v>
          </cell>
          <cell r="B173" t="str">
            <v>O Korreo, Guitiriz, C/ Diputación, 8</v>
          </cell>
          <cell r="C173">
            <v>2062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>
            <v>16200</v>
          </cell>
          <cell r="B174" t="str">
            <v>O Maio, Padron (A Coruña), C/ Mollet Del Valles, 8</v>
          </cell>
          <cell r="C174">
            <v>1880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>
            <v>16272</v>
          </cell>
          <cell r="B175" t="str">
            <v>O Mercado, Vigo (Pontevedra), Martinez Garrido, 98</v>
          </cell>
          <cell r="C175">
            <v>593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>
            <v>16197</v>
          </cell>
          <cell r="B176" t="str">
            <v>O Munico, Santiago de Compostela, Avda. De Lugo, 20-A</v>
          </cell>
          <cell r="C176">
            <v>1557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>
            <v>16069</v>
          </cell>
          <cell r="B177" t="str">
            <v>O Piton, Petin (Ourense), Dr. Quiroga, 12</v>
          </cell>
          <cell r="C177">
            <v>1356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>
            <v>16303</v>
          </cell>
          <cell r="B178" t="str">
            <v>O Portal, Allariz (Ourense), C/ Casa Lomberte, 2</v>
          </cell>
          <cell r="C178">
            <v>540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>
            <v>16349</v>
          </cell>
          <cell r="B179" t="str">
            <v>O Regato, Vigo (Pontevedra), C/Ramiro Pacual. Local C1 18</v>
          </cell>
          <cell r="C179">
            <v>540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>
            <v>16250</v>
          </cell>
          <cell r="B180" t="str">
            <v>O de Andres, A Coruña, Fontan, 4</v>
          </cell>
          <cell r="C180">
            <v>5405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A181">
            <v>16140</v>
          </cell>
          <cell r="B181" t="str">
            <v>Oasis, Sanxenxo (Pontevedra), C/ Villalonga villar, 18</v>
          </cell>
          <cell r="C181">
            <v>536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>
            <v>16186</v>
          </cell>
          <cell r="B182" t="str">
            <v>Obradoiro, Padron, C/AduananÂº 16 - Ponte</v>
          </cell>
          <cell r="C182">
            <v>2981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>
            <v>16100</v>
          </cell>
          <cell r="B183" t="str">
            <v>Okey, Bayona (Pontevedra), C/ Julián Valverde – Sabaris</v>
          </cell>
          <cell r="C183">
            <v>2023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16041</v>
          </cell>
          <cell r="B184" t="str">
            <v xml:space="preserve">Olimpico, A Coruña, C/ De Le Torre, 78 </v>
          </cell>
          <cell r="C184">
            <v>2777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>
            <v>16076</v>
          </cell>
          <cell r="B185" t="str">
            <v>Omaha, Santiago de Compostela, C/ San Pedro De Mezonzo, 28</v>
          </cell>
          <cell r="C185">
            <v>4105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A186">
            <v>16234</v>
          </cell>
          <cell r="B186" t="str">
            <v>Os Castros, Pantón (Lugo), Lugar Campo da Feira, Ferreira s/n</v>
          </cell>
          <cell r="C186">
            <v>2785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16107</v>
          </cell>
          <cell r="B187" t="str">
            <v>Oxigeno, Celanova (Ourense), C/ Celso Emilio s/n</v>
          </cell>
          <cell r="C187">
            <v>1357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>
            <v>16306</v>
          </cell>
          <cell r="B188" t="str">
            <v>PRA, Monforte de Lemos (Lugo), Duquesa de Alba, 21</v>
          </cell>
          <cell r="C188">
            <v>6059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>
            <v>16311</v>
          </cell>
          <cell r="B189" t="str">
            <v>Patricia, Monforte Lemos (Lugo), C/ San Pedro, S/N</v>
          </cell>
          <cell r="C189">
            <v>156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>
            <v>16156</v>
          </cell>
          <cell r="B190" t="str">
            <v>Perla Do Muino, Curtis (A Coruña), Carretera de Santiago, nº 10</v>
          </cell>
          <cell r="C190">
            <v>83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>
            <v>16221</v>
          </cell>
          <cell r="B191" t="str">
            <v>Pernas, Teo (A Coruña), Ignacio Varela (Pontevea), 25</v>
          </cell>
          <cell r="C191">
            <v>874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>
            <v>16090</v>
          </cell>
          <cell r="B192" t="str">
            <v>Picapao, O Pereiro de Aguiar (Ourense), Ctra. Orense – Maceda, Km 9 La Zamorana</v>
          </cell>
          <cell r="C192">
            <v>736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>
            <v>16165</v>
          </cell>
          <cell r="B193" t="str">
            <v>Pilar, Villalba (Muimenta) Lugo, Plaza Mayor  nÂº 7</v>
          </cell>
          <cell r="C193">
            <v>58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>
            <v>16267</v>
          </cell>
          <cell r="B194" t="str">
            <v>Pleamar, Cambados (Pontevedra), Avda da playa, 5</v>
          </cell>
          <cell r="C194">
            <v>2636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>
            <v>16263</v>
          </cell>
          <cell r="B195" t="str">
            <v>Poissy, Vila de Cruces (Pontevedra), Vazquez, 40</v>
          </cell>
          <cell r="C195">
            <v>383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>
            <v>16132</v>
          </cell>
          <cell r="B196" t="str">
            <v>Poligono, Ames (A Coruña), Poligono Inustrial Milladoio, 97-b2</v>
          </cell>
          <cell r="C196">
            <v>1539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>
            <v>16134</v>
          </cell>
          <cell r="B197" t="str">
            <v>Pony Express, Tui (Pontevedra) , C/ Colon 17</v>
          </cell>
          <cell r="C197">
            <v>5423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>
            <v>16274</v>
          </cell>
          <cell r="B198" t="str">
            <v>Porto (Ferrol), Ferrol (A Coruña), C/ Adan y Eva, 4</v>
          </cell>
          <cell r="C198">
            <v>18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>
            <v>16222</v>
          </cell>
          <cell r="B199" t="str">
            <v>Porto, Negreira (A Coruña), Do Coton, 6</v>
          </cell>
          <cell r="C199">
            <v>7251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>
            <v>16256</v>
          </cell>
          <cell r="B200" t="str">
            <v>Priton, Vigo (Pontevedra), Iglesia Matama, 154</v>
          </cell>
          <cell r="C200">
            <v>1504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>
            <v>16154</v>
          </cell>
          <cell r="B201" t="str">
            <v>Puerto Mar, A Coruña, Plaza Palloza, nº 2-3</v>
          </cell>
          <cell r="C201">
            <v>501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16179</v>
          </cell>
          <cell r="B202" t="str">
            <v>Quercus, Miño (A Coruña), C/ Raxel, 10</v>
          </cell>
          <cell r="C202">
            <v>2122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16231</v>
          </cell>
          <cell r="B203" t="str">
            <v>Raposo, Quiroga (Lugo), C/ Real 49</v>
          </cell>
          <cell r="C203">
            <v>1773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>
            <v>16098</v>
          </cell>
          <cell r="B204" t="str">
            <v>Revi, Vigo (Pontevedra), Manuel de Castro, 23</v>
          </cell>
          <cell r="C204">
            <v>847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>
            <v>16194</v>
          </cell>
          <cell r="B205" t="str">
            <v>Rincon De Antonio, Oleiros (A coruña), Camiño De Repicho, 2</v>
          </cell>
          <cell r="C205">
            <v>4342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16057</v>
          </cell>
          <cell r="B206" t="str">
            <v>Robles, Valdoviño (A Coruña), Cruce de Lago 17</v>
          </cell>
          <cell r="C206">
            <v>1797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>
            <v>16164</v>
          </cell>
          <cell r="B207" t="str">
            <v>Rocha, Cuntis (Pontevedra), Rosalia de Castro, 14</v>
          </cell>
          <cell r="C207">
            <v>677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>
            <v>16290</v>
          </cell>
          <cell r="B208" t="str">
            <v>Roma, Lugo, C/ Julia Minguillon, 7</v>
          </cell>
          <cell r="C208">
            <v>5115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16055</v>
          </cell>
          <cell r="B209" t="str">
            <v>Ronnie, Naron (A Coruña), Carretera de Cedeira, 140</v>
          </cell>
          <cell r="C209">
            <v>1885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>
            <v>16095</v>
          </cell>
          <cell r="B210" t="str">
            <v>Rosaleda, Lalin (Pontevedra), C/ Luis Gonzalez Taboada, 26</v>
          </cell>
          <cell r="C210">
            <v>2759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16326</v>
          </cell>
          <cell r="B211" t="str">
            <v>Royca, Santiago de Compostela, C/ Rosalía de Castro, 65</v>
          </cell>
          <cell r="C211">
            <v>3264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>
            <v>16308</v>
          </cell>
          <cell r="B212" t="str">
            <v>SAN TELMO, A Coruña, SALORIO SUAREZ - CC VENTORRILLO , LOCAL Nº 3</v>
          </cell>
          <cell r="C212">
            <v>529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15013</v>
          </cell>
          <cell r="B213" t="str">
            <v>Salón Progreso, Ourense, C/ Progreso, 127</v>
          </cell>
          <cell r="C213">
            <v>-66118.880000000005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16206</v>
          </cell>
          <cell r="B214" t="str">
            <v>San Carrodio, Santiago de Compostela, Cruceiro</v>
          </cell>
          <cell r="C214">
            <v>1802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16248</v>
          </cell>
          <cell r="B215" t="str">
            <v>San Paulo, A Coruña, MONASTERIO DE BERGONDO</v>
          </cell>
          <cell r="C215">
            <v>1471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16099</v>
          </cell>
          <cell r="B216" t="str">
            <v>Santa Claus (BAJA), Vigo (Pontevedra), C/ Rocio, 58</v>
          </cell>
          <cell r="C216">
            <v>125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A217">
            <v>16137</v>
          </cell>
          <cell r="B217" t="str">
            <v>Siete 2, Sarria (Lugo), C/ Diego Pazos, 72</v>
          </cell>
          <cell r="C217">
            <v>9900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16102</v>
          </cell>
          <cell r="B218" t="str">
            <v>Siglo XXI, Vigo, C/ Urzaiz, 163</v>
          </cell>
          <cell r="C218">
            <v>3674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16110</v>
          </cell>
          <cell r="B219" t="str">
            <v>Silandeiro, A Coruña, Av. Chile, 8</v>
          </cell>
          <cell r="C219">
            <v>2921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16105</v>
          </cell>
          <cell r="B220" t="str">
            <v>Silt, Chantada (Lugo), C/ Uxio Novoneyra, 54</v>
          </cell>
          <cell r="C220">
            <v>15264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>
            <v>16230</v>
          </cell>
          <cell r="B221" t="str">
            <v>Sky, Trives (Ourense), La Constitución, 9</v>
          </cell>
          <cell r="C221">
            <v>15163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>
            <v>16177</v>
          </cell>
          <cell r="B222" t="str">
            <v>Sol Bowling, Santa Cristina (A Coruña), C/ Santa Cristina, 10</v>
          </cell>
          <cell r="C222">
            <v>129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15015</v>
          </cell>
          <cell r="B223" t="str">
            <v>Solpark As Murallas, Lugo, Plaza Constitucion, S/N (ESTACION AUTOBUSES)</v>
          </cell>
          <cell r="C223">
            <v>-23846.899999999994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A224">
            <v>15001</v>
          </cell>
          <cell r="B224" t="str">
            <v>Solpark Calle Barcelona, A Coruña, C/ Barcelona, 46</v>
          </cell>
          <cell r="C224">
            <v>-17303.150000000001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>
            <v>15003</v>
          </cell>
          <cell r="B225" t="str">
            <v>Solpark Calle Estrella, A Coruña, C/ Estrella, 13</v>
          </cell>
          <cell r="C225">
            <v>-4320.9599999999991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>
            <v>15008</v>
          </cell>
          <cell r="B226" t="str">
            <v xml:space="preserve">Solpark Calle Real, Ferrol, C/ Real, 88 </v>
          </cell>
          <cell r="C226">
            <v>-13923.800000000003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>
            <v>15007</v>
          </cell>
          <cell r="B227" t="str">
            <v>Solpark Cancelas, Santiago de Compostela, Avda. Camiño Central C.C. AS CANCELAS, LOCAL 62-65</v>
          </cell>
          <cell r="C227">
            <v>-54832.69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>
            <v>15002</v>
          </cell>
          <cell r="B228" t="str">
            <v>Solpark Cuatro Caminos, A Coruña, C/ Ramon y Cajal, S/N (C.C.CUATRO CAMINOS)</v>
          </cell>
          <cell r="C228">
            <v>-11413.5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>
            <v>15005</v>
          </cell>
          <cell r="B229" t="str">
            <v>Solpark Espacio Coruna, A Coruña, C.C. ESPACIO CORUÑA, SOMESO</v>
          </cell>
          <cell r="C229">
            <v>-21021.510000000002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15012</v>
          </cell>
          <cell r="B230" t="str">
            <v>Solpark Gran Via, Vigo, C/ Miradoiro, 2 (C.C. GRAN VÍA)</v>
          </cell>
          <cell r="C230">
            <v>-15071.330000000002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>
            <v>15009</v>
          </cell>
          <cell r="B231" t="str">
            <v>Solpark Odeon, Naron (A Coruña), C.C. DOLCEVITA ODEÓN (Poligono de la GANDARA) LOCAL 62-65,</v>
          </cell>
          <cell r="C231">
            <v>-47891.19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>
            <v>15010</v>
          </cell>
          <cell r="B232" t="str">
            <v>Solpark Pontevedra, Pontevedra, C/Loureiro Crespo, 7</v>
          </cell>
          <cell r="C232">
            <v>-32799.600000000006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>
            <v>15014</v>
          </cell>
          <cell r="B233" t="str">
            <v>Solpark Pontevella, Ourense, C/ Ribeira Sacra, 50 C.C. PONTE VELLA</v>
          </cell>
          <cell r="C233">
            <v>-62588.53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>
            <v>15004</v>
          </cell>
          <cell r="B234" t="str">
            <v>Solpark San Nicolas, A Coruña, C/ San Nicolas, 11</v>
          </cell>
          <cell r="C234">
            <v>-4699.18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>
            <v>15006</v>
          </cell>
          <cell r="B235" t="str">
            <v>Solpark Senra, Santiago de Compostela, C/ Senra, 19</v>
          </cell>
          <cell r="C235">
            <v>-63971.950000000012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>
            <v>15011</v>
          </cell>
          <cell r="B236" t="str">
            <v>Solpark Urzaiz, Vigo, C/ Urzaiz, 18</v>
          </cell>
          <cell r="C236">
            <v>-939.23999999999796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>
            <v>16323</v>
          </cell>
          <cell r="B237" t="str">
            <v>Sport, Santiago de Compostela, C/ Republica Argentina,35</v>
          </cell>
          <cell r="C237">
            <v>2868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>
            <v>16302</v>
          </cell>
          <cell r="B238" t="str">
            <v>Star-83, Cartelle (Ourense), Lugar Outomuro 30</v>
          </cell>
          <cell r="C238">
            <v>50473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>
            <v>16284</v>
          </cell>
          <cell r="B239" t="str">
            <v>TABERNA DAS FONTINAS, Noya (A Coruña), Lugar De Boa, 38</v>
          </cell>
          <cell r="C239">
            <v>1647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>
            <v>16208</v>
          </cell>
          <cell r="B240" t="str">
            <v>THE CORRS, Naron, CRTA. DE CEDEIRA, 49</v>
          </cell>
          <cell r="C240">
            <v>764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>
            <v>16072</v>
          </cell>
          <cell r="B241" t="str">
            <v>Tabaniscas, Santiago de Compostela, Rua Tabaniscas, 17</v>
          </cell>
          <cell r="C241">
            <v>7348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>
            <v>16192</v>
          </cell>
          <cell r="B242" t="str">
            <v>Terramar, Ferrol, Pardo bajo 7</v>
          </cell>
          <cell r="C242">
            <v>335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>
            <v>16077</v>
          </cell>
          <cell r="B243" t="str">
            <v>The Breems Tabern, A Coruña, María Pita, 24</v>
          </cell>
          <cell r="C243">
            <v>2334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>
            <v>16171</v>
          </cell>
          <cell r="B244" t="str">
            <v>The Question, Lugo, C/ Rof Carballo, 2</v>
          </cell>
          <cell r="C244">
            <v>1224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>
            <v>16288</v>
          </cell>
          <cell r="B245" t="str">
            <v>Tio Gilito, Santiago de Compostela, C/ Nueva, 32</v>
          </cell>
          <cell r="C245">
            <v>11743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>
            <v>16172</v>
          </cell>
          <cell r="B246" t="str">
            <v>Tosal, Lugo, Avda de la Coruña, 343</v>
          </cell>
          <cell r="C246">
            <v>465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>
            <v>16207</v>
          </cell>
          <cell r="B247" t="str">
            <v>Trasgos, Fene (A Coruña), MArques de Figuroa, 39</v>
          </cell>
          <cell r="C247">
            <v>1227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>
            <v>16261</v>
          </cell>
          <cell r="B248" t="str">
            <v>Treboada, Meis (Pontevedra), A Goulla, 31</v>
          </cell>
          <cell r="C248">
            <v>773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>
            <v>16193</v>
          </cell>
          <cell r="B249" t="str">
            <v>Tresele, Oleiros (A coruña), Rua Do Repicho, 25</v>
          </cell>
          <cell r="C249">
            <v>7944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>
            <v>16255</v>
          </cell>
          <cell r="B250" t="str">
            <v>Triketa, Vigo (Pontevedra), Avda Fragoso, 9</v>
          </cell>
          <cell r="C250">
            <v>586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>
            <v>16213</v>
          </cell>
          <cell r="B251" t="str">
            <v>Triveca, Betanzos (A Coruña), De Domingo Etcheverria, 3</v>
          </cell>
          <cell r="C251">
            <v>1834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>
            <v>16254</v>
          </cell>
          <cell r="B252" t="str">
            <v>Tus, Vigo (Pontevedra), Arenal, 22</v>
          </cell>
          <cell r="C252">
            <v>1154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>
            <v>16343</v>
          </cell>
          <cell r="B253" t="str">
            <v>UP Lounge, Xinzo de Limia (Ourense), C/Constitución, 14</v>
          </cell>
          <cell r="C253">
            <v>120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>
            <v>16356</v>
          </cell>
          <cell r="B254" t="str">
            <v>Variante, Vivero (Lugo), C/ De Ferrol, 29</v>
          </cell>
          <cell r="C254">
            <v>315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>
            <v>16096</v>
          </cell>
          <cell r="B255" t="str">
            <v>Venecia, Gondomar (Pontevedra), C/ Manuel Alonso, 1</v>
          </cell>
          <cell r="C255">
            <v>543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>
            <v>16169</v>
          </cell>
          <cell r="B256" t="str">
            <v>Vidal+3, Narón (Ferrol), C/Reyes Católicos, 50</v>
          </cell>
          <cell r="C256">
            <v>3804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>
            <v>16116</v>
          </cell>
          <cell r="B257" t="str">
            <v>Vilar Do Colo, Fene (A Coruña), C/ Astano esq. Catroventos, PG-3 B</v>
          </cell>
          <cell r="C257">
            <v>624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>
            <v>16271</v>
          </cell>
          <cell r="B258" t="str">
            <v>Vinitos, Vilagarcia de Arousa (Pontevedra), C/ La Mariña, 26</v>
          </cell>
          <cell r="C258">
            <v>3943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>
            <v>16305</v>
          </cell>
          <cell r="B259" t="str">
            <v>Vista Real, Vilanova De Arousa (Pontevedra), C/ Lugar Coron, 20</v>
          </cell>
          <cell r="C259">
            <v>31955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>
            <v>16144</v>
          </cell>
          <cell r="B260" t="str">
            <v>Waka Waka, Vigo, C/ Castrelos, 167 bajo</v>
          </cell>
          <cell r="C260">
            <v>718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>
            <v>16240</v>
          </cell>
          <cell r="B261" t="str">
            <v>Xarope, A Pastoriza (Lugo), C/ Saude, 1</v>
          </cell>
          <cell r="C261">
            <v>401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>
            <v>16052</v>
          </cell>
          <cell r="B262" t="str">
            <v>Xentes, Burgo – Culleredo (A Coruña), C/ Angel Senra Fernandez, 27-29</v>
          </cell>
          <cell r="C262">
            <v>1034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>
            <v>16314</v>
          </cell>
          <cell r="B263" t="str">
            <v>Xiada, Frades (A Coruña), Ponte Carreira, 7</v>
          </cell>
          <cell r="C263">
            <v>12224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>
            <v>16229</v>
          </cell>
          <cell r="B264" t="str">
            <v>Zapata, O Barco de Valdeorras (Ourense), Avda del Bierzo, 42</v>
          </cell>
          <cell r="C264">
            <v>2164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>
            <v>16049</v>
          </cell>
          <cell r="B265" t="str">
            <v>Zero Café, A Coruña, C/ Los Mallos, 73</v>
          </cell>
          <cell r="C265">
            <v>3044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>
            <v>16067</v>
          </cell>
          <cell r="B266" t="str">
            <v>Zig Zag, Barco Valdeorras (Ourense), Abdon Blanco, 8</v>
          </cell>
          <cell r="C266">
            <v>1149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>
            <v>16338</v>
          </cell>
          <cell r="B267" t="str">
            <v>Ziros, Sarria (Lugo), Comandante Manso, 11</v>
          </cell>
          <cell r="C267">
            <v>3648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>
            <v>16318</v>
          </cell>
          <cell r="B268" t="str">
            <v>Zum Zum, Santiago de Compostela, C/ Republica del Salvador, 28</v>
          </cell>
          <cell r="C268">
            <v>1455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val-1</v>
          </cell>
          <cell r="B269" t="str">
            <v/>
          </cell>
          <cell r="C269">
            <v>-11739.74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>
            <v>10029</v>
          </cell>
          <cell r="B270" t="str">
            <v>3 ROSAS, Manises, Calle Jose María Martinez Aviño, 35</v>
          </cell>
          <cell r="C270">
            <v>2155.96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>
            <v>10001</v>
          </cell>
          <cell r="B271" t="str">
            <v>ABEL, La Pobla de Vallbona, Calle José Antonio, 55</v>
          </cell>
          <cell r="C271">
            <v>1619.8599999999997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>
            <v>10126</v>
          </cell>
          <cell r="B272" t="str">
            <v>ABUELA, Mislata (Valencia), C/ Santa Teresa, 1-B</v>
          </cell>
          <cell r="C272">
            <v>22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>
            <v>10064</v>
          </cell>
          <cell r="B273" t="str">
            <v>ANITA, Betera (Valencia), Av. Pais Valencia, 78</v>
          </cell>
          <cell r="C273">
            <v>340.88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>
            <v>10027</v>
          </cell>
          <cell r="B274" t="str">
            <v>APETECE, LLiria, Avda. Dels Furs 14</v>
          </cell>
          <cell r="C274">
            <v>385.78999999999996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>
            <v>10128</v>
          </cell>
          <cell r="B275" t="str">
            <v>ARAGON, Utiel (Valencia), C/ Canal, 32-B</v>
          </cell>
          <cell r="C275">
            <v>148.8900000000001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>
            <v>10078</v>
          </cell>
          <cell r="B276" t="str">
            <v>BALLESTEROS, Torrent (Valencia), C/ Arciprete Navarro Nogeroles, 15</v>
          </cell>
          <cell r="C276">
            <v>430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>
            <v>10048</v>
          </cell>
          <cell r="B277" t="str">
            <v>BAR CONCHETA, Manises (Valencia), C/ Santo Justo y Pastor, 29</v>
          </cell>
          <cell r="C277">
            <v>7698.85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>
            <v>10051</v>
          </cell>
          <cell r="B278" t="str">
            <v>BAR COSTA AZUL, Valencia, Plaza Virgen del Castillo, 3</v>
          </cell>
          <cell r="C278">
            <v>237.96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>
            <v>10067</v>
          </cell>
          <cell r="B279" t="str">
            <v>BAR GOYOS, Crespins (Valencia), Avda. Cortes Valencianes 11</v>
          </cell>
          <cell r="C279">
            <v>161.87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>
            <v>10068</v>
          </cell>
          <cell r="B280" t="str">
            <v>BAR IRLANDA, Almoradí (Alicante), C/ Liceo Politecnico, 2 Derecha</v>
          </cell>
          <cell r="C280">
            <v>597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>
            <v>10110</v>
          </cell>
          <cell r="B281" t="str">
            <v xml:space="preserve">BAR LA SENDA, Agost (Alicante), Avda. Consell País Valencia, Esq. Avda. Novelda, 23, nº 13 </v>
          </cell>
          <cell r="C281">
            <v>-169.90999999999985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>
            <v>10046</v>
          </cell>
          <cell r="B282" t="str">
            <v>BAR LLEDO, Torrente , C/ Padre Mendez, 144</v>
          </cell>
          <cell r="C282">
            <v>446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>
            <v>10050</v>
          </cell>
          <cell r="B283" t="str">
            <v>BAR MARTÍN, Albal (Valencia), C/ Hernadez Lazaro 172</v>
          </cell>
          <cell r="C283">
            <v>58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>
            <v>10049</v>
          </cell>
          <cell r="B284" t="str">
            <v>BAR MURA, Lliria (Valencia), C/ Cami de Mura, 7B Dcha 3</v>
          </cell>
          <cell r="C284">
            <v>218.24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>
            <v>10047</v>
          </cell>
          <cell r="B285" t="str">
            <v>BAR SAN DANIEL, Xirivella (Valencia), C/ Rey Don Jaime, 16</v>
          </cell>
          <cell r="C285">
            <v>863.42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>
            <v>10113</v>
          </cell>
          <cell r="B286" t="str">
            <v>BAR TONI , Lliria (Valencia), C/ Llano del Arco, 50</v>
          </cell>
          <cell r="C286">
            <v>1099.7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>
            <v>10112</v>
          </cell>
          <cell r="B287" t="str">
            <v>BAR WINSTON, Playa Gandia (Valencia), C/ Cap, sant antoni, 6</v>
          </cell>
          <cell r="C287">
            <v>344.13000000000011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10043</v>
          </cell>
          <cell r="B288" t="str">
            <v>BASI, Quart de Poblet, c/ La Unión, 5</v>
          </cell>
          <cell r="C288">
            <v>-316.72000000000003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>
            <v>10017</v>
          </cell>
          <cell r="B289" t="str">
            <v>BOLERA, Cullera, Calle Veinticinco de Abril, 57 izq</v>
          </cell>
          <cell r="C289">
            <v>275.87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>
            <v>10130</v>
          </cell>
          <cell r="B290" t="str">
            <v>BONA CUINA III, Ribarroja (Valencia), C/ Dels Ferrers-C/ 11, P.I. La Reva Sec. 13</v>
          </cell>
          <cell r="C290">
            <v>277.35000000000002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>
            <v>10035</v>
          </cell>
          <cell r="B291" t="str">
            <v>BURGER WORLD, Valencia, c/ Río Nervión, 11</v>
          </cell>
          <cell r="C291">
            <v>-1219.06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>
            <v>10041</v>
          </cell>
          <cell r="B292" t="str">
            <v>CA MANEL, Sueca, C/ Utxana, 45</v>
          </cell>
          <cell r="C292">
            <v>2983.0299999999997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>
            <v>10036</v>
          </cell>
          <cell r="B293" t="str">
            <v>CA-COLAU, Montichelvo, Av. Constitución nº 11</v>
          </cell>
          <cell r="C293">
            <v>1160.1500000000001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>
            <v>10066</v>
          </cell>
          <cell r="B294" t="str">
            <v>CAFE-CAFE, Paterna (Valencia), C/ Nuestra señora Angeles 11</v>
          </cell>
          <cell r="C294">
            <v>558.17999999999995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>
            <v>10058</v>
          </cell>
          <cell r="B295" t="str">
            <v>CAFETERIA EL BOCAITO, Torrente (Valencia), Avda. Barcelona 92 NÂº114 local 3</v>
          </cell>
          <cell r="C295">
            <v>281.75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10045</v>
          </cell>
          <cell r="B296" t="str">
            <v>CAFETERIA MI6, Almoradí , Calle Docor Fleming esquina C/ Mayor,  14</v>
          </cell>
          <cell r="C296">
            <v>136.12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>
            <v>10115</v>
          </cell>
          <cell r="B297" t="str">
            <v>CANELA Y CLAVO, Valencia, C/ Justo y Pastor, 15  bajo</v>
          </cell>
          <cell r="C297">
            <v>680.65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>
            <v>10075</v>
          </cell>
          <cell r="B298" t="str">
            <v>CASA FALCO, Miislata (Valencia), C/ Bajo Segura, 1</v>
          </cell>
          <cell r="C298">
            <v>473.91999999999996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>
            <v>10107</v>
          </cell>
          <cell r="B299" t="str">
            <v>CASA OLI, Valencia, C/ Gaspar Aguilar, 34B</v>
          </cell>
          <cell r="C299">
            <v>107.88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>
            <v>10009</v>
          </cell>
          <cell r="B300" t="str">
            <v>CASTILLA, Valencia, Calle castillo de Cullera, 14</v>
          </cell>
          <cell r="C300">
            <v>1172.46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10026</v>
          </cell>
          <cell r="B301" t="str">
            <v>Cantonet de Vane, Aldaia, C/ Tomás  y Valiente 1</v>
          </cell>
          <cell r="C301">
            <v>1159.3900000000001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>
            <v>10125</v>
          </cell>
          <cell r="B302" t="str">
            <v>DELICIAS, Chiva (Valencia), Avda. Ramon Y Cajal, 23</v>
          </cell>
          <cell r="C302">
            <v>372.54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10111</v>
          </cell>
          <cell r="B303" t="str">
            <v>ECLIPSE, La Eliana (Valencia), Avda. De La Pobla de Vallbona, 2</v>
          </cell>
          <cell r="C303">
            <v>-21.630000000000109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>
            <v>10031</v>
          </cell>
          <cell r="B304" t="str">
            <v>EL BUDHA, Manises, C/ Pintor Pinazo , 1</v>
          </cell>
          <cell r="C304">
            <v>3016.68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>
            <v>10010</v>
          </cell>
          <cell r="B305" t="str">
            <v>EL CAPO, Lliria, Calle Duque de Lliria, 99</v>
          </cell>
          <cell r="C305">
            <v>493.51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>
            <v>10105</v>
          </cell>
          <cell r="B306" t="str">
            <v>EL FRANCES, Catarroja (Valencia), Av. Rambleta, 54</v>
          </cell>
          <cell r="C306">
            <v>8.64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10077</v>
          </cell>
          <cell r="B307" t="str">
            <v>ESQUINA II, Miislata (Valencia), C/ Vicente Salvatierra, 11</v>
          </cell>
          <cell r="C307">
            <v>199.45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>
            <v>10144</v>
          </cell>
          <cell r="B308" t="str">
            <v>FRANCISQUITO, Buñol (Valencia), CALLE MAESTRO GRANADOS, 21</v>
          </cell>
          <cell r="C308">
            <v>-381.63999999999987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>
            <v>10013</v>
          </cell>
          <cell r="B309" t="str">
            <v>FURS, Lliria, Av. Dels Furs, 22</v>
          </cell>
          <cell r="C309">
            <v>807.39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>
            <v>10124</v>
          </cell>
          <cell r="B310" t="str">
            <v>GUIZA, Catarroja (Valencia), C/ Gomez Ferrer, 71-B-1B Recay. C/ Ronda Este</v>
          </cell>
          <cell r="C310">
            <v>177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>
            <v>10109</v>
          </cell>
          <cell r="B311" t="str">
            <v>Guillermo, Almazora (Castellon), C/ Santa Quiteria, 210</v>
          </cell>
          <cell r="C311">
            <v>-1.8799999999999955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>
            <v>10080</v>
          </cell>
          <cell r="B312" t="str">
            <v>HNOS. BORJA, Alacuas (Valencia), Avda. Blasco Ibañez, 45</v>
          </cell>
          <cell r="C312">
            <v>342.8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>
            <v>10131</v>
          </cell>
          <cell r="B313" t="str">
            <v>INSIGNIA , Valencia, C/ Cesar Giorgeta, 1</v>
          </cell>
          <cell r="C313">
            <v>348.25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10129</v>
          </cell>
          <cell r="B314" t="str">
            <v>JANI II, Utiel (Valencia), C/ Canonigo Muñoz, 20</v>
          </cell>
          <cell r="C314">
            <v>1363.8600000000001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>
            <v>10121</v>
          </cell>
          <cell r="B315" t="str">
            <v>KALAKINI, Loriguilla (Valencia), C/ Cervantes, 5</v>
          </cell>
          <cell r="C315">
            <v>274.61999999999989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>
            <v>10120</v>
          </cell>
          <cell r="B316" t="str">
            <v>KOLO.COM, Fuenterrobles (Valencia), C/ Nueva, 2</v>
          </cell>
          <cell r="C316">
            <v>94.690000000000055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>
            <v>10033</v>
          </cell>
          <cell r="B317" t="str">
            <v>LA BARBERIA, Alcasser, Vicente Marí Hernandez, 6</v>
          </cell>
          <cell r="C317">
            <v>2985.69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>
            <v>10133</v>
          </cell>
          <cell r="B318" t="str">
            <v>LA EXTREMENA, Valencia, C/ Doctor Rodríguez de la Fuente, 50</v>
          </cell>
          <cell r="C318">
            <v>29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>
            <v>10044</v>
          </cell>
          <cell r="B319" t="str">
            <v>LA TABERNA, Lliria, Calle L`Hort d`Agusti NÂº8</v>
          </cell>
          <cell r="C319">
            <v>315.48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>
            <v>10025</v>
          </cell>
          <cell r="B320" t="str">
            <v>La Terraza del Fraile, Valencia, C/ Vicent Lladrò 12 , Almassera</v>
          </cell>
          <cell r="C320">
            <v>1679.42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>
            <v>10037</v>
          </cell>
          <cell r="B321" t="str">
            <v>La última y nos vamos, Valencia, c/ Profesor Ángel Lacalle, 1</v>
          </cell>
          <cell r="C321">
            <v>239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>
            <v>10012</v>
          </cell>
          <cell r="B322" t="str">
            <v>MANOLO (ANTES TONI), Lliria, Calle Manuel López  Varela, 6 bajo</v>
          </cell>
          <cell r="C322">
            <v>355.94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>
            <v>10053</v>
          </cell>
          <cell r="B323" t="str">
            <v>MOSET, Massanassa (Valencia), C/ Concepción Arenal, 14</v>
          </cell>
          <cell r="C323">
            <v>381.25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>
            <v>10122</v>
          </cell>
          <cell r="B324" t="str">
            <v>MUSICAL, Requena (Valencia), C/ Arrabal, S/N</v>
          </cell>
          <cell r="C324">
            <v>-237.18000000000006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>
            <v>10134</v>
          </cell>
          <cell r="B325" t="str">
            <v xml:space="preserve">María Dolores , La Pobla de Vallbona (Valencia), Calle Teniente Coronel Alfonso Pelecha, 3 </v>
          </cell>
          <cell r="C325">
            <v>194.75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>
            <v>10076</v>
          </cell>
          <cell r="B326" t="str">
            <v>ORIGINALÂ´S, Miislata (Valencia), C/ Castellon, 20</v>
          </cell>
          <cell r="C326">
            <v>33.43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>
            <v>10052</v>
          </cell>
          <cell r="B327" t="str">
            <v>PAQUITO, Alborache (Valencia), Avenida de la Musica, 46</v>
          </cell>
          <cell r="C327">
            <v>13.319999999999936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>
            <v>10011</v>
          </cell>
          <cell r="B328" t="str">
            <v>PARADISE, Lliria, Calle Pla de Larc, 52</v>
          </cell>
          <cell r="C328">
            <v>838.96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>
            <v>10117</v>
          </cell>
          <cell r="B329" t="str">
            <v>PARQUESOL, La Pobla de Vallbona (Valencia), C/ Trinquete, 54</v>
          </cell>
          <cell r="C329">
            <v>851.69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>
            <v>10114</v>
          </cell>
          <cell r="B330" t="str">
            <v>PENSAT I FET, Massamagrell (Valencia), C/ Figueres (esq. c/Vte. Alexandre), 4</v>
          </cell>
          <cell r="C330">
            <v>197.64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>
            <v>10002</v>
          </cell>
          <cell r="B331" t="str">
            <v>PLAY BOY, La Pobla de Vallbona, Calle Guillermo Roch, 19</v>
          </cell>
          <cell r="C331">
            <v>7025.9000000000015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>
            <v>10127</v>
          </cell>
          <cell r="B332" t="str">
            <v>PLAZA, Chiva (Valencia), Plaza Constitucion, 5</v>
          </cell>
          <cell r="C332">
            <v>784.8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>
            <v>10022</v>
          </cell>
          <cell r="B333" t="str">
            <v>PUB 9NOKAO, Valencia, Calle Metge Don Josep, 26</v>
          </cell>
          <cell r="C333">
            <v>201.46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>
            <v>10028</v>
          </cell>
          <cell r="B334" t="str">
            <v>PUB HEJUMA , Almusafes, C/ San Jose, 61</v>
          </cell>
          <cell r="C334">
            <v>292.68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>
            <v>10123</v>
          </cell>
          <cell r="B335" t="str">
            <v>PUNTO CERO, Xirivella (Valencia), C/ Rey Don Jaime, 24</v>
          </cell>
          <cell r="C335">
            <v>220.24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>
            <v>10074</v>
          </cell>
          <cell r="B336" t="str">
            <v>RACONET, Casinos (Valencia), Avda. Valencia, 17</v>
          </cell>
          <cell r="C336">
            <v>578.73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>
            <v>10090</v>
          </cell>
          <cell r="B337" t="str">
            <v>REPLAY ALACUAS, Alacuas (Valencia), AVENIDA POETA MIGUEL HERNANDEZ, 21</v>
          </cell>
          <cell r="C337">
            <v>-743.52000000000044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>
            <v>10093</v>
          </cell>
          <cell r="B338" t="str">
            <v>REPLAY MANISES, MANISES (Valencia), CARRETERA RIBARROJA, 58</v>
          </cell>
          <cell r="C338">
            <v>-4392.4399999999987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>
            <v>10087</v>
          </cell>
          <cell r="B339" t="str">
            <v>REPLAY MISLATA, Mislata (Valencia), AVENIDA GREGORIO GEA, 2</v>
          </cell>
          <cell r="C339">
            <v>63.210000000000036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>
            <v>10084</v>
          </cell>
          <cell r="B340" t="str">
            <v>REPLAY MONCADA, Moncada (Valencia), CALLE MAYOR, 6</v>
          </cell>
          <cell r="C340">
            <v>3286.34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>
            <v>10096</v>
          </cell>
          <cell r="B341" t="str">
            <v>REPLAY PATERNA , PATERNA (Valencia), CALLE MAYOR, 50</v>
          </cell>
          <cell r="C341">
            <v>518.65999999999985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>
            <v>10102</v>
          </cell>
          <cell r="B342" t="str">
            <v>REPLAY SALVADOR PAU, VALENCIA, CALLE SALVADOR PAU, 1</v>
          </cell>
          <cell r="C342">
            <v>161.20000000000073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>
            <v>10099</v>
          </cell>
          <cell r="B343" t="str">
            <v>REPLAY SAN MARCELINO, VALENCIA, CALLE SAN MARCELINO, 3</v>
          </cell>
          <cell r="C343">
            <v>2372.4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>
            <v>10119</v>
          </cell>
          <cell r="B344" t="str">
            <v>RINCON DE LA AMISTAD, Xirivella (Valencia), C/ Monterrey, 66</v>
          </cell>
          <cell r="C344">
            <v>2459.06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>
            <v>10073</v>
          </cell>
          <cell r="B345" t="str">
            <v>RINCON DE POVE, Xirivella (Valencia), C/ Carmen Estelles, 1</v>
          </cell>
          <cell r="C345">
            <v>288.12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>
            <v>10034</v>
          </cell>
          <cell r="B346" t="str">
            <v>SAMOA, Benifaio, c/ Santa Barbara, 51</v>
          </cell>
          <cell r="C346">
            <v>1784.1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>
            <v>10042</v>
          </cell>
          <cell r="B347" t="str">
            <v>SAN REMO, Onteniente, Avda. Diputación, 14</v>
          </cell>
          <cell r="C347">
            <v>2664.2900000000009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>
            <v>10061</v>
          </cell>
          <cell r="B348" t="str">
            <v>Salón Las Vegas, Almoradí (Alicante), Plaza de la Constitución, 16</v>
          </cell>
          <cell r="C348">
            <v>-1570.9500000000007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>
            <v>10081</v>
          </cell>
          <cell r="B349" t="str">
            <v>Salón de juego Abacaxi, Elda (Alicante), C/ Antonio Maura, 16</v>
          </cell>
          <cell r="C349">
            <v>1380.2199999999998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A350">
            <v>10006</v>
          </cell>
          <cell r="B350" t="str">
            <v>Solpark Barón de Carcer, Valencia, Av del Barón de Cárcer 31</v>
          </cell>
          <cell r="C350">
            <v>-2489.7799999999988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>
            <v>10003</v>
          </cell>
          <cell r="B351" t="str">
            <v>Solpark Torrent, Valencia, Avenida del País Valenciano, 32</v>
          </cell>
          <cell r="C351">
            <v>3417.0099999999948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>
            <v>10118</v>
          </cell>
          <cell r="B352" t="str">
            <v>TRAGO I MOSS, La Pobla de Vallbona (Valencia), calle Poeta Llorente, 141</v>
          </cell>
          <cell r="C352">
            <v>33.370000000000005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>
            <v>10071</v>
          </cell>
          <cell r="B353" t="str">
            <v>TRENTA Y TRES, BuÃ±ol (Valencia), Avda. De La Musica, 6</v>
          </cell>
          <cell r="C353">
            <v>66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>
            <v>10132</v>
          </cell>
          <cell r="B354" t="str">
            <v>TXEMA, Almoradi (Alicante), C/ San Francisco, 5</v>
          </cell>
          <cell r="C354">
            <v>4176.1900000000005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>
            <v>10116</v>
          </cell>
          <cell r="B355" t="str">
            <v>WINS, Buñol (Valencia), CALLE BELTRAN BAGUENA, 3</v>
          </cell>
          <cell r="C355">
            <v>1169.8200000000002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>
            <v>10015</v>
          </cell>
          <cell r="B356" t="str">
            <v>XIXONA, Pobla de Farnals, Calle Joncar, 2</v>
          </cell>
          <cell r="C356">
            <v>1265.6999999999998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A357">
            <v>10024</v>
          </cell>
          <cell r="B357" t="str">
            <v>XUANET (BAJA), Manises, Calle Ferrandis Luna Esq. Juan de Rivera, 15</v>
          </cell>
          <cell r="C357">
            <v>666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>
            <v>16289</v>
          </cell>
          <cell r="B358" t="str">
            <v>A FONTE DÂ´OURO, Culleredo (A CoruÃ±a), Vilaboa, 187</v>
          </cell>
          <cell r="C358">
            <v>36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>
            <v>16173</v>
          </cell>
          <cell r="B359" t="str">
            <v xml:space="preserve">A Xanela, A CoruÃ±a, C/ Agra Del Orzan, 5 </v>
          </cell>
          <cell r="C359">
            <v>11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>
            <v>16174</v>
          </cell>
          <cell r="B360" t="str">
            <v>Andressa, A CoruÃ±a, Avda. Del Ejercito, 16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>
            <v>16166</v>
          </cell>
          <cell r="B361" t="str">
            <v>Andurinas, Sarria (Lugo), C/ Mayor 29</v>
          </cell>
          <cell r="C361">
            <v>39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>
            <v>16087</v>
          </cell>
          <cell r="B362" t="str">
            <v>Area de servicio Corgo Madrid, O Corgo (Lugo), San Bartolomeu A6 Km 4, s/n</v>
          </cell>
          <cell r="C362">
            <v>41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>
            <v>16150</v>
          </cell>
          <cell r="B363" t="str">
            <v>Bebedeiro Do Raposo, Culleredo (A CoruÃ±a), Avda Vilaboa, 73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>
            <v>15019</v>
          </cell>
          <cell r="B364" t="str">
            <v>CENTRAL OFFICE VIGO, Vigo, C/ Alcalde Portanet nÂº33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>
            <v>16245</v>
          </cell>
          <cell r="B365" t="str">
            <v>DegustaciÃ³n, A CoruÃ±a, C/ Enrique MariÃ±as 9- Bajo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>
            <v>16357</v>
          </cell>
          <cell r="B366" t="str">
            <v>Deja Vu, Santiago de Compostela, C/García Prieto, 33 bajo</v>
          </cell>
          <cell r="C366">
            <v>33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>
            <v>16275</v>
          </cell>
          <cell r="B367" t="str">
            <v>Divina Comedia, Pontedeume (A CoruÃ±a), C/ Ricardo Sanchez, 13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>
            <v>16244</v>
          </cell>
          <cell r="B368" t="str">
            <v>Lara (BAJA), Ferrol (A CrouÃ±a), Plaza de Ultramar, 5-6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>
            <v>16253</v>
          </cell>
          <cell r="B369" t="str">
            <v>Luscofusco, carballedo (Lugo), Travesia Cea-A A Barrela, 14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>
            <v>16138</v>
          </cell>
          <cell r="B370" t="str">
            <v>O Arginano, Meira (Lugo), Plaza Mayor, 9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>
            <v>16319</v>
          </cell>
          <cell r="B371" t="str">
            <v>O Cafe de Manuela, Ordes (A CoruÃ±a), C/ Alfonso Senra, 136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>
            <v>16211</v>
          </cell>
          <cell r="B372" t="str">
            <v>Orsay, A CoruÃ±a, CONCEPCIÃ“N ARENAL, 8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16325</v>
          </cell>
          <cell r="B373" t="str">
            <v>Santa Cruz, Ordes (A CoruÃ±a), Santa Cruz de Montaos, s/n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</row>
        <row r="374">
          <cell r="A374">
            <v>10032</v>
          </cell>
          <cell r="B374" t="str">
            <v>ALAMEDA, Manises, Calle PeÃ±iscola NÂº 7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>
            <v>10054</v>
          </cell>
          <cell r="B375" t="str">
            <v>CAFETERIA CAFETAL, Mislata (Valencia), C/ Miguel Hernandez, 14</v>
          </cell>
          <cell r="C375">
            <v>120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>
            <v>10023</v>
          </cell>
          <cell r="B376" t="str">
            <v>CAFÃ‰ DE SUSANA, Valencia, Carretera de Lliria, 48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>
            <v>10014</v>
          </cell>
          <cell r="B377" t="str">
            <v>Central Office Valencia, Valencia, Arzobispo FabÃ­an y Fuero 17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>
            <v>10018</v>
          </cell>
          <cell r="B378" t="str">
            <v>Croupier, CastellÃ³n, Avenida Cardenal Costa, 10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>
            <v>10138</v>
          </cell>
          <cell r="B379" t="str">
            <v>DIVINO, Valencia, C/ JOSE BENLLIURE, 331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>
            <v>10065</v>
          </cell>
          <cell r="B380" t="str">
            <v>ENTRE MEDIAS, Valencia, PL. Armada EspaÃ±ola, 2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>
            <v>10021</v>
          </cell>
          <cell r="B381" t="str">
            <v>FERU (STATUS) CERRADO, Ontinyent, Av. Conde Torrefiel, 8 bajo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>
            <v>10072</v>
          </cell>
          <cell r="B382" t="str">
            <v>GENESIS, Cheste (Valencia), C/ Alqueria, 6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>
            <v>10040</v>
          </cell>
          <cell r="B383" t="str">
            <v>JOANGIE, Valencia, C/ Acacias nÂº80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>
            <v>10030</v>
          </cell>
          <cell r="B384" t="str">
            <v>LA MOTA, L' Alcudia, Avda. Cooperativa AgrÃ­cola Verge De L'Oreto, 24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A385">
            <v>10070</v>
          </cell>
          <cell r="B385" t="str">
            <v>RACO , Catarroja (Valencia), P.I. El  Bony-Calle 31, 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>
            <v>10108</v>
          </cell>
          <cell r="B386" t="str">
            <v>TE ODIO, Valencia, C/ Vinaroz, 3 bajo</v>
          </cell>
          <cell r="C386">
            <v>23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</sheetData>
      <sheetData sheetId="2">
        <row r="2">
          <cell r="A2">
            <v>16050</v>
          </cell>
          <cell r="B2" t="str">
            <v>7+7, Cambre, Rua Francisco Añon, 1</v>
          </cell>
          <cell r="C2">
            <v>-1027.4499999999998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16161</v>
          </cell>
          <cell r="B3" t="str">
            <v>A Adega, Moraña (Pontevedra), Saians 11 (Rua Seis)</v>
          </cell>
          <cell r="C3">
            <v>95.220000000000027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16044</v>
          </cell>
          <cell r="B4" t="str">
            <v>A Boa Estrela Carral, Carral (A Coruña), C/  Paraiso, 31</v>
          </cell>
          <cell r="C4">
            <v>126.03999999999996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16139</v>
          </cell>
          <cell r="B5" t="str">
            <v>A Bolera, Cuntis (Pontevedra), Circunvalacion</v>
          </cell>
          <cell r="C5">
            <v>187.64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>
            <v>16127</v>
          </cell>
          <cell r="B6" t="str">
            <v>A Borneira, Vigo, C/ Marque de Valterra, 7</v>
          </cell>
          <cell r="C6">
            <v>1338.93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16226</v>
          </cell>
          <cell r="B7" t="str">
            <v>A Cabana, Caldas de Reis (Pontevedra), Fermin Garcia, 5</v>
          </cell>
          <cell r="C7">
            <v>469.73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16210</v>
          </cell>
          <cell r="B8" t="str">
            <v>A Capela, Baiona (Pontevedra), Santa Liberata, 6</v>
          </cell>
          <cell r="C8">
            <v>221.57999999999998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>
            <v>16285</v>
          </cell>
          <cell r="B9" t="str">
            <v>A De Carlos, Porto Do Son (A Coruña), C/ Agra, 45 – XUÑO</v>
          </cell>
          <cell r="C9">
            <v>2925.94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>
            <v>16289</v>
          </cell>
          <cell r="B10" t="str">
            <v>A FONTE DÂ´OURO, Culleredo (A CoruÃ±a), Vilaboa, 187</v>
          </cell>
          <cell r="C10">
            <v>36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16059</v>
          </cell>
          <cell r="B11" t="str">
            <v>A Feira, Ferrol (A Coruña), Isla Herbosa, 2-4</v>
          </cell>
          <cell r="C11">
            <v>436.47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16316</v>
          </cell>
          <cell r="B12" t="str">
            <v>A Lar De Adrian, Lugo, Carril das Flores, 30</v>
          </cell>
          <cell r="C12">
            <v>180.46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16279</v>
          </cell>
          <cell r="B13" t="str">
            <v>A Laxa, Lugo, C/ Eduardo Pondal, 20</v>
          </cell>
          <cell r="C13">
            <v>527.54999999999995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16080</v>
          </cell>
          <cell r="B14" t="str">
            <v>A Nave De Vidan, Santiago de Compostela, C/ Mestra Victoria Miguez, 44</v>
          </cell>
          <cell r="C14">
            <v>-961.26000000000022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>
            <v>16225</v>
          </cell>
          <cell r="B15" t="str">
            <v>A Rua Meson, Catoira (Pontevedra), Estacion, 18</v>
          </cell>
          <cell r="C15">
            <v>416.95000000000005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16065</v>
          </cell>
          <cell r="B16" t="str">
            <v>A Skina, A Rua (Ourense), Doctor Vila, 38</v>
          </cell>
          <cell r="C16">
            <v>-4693.4500000000007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16313</v>
          </cell>
          <cell r="B17" t="str">
            <v>A Tasca, Ordes (A Coruña), Rua da Canteira, 11</v>
          </cell>
          <cell r="C17">
            <v>2.1499999999999986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16173</v>
          </cell>
          <cell r="B18" t="str">
            <v xml:space="preserve">A Xanela, A CoruÃ±a, C/ Agra Del Orzan, 5 </v>
          </cell>
          <cell r="C18">
            <v>11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>
            <v>16191</v>
          </cell>
          <cell r="B19" t="str">
            <v>Alameda Marin, Marin (Pontevedra), Mendez nuñez, 30</v>
          </cell>
          <cell r="C19">
            <v>208.98999999999978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>
            <v>16094</v>
          </cell>
          <cell r="B20" t="str">
            <v>Alfonselle, Lalin (Pontevedra), Avda. Luis Gonzalez Taboada, 33</v>
          </cell>
          <cell r="C20">
            <v>644.37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16175</v>
          </cell>
          <cell r="B21" t="str">
            <v>Alicia, A Coruña, Ronda De Outeiro, 287</v>
          </cell>
          <cell r="C21">
            <v>1194.76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16089</v>
          </cell>
          <cell r="B22" t="str">
            <v>Alumbre, Barbadas (Ourense), C/ Celanova, 89</v>
          </cell>
          <cell r="C22">
            <v>1857.7800000000007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16174</v>
          </cell>
          <cell r="B23" t="str">
            <v>Andressa, A CoruÃ±a, Avda. Del Ejercito, 16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16166</v>
          </cell>
          <cell r="B24" t="str">
            <v>Andurinas, Sarria (Lugo), C/ Mayor 29</v>
          </cell>
          <cell r="C24">
            <v>39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>
            <v>16233</v>
          </cell>
          <cell r="B25" t="str">
            <v>Antas Ulla, Lugo, C/ Río Miño, 3</v>
          </cell>
          <cell r="C25">
            <v>504.80000000000018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>
            <v>16108</v>
          </cell>
          <cell r="B26" t="str">
            <v>Antoxo, Salceda De Caselas (Pontevedra), Cerquido, s/n</v>
          </cell>
          <cell r="C26">
            <v>18.809999999999945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>
            <v>16088</v>
          </cell>
          <cell r="B27" t="str">
            <v>Area de servicio Corgo Coruna, O Corgo (Lugo), San Bartolomeu A6 Km 48, s/n</v>
          </cell>
          <cell r="C27">
            <v>-22.89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>
            <v>16087</v>
          </cell>
          <cell r="B28" t="str">
            <v>Area de servicio Corgo Madrid, O Corgo (Lugo), San Bartolomeu A6 Km 4, s/n</v>
          </cell>
          <cell r="C28">
            <v>41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16296</v>
          </cell>
          <cell r="B29" t="str">
            <v>Arenal, Santiago de Compostela, C/ Amor Ruibal, 21</v>
          </cell>
          <cell r="C29">
            <v>1548.56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16282</v>
          </cell>
          <cell r="B30" t="str">
            <v>As Canles, Ribeira (A Coruña), Xenxides - Olieros - Salmon</v>
          </cell>
          <cell r="C30">
            <v>-23.810000000000002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>
            <v>16152</v>
          </cell>
          <cell r="B31" t="str">
            <v>Asubio, A Coruña, Ronda de Outeiro, nº 324</v>
          </cell>
          <cell r="C31">
            <v>321.67999999999984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16258</v>
          </cell>
          <cell r="B32" t="str">
            <v>Atenea Corujo (BAJA), Vigo (Pontevedra), Camposancos, 219</v>
          </cell>
          <cell r="C32">
            <v>-468.6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>
            <v>16286</v>
          </cell>
          <cell r="B33" t="str">
            <v>Avenida Cambados, Cambados (Pontevedra), Vilariño, s/n</v>
          </cell>
          <cell r="C33">
            <v>294.70000000000005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>
            <v>16159</v>
          </cell>
          <cell r="B34" t="str">
            <v>Avenida Tui, Tui (Pontevedra), Avenida Portugal, 30</v>
          </cell>
          <cell r="C34">
            <v>1094.18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>
            <v>16091</v>
          </cell>
          <cell r="B35" t="str">
            <v>Avenida, Xinzo de Limia (Ourense), Avda. De Madrid, 7</v>
          </cell>
          <cell r="C35">
            <v>191.13999999999987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>
            <v>16187</v>
          </cell>
          <cell r="B36" t="str">
            <v>Axexo, Porto do Son (A coruña), Lugar A Contiña nº 18</v>
          </cell>
          <cell r="C36">
            <v>2099.84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16331</v>
          </cell>
          <cell r="B37" t="str">
            <v>BOHIO, Ourense, Calle Manuel Pereira, 9</v>
          </cell>
          <cell r="C37">
            <v>520.69000000000005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16260</v>
          </cell>
          <cell r="B38" t="str">
            <v>Bahia Blanca, Vigo (Pontevedra), Travesia de Vigo, 168</v>
          </cell>
          <cell r="C38">
            <v>-84.639999999999873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>
            <v>16196</v>
          </cell>
          <cell r="B39" t="str">
            <v>Baltar, Culleredo (A Coruña), C/ Ribados, 16</v>
          </cell>
          <cell r="C39">
            <v>537.53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>
            <v>16113</v>
          </cell>
          <cell r="B40" t="str">
            <v>Bar Andrea, Lugo, Rua Buxo, 17</v>
          </cell>
          <cell r="C40">
            <v>237.44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16298</v>
          </cell>
          <cell r="B41" t="str">
            <v>Bar Latino, Santiago de Compostela , Republica Argentina, 26</v>
          </cell>
          <cell r="C41">
            <v>2826.48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16251</v>
          </cell>
          <cell r="B42" t="str">
            <v>Bariloche, Naron (A Coruña), Crta. Castilla, 709</v>
          </cell>
          <cell r="C42">
            <v>-248.17999999999995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>
            <v>16125</v>
          </cell>
          <cell r="B43" t="str">
            <v>Barqueiro, Avión (Ourense), Avda. Francisco Gil Zamora, 34</v>
          </cell>
          <cell r="C43">
            <v>-73.839999999999918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>
            <v>16084</v>
          </cell>
          <cell r="B44" t="str">
            <v>Basket, Lugo, C/ Dr. Flemming, 1</v>
          </cell>
          <cell r="C44">
            <v>573.47000000000025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>
            <v>16150</v>
          </cell>
          <cell r="B45" t="str">
            <v>Bebedeiro Do Raposo, Culleredo (A CoruÃ±a), Avda Vilaboa, 73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>
            <v>16145</v>
          </cell>
          <cell r="B46" t="str">
            <v>Beiramar, Nigran (Pontevedra), Plaza Jose Mogimes, 11</v>
          </cell>
          <cell r="C46">
            <v>533.69000000000005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>
            <v>16042</v>
          </cell>
          <cell r="B47" t="str">
            <v>Beos, Carballo (A Coruña), C/ Rio Sil, 57</v>
          </cell>
          <cell r="C47">
            <v>421.09000000000003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>
            <v>15020</v>
          </cell>
          <cell r="B48" t="str">
            <v>Bingo Castelo Real, Vigo, Av. de la Florida, 66</v>
          </cell>
          <cell r="C48">
            <v>14388.479999999996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>
            <v>15017</v>
          </cell>
          <cell r="B49" t="str">
            <v>Bingo Costa Verde (Ourense), Ourense, AV. Buenos Aires, 12</v>
          </cell>
          <cell r="C49">
            <v>1520.4499999999998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15016</v>
          </cell>
          <cell r="B50" t="str">
            <v>Bingo Costa Verde (Vigo), Vigo, C/ Urzaiz, 128</v>
          </cell>
          <cell r="C50">
            <v>6863.7099999999991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16257</v>
          </cell>
          <cell r="B51" t="str">
            <v>Bocados, Mos (Pontevedra), Torreeira, 30</v>
          </cell>
          <cell r="C51">
            <v>190.31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16043</v>
          </cell>
          <cell r="B52" t="str">
            <v xml:space="preserve">Bolera Pontedeume, Pontedeume (A Coruña), C/ Santiago, 28-30 </v>
          </cell>
          <cell r="C52">
            <v>1861.38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16115</v>
          </cell>
          <cell r="B53" t="str">
            <v>Bombonera, Carballo (A Coruña), C/Vicente Risco, esquina Castelao</v>
          </cell>
          <cell r="C53">
            <v>704.43000000000006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>
            <v>16155</v>
          </cell>
          <cell r="B54" t="str">
            <v>Bora, A Coruña, Avda Someso, nº 7</v>
          </cell>
          <cell r="C54">
            <v>-35.1099999999999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>
            <v>16109</v>
          </cell>
          <cell r="B55" t="str">
            <v>Botica, Outes, C/ Compostela, 22</v>
          </cell>
          <cell r="C55">
            <v>99.279999999999973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>
            <v>16082</v>
          </cell>
          <cell r="B56" t="str">
            <v>Brisas, Pobra Do Caramiñal (A Coruña), Rua Castelao, 2</v>
          </cell>
          <cell r="C56">
            <v>2657.3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>
            <v>16124</v>
          </cell>
          <cell r="B57" t="str">
            <v>Brisay, Lugo, Avda de la Coruña, 257</v>
          </cell>
          <cell r="C57">
            <v>49.300000000000182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>
            <v>16142</v>
          </cell>
          <cell r="B58" t="str">
            <v>Bugus Latino, Tomiño (Pontevedra), Tui – La Guardia Carregal 5</v>
          </cell>
          <cell r="C58">
            <v>75.150000000000006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>
            <v>16157</v>
          </cell>
          <cell r="B59" t="str">
            <v>Bugus Pegonegro, Gondomar (Pontevedra), Tumbio pegonegro, 1</v>
          </cell>
          <cell r="C59">
            <v>349.38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16101</v>
          </cell>
          <cell r="B60" t="str">
            <v>Bugus, Tomiño (Pontevedra), C/ Granxola – Estás</v>
          </cell>
          <cell r="C60">
            <v>237.04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>
            <v>16079</v>
          </cell>
          <cell r="B61" t="str">
            <v>Bulldog, Ordenes (A Coruña), C/ Mediodia, 28</v>
          </cell>
          <cell r="C61">
            <v>1599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16218</v>
          </cell>
          <cell r="B62" t="str">
            <v>Burguer Bolera, Ordes (A Coruña), Rua Do Muiño, 8</v>
          </cell>
          <cell r="C62">
            <v>1663.7600000000002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>
            <v>16332</v>
          </cell>
          <cell r="B63" t="str">
            <v>CARIDE, Ourense, Rua do Ensino, 1</v>
          </cell>
          <cell r="C63">
            <v>-598.63000000000011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>
            <v>16126</v>
          </cell>
          <cell r="B64" t="str">
            <v>CENTRAL (Redondela), Redondela (Pontevedra), C/ Juan Manuel Pereira, 2</v>
          </cell>
          <cell r="C64">
            <v>829.90000000000009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>
            <v>15019</v>
          </cell>
          <cell r="B65" t="str">
            <v>CENTRAL OFFICE VIGO, Vigo, C/ Alcalde Portanet nÂº33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16330</v>
          </cell>
          <cell r="B66" t="str">
            <v>COLMENA, Ourense, Travesia Porto Carreiro, 1</v>
          </cell>
          <cell r="C66">
            <v>134.25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16083</v>
          </cell>
          <cell r="B67" t="str">
            <v>Cacharela, Boiro, C/ Constitución, 69</v>
          </cell>
          <cell r="C67">
            <v>512.09999999999991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16182</v>
          </cell>
          <cell r="B68" t="str">
            <v>Cafe Bar Pepe, Ames (A Coruña), C/Pardiñeiros, Edificio Gran Via, nº 9. Milladoiro</v>
          </cell>
          <cell r="C68">
            <v>723.55999999999949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>
            <v>16293</v>
          </cell>
          <cell r="B69" t="str">
            <v>Cafe Venecia, Oroso-Sigueiro (A Coruña), Rua Traves</v>
          </cell>
          <cell r="C69">
            <v>1423.17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>
            <v>16078</v>
          </cell>
          <cell r="B70" t="str">
            <v>Cafeteria Rial, Santiago de Compostela, C/Santiago de Chile, 15</v>
          </cell>
          <cell r="C70">
            <v>4063.96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16283</v>
          </cell>
          <cell r="B71" t="str">
            <v>Camino De Santiago, Val Do Dubra (A Coruña), Calle Arcay, 42</v>
          </cell>
          <cell r="C71">
            <v>1162.52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16086</v>
          </cell>
          <cell r="B72" t="str">
            <v>Casa Balbina, Lugo, C/ Benigno Rivera, Poligono Ceao, s/n</v>
          </cell>
          <cell r="C72">
            <v>138.76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>
            <v>16239</v>
          </cell>
          <cell r="B73" t="str">
            <v>Casa Do Grande, Friol (Lugo), Plaza del puente, 8</v>
          </cell>
          <cell r="C73">
            <v>214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16238</v>
          </cell>
          <cell r="B74" t="str">
            <v>Casa Marcos, Lugo, San Eufrasio, 163</v>
          </cell>
          <cell r="C74">
            <v>-371.23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>
            <v>16136</v>
          </cell>
          <cell r="B75" t="str">
            <v>Casa Marin, Sanxenxo (Pontevedra), C/ Noalla S/N</v>
          </cell>
          <cell r="C75">
            <v>1472.3500000000004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16093</v>
          </cell>
          <cell r="B76" t="str">
            <v>Casa Pepe, Lalin (Pontevedra), Os Olmos, 17</v>
          </cell>
          <cell r="C76">
            <v>3230.17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>
            <v>16085</v>
          </cell>
          <cell r="B77" t="str">
            <v>Casablanca, Lugo, Avda. La Coruña, 60</v>
          </cell>
          <cell r="C77">
            <v>359.45000000000005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>
            <v>16204</v>
          </cell>
          <cell r="B78" t="str">
            <v>Casqueiros 2, Arzua (A Coruña), Rua Do Castro, 10</v>
          </cell>
          <cell r="C78">
            <v>758.36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16112</v>
          </cell>
          <cell r="B79" t="str">
            <v>Celler, Monforte de Lemos (Lugo), C/Calvo Sotelo, 36/38</v>
          </cell>
          <cell r="C79">
            <v>-177.72000000000003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16178</v>
          </cell>
          <cell r="B80" t="str">
            <v>Central, Arteixo (A Coruña), Travesia Meicende, 204</v>
          </cell>
          <cell r="C80">
            <v>824.13000000000011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16036</v>
          </cell>
          <cell r="B81" t="str">
            <v>Cervecería Os Castros, A Coruña, C/ General San Jurgo, 142</v>
          </cell>
          <cell r="C81">
            <v>98.430000000000064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16135</v>
          </cell>
          <cell r="B82" t="str">
            <v>Ch El Abuelo Pintos, Barro (Pontevedra), Curro S/N</v>
          </cell>
          <cell r="C82">
            <v>114.84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16117</v>
          </cell>
          <cell r="B83" t="str">
            <v>Chan de Amoedo, Pazos De Borben (Pontevedra), Chan de Amoedo, s/n</v>
          </cell>
          <cell r="C83">
            <v>67.69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16158</v>
          </cell>
          <cell r="B84" t="str">
            <v>Chic, Vigo (Pontevedra), Camelias, 77</v>
          </cell>
          <cell r="C84">
            <v>617.63999999999987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16299</v>
          </cell>
          <cell r="B85" t="str">
            <v>Chuco, Sotomayor (Pontevedra), C/Rosalia Castro, 18</v>
          </cell>
          <cell r="C85">
            <v>290.43000000000006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16236</v>
          </cell>
          <cell r="B86" t="str">
            <v>Cientounvinos, Lugo, C/ Río Miño, 6</v>
          </cell>
          <cell r="C86">
            <v>1499.9099999999999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16246</v>
          </cell>
          <cell r="B87" t="str">
            <v>Cocos, A Coruña, ENTREPEÑAS, 34</v>
          </cell>
          <cell r="C87">
            <v>627.16000000000008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16081</v>
          </cell>
          <cell r="B88" t="str">
            <v>Coliseo, Ribeira (A Coruña), Uxio Novoneyra 2, Bj Izq</v>
          </cell>
          <cell r="C88">
            <v>-23.42999999999995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16334</v>
          </cell>
          <cell r="B89" t="str">
            <v>Compan And Go, Vigo (Pontevedra), Pilar, 10</v>
          </cell>
          <cell r="C89">
            <v>800.65999999999985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16198</v>
          </cell>
          <cell r="B90" t="str">
            <v xml:space="preserve">Concheiros 31, Santiago de Compostela, C/ Concheiros, 31 </v>
          </cell>
          <cell r="C90">
            <v>639.49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16327</v>
          </cell>
          <cell r="B91" t="str">
            <v>Copas Rotas, Santiago de Compostela, Rua Nova, 39</v>
          </cell>
          <cell r="C91">
            <v>304.27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16147</v>
          </cell>
          <cell r="B92" t="str">
            <v>Coyote, Marin (Pontevedra), Ezequiel Massoni, 79</v>
          </cell>
          <cell r="C92">
            <v>116.07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>
            <v>16277</v>
          </cell>
          <cell r="B93" t="str">
            <v>Cuatro Caminos, A Rua (Ourense), C/ Progreso, 37</v>
          </cell>
          <cell r="C93">
            <v>-2319.6799999999998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16232</v>
          </cell>
          <cell r="B94" t="str">
            <v>D Orixen, Sarria (Lugo), C/ Calvo Sotelo, 165</v>
          </cell>
          <cell r="C94">
            <v>487.80999999999995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16121</v>
          </cell>
          <cell r="B95" t="str">
            <v>Daikevel, Ferrol, Carretera de Catabois, 339-341</v>
          </cell>
          <cell r="C95">
            <v>750.63000000000011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16170</v>
          </cell>
          <cell r="B96" t="str">
            <v>Dallas, Ferrol (A Coruña), c/ Vivero, 1</v>
          </cell>
          <cell r="C96">
            <v>471.08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16160</v>
          </cell>
          <cell r="B97" t="str">
            <v>Danubio Azul, Vigo (Pontevedra), Beade Saa 114</v>
          </cell>
          <cell r="C97">
            <v>177.37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16245</v>
          </cell>
          <cell r="B98" t="str">
            <v>DegustaciÃ³n, A CoruÃ±a, C/ Enrique MariÃ±as 9- Bajo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16357</v>
          </cell>
          <cell r="B99" t="str">
            <v>Deja Vu, Santiago de Compostela, C/García Prieto, 33 bajo</v>
          </cell>
          <cell r="C99">
            <v>33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16131</v>
          </cell>
          <cell r="B100" t="str">
            <v>Dia Cafeteria, Catoira (Pontevedra), Avda do Concello, 1</v>
          </cell>
          <cell r="C100">
            <v>535.07999999999993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16275</v>
          </cell>
          <cell r="B101" t="str">
            <v>Divina Comedia, Pontedeume (A CoruÃ±a), C/ Ricardo Sanchez, 13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16075</v>
          </cell>
          <cell r="B102" t="str">
            <v>Don Budi, Bertamirans (Ames) A Coruña, Avda. Mahia, 78</v>
          </cell>
          <cell r="C102">
            <v>259.45000000000005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16128</v>
          </cell>
          <cell r="B103" t="str">
            <v>Duca, Santa Comba (A Coruña), C/Rosalia de Castro, 4-6</v>
          </cell>
          <cell r="C103">
            <v>425.28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16259</v>
          </cell>
          <cell r="B104" t="str">
            <v>Ecos, Vigo (Pontevedra), Urzaiz, 35</v>
          </cell>
          <cell r="C104">
            <v>-368.17000000000007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16167</v>
          </cell>
          <cell r="B105" t="str">
            <v>Edu, Ferrol (A Coruña), C/Emilio Pardo Bazan b-47</v>
          </cell>
          <cell r="C105">
            <v>1953.2399999999998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16103</v>
          </cell>
          <cell r="B106" t="str">
            <v>El Cielo, Tui (Pontevedra), C/ Ordoñez, 2</v>
          </cell>
          <cell r="C106">
            <v>583.21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16148</v>
          </cell>
          <cell r="B107" t="str">
            <v>El Uno, A Coruña, Avda. Navarra, 1</v>
          </cell>
          <cell r="C107">
            <v>349.40000000000009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16227</v>
          </cell>
          <cell r="B108" t="str">
            <v>El cubano, Neda (A Coruña), Sobrelavilla, 19</v>
          </cell>
          <cell r="C108">
            <v>579.94000000000005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16312</v>
          </cell>
          <cell r="B109" t="str">
            <v>En Boca, Barco  (Ourense), C/ Hermanos Dequid T8</v>
          </cell>
          <cell r="C109">
            <v>512.56999999999994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16149</v>
          </cell>
          <cell r="B110" t="str">
            <v>Equs, Noya (A Coruña), Alameda, Edificio San Francisco</v>
          </cell>
          <cell r="C110">
            <v>1070.78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16217</v>
          </cell>
          <cell r="B111" t="str">
            <v>Erika, Arzua (A Coruña), Rua Do Castro, S/N</v>
          </cell>
          <cell r="C111">
            <v>111.69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16307</v>
          </cell>
          <cell r="B112" t="str">
            <v>Esmorga, Carballiño (Ourense), C/ Canteiros, 1</v>
          </cell>
          <cell r="C112">
            <v>2273.0599999999995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16242</v>
          </cell>
          <cell r="B113" t="str">
            <v>Estrella, Naron (A Coruña), Travesia De La Estrella, 2</v>
          </cell>
          <cell r="C113">
            <v>305.27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16071</v>
          </cell>
          <cell r="B114" t="str">
            <v>Estudio 34, Santiago de Compostela, C/ Fray Rosendo Salvado, 9</v>
          </cell>
          <cell r="C114">
            <v>-2738.51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16228</v>
          </cell>
          <cell r="B115" t="str">
            <v>Excalibur, O Barco de Valdeorras (Ourense), C/Manuel Quiroga, 4</v>
          </cell>
          <cell r="C115">
            <v>286.12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16040</v>
          </cell>
          <cell r="B116" t="str">
            <v>Feudo, A Coruña, C/ Panaderas, 53</v>
          </cell>
          <cell r="C116">
            <v>1797.75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16176</v>
          </cell>
          <cell r="B117" t="str">
            <v>Flandes, A Coruña, C/ Orillamar, 76</v>
          </cell>
          <cell r="C117">
            <v>124.32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16120</v>
          </cell>
          <cell r="B118" t="str">
            <v>Fokker, Mos (Pontevedra), C/ Peinador Torroso, 21</v>
          </cell>
          <cell r="C118">
            <v>-42.529999999999973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16237</v>
          </cell>
          <cell r="B119" t="str">
            <v>Folgar, Castro Do Rei (Lugo) , Plaza Galicia, 15</v>
          </cell>
          <cell r="C119">
            <v>112.56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16062</v>
          </cell>
          <cell r="B120" t="str">
            <v>Folsom, Naron (A Coruña), C/ Cataluña, 21</v>
          </cell>
          <cell r="C120">
            <v>-1222.67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16216</v>
          </cell>
          <cell r="B121" t="str">
            <v>Forno de Anxela, Santiago de Compostela, Laraño-Lamas</v>
          </cell>
          <cell r="C121">
            <v>570.04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16202</v>
          </cell>
          <cell r="B122" t="str">
            <v>G-63, Santiago de Compostela, C/ Cancelas, 63</v>
          </cell>
          <cell r="C122">
            <v>3334.36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16309</v>
          </cell>
          <cell r="B123" t="str">
            <v>G.B., Arteixo (A Coruña), Meicende, 202</v>
          </cell>
          <cell r="C123">
            <v>-355.75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16188</v>
          </cell>
          <cell r="B124" t="str">
            <v>Gallaecia (BAJA), Ames (A CoruÃ±a), Ronda da Cruxa nÂº 3 Milladoiro</v>
          </cell>
          <cell r="C124">
            <v>-13.85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16353</v>
          </cell>
          <cell r="B125" t="str">
            <v>Gaviota, Vigo (Pontevedra), C/ Manuel de Castro</v>
          </cell>
          <cell r="C125">
            <v>492.99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>
            <v>16162</v>
          </cell>
          <cell r="B126" t="str">
            <v>Gran Via, Estrada (Pontevedra), Benito Vigo, 23</v>
          </cell>
          <cell r="C126">
            <v>1596.83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>
            <v>16300</v>
          </cell>
          <cell r="B127" t="str">
            <v>Grilo, Padrenda (Ourense), Ctra Castrelo-P Braxa-Km30</v>
          </cell>
          <cell r="C127">
            <v>865.04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>
            <v>16045</v>
          </cell>
          <cell r="B128" t="str">
            <v>Gurma, Cambre (A coruña), Rua As Lagoas, 3</v>
          </cell>
          <cell r="C128">
            <v>216.35000000000036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>
            <v>16223</v>
          </cell>
          <cell r="B129" t="str">
            <v>Hermy, Vigo (Pontevedra), La garrida – Valladares 372</v>
          </cell>
          <cell r="C129">
            <v>177.60000000000002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>
            <v>16163</v>
          </cell>
          <cell r="B130" t="str">
            <v>Ice, Estrada (Pontevedra), Avenida America, 1</v>
          </cell>
          <cell r="C130">
            <v>1062.1599999999999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>
            <v>16114</v>
          </cell>
          <cell r="B131" t="str">
            <v>Indio, Sada (A Coruña), C/ Sada de Area, 38</v>
          </cell>
          <cell r="C131">
            <v>890.55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>
            <v>16304</v>
          </cell>
          <cell r="B132" t="str">
            <v>J J R, Vigo (Pontevedra), C/ Colombia 25</v>
          </cell>
          <cell r="C132">
            <v>1594.63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>
            <v>16064</v>
          </cell>
          <cell r="B133" t="str">
            <v>J.L, Melide (A Coruña), Cl. Taboada Roca 6</v>
          </cell>
          <cell r="C133">
            <v>2335.41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>
            <v>16337</v>
          </cell>
          <cell r="B134" t="str">
            <v>JR, Lalin (Pontevedra), Melida, 6</v>
          </cell>
          <cell r="C134">
            <v>1057.83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>
            <v>16060</v>
          </cell>
          <cell r="B135" t="str">
            <v>Jupe, Neda (A Coruña), C/ Algeciras, 62</v>
          </cell>
          <cell r="C135">
            <v>14.220000000000027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>
            <v>16054</v>
          </cell>
          <cell r="B136" t="str">
            <v>Karaoke Tropico, Naron (A Coruña), Carretera de Castilla 437</v>
          </cell>
          <cell r="C136">
            <v>10119.720000000001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>
            <v>16355</v>
          </cell>
          <cell r="B137" t="str">
            <v>Katay, Vilalba (Lugo), C/ Lois Peña Novo, 2</v>
          </cell>
          <cell r="C137">
            <v>152.69999999999999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>
            <v>16183</v>
          </cell>
          <cell r="B138" t="str">
            <v>Kedaki, Santiago de Compostela, C/ Salgueiriños de abajo, nº 4</v>
          </cell>
          <cell r="C138">
            <v>-204.23999999999978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>
            <v>16056</v>
          </cell>
          <cell r="B139" t="str">
            <v>Kensington, Naron (A coruña), Carretera De Castilla, 832</v>
          </cell>
          <cell r="C139">
            <v>-308.02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>
            <v>16180</v>
          </cell>
          <cell r="B140" t="str">
            <v>Kristal, Culleredo (A Coruña), C/ Sagrada Familia, 4</v>
          </cell>
          <cell r="C140">
            <v>1604.22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>
            <v>16195</v>
          </cell>
          <cell r="B141" t="str">
            <v>La Central, Cambre (A Coruña), C/ Rio Mandeo, 4</v>
          </cell>
          <cell r="C141">
            <v>692.8599999999999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>
            <v>16209</v>
          </cell>
          <cell r="B142" t="str">
            <v>La Cueva, Ferrol, Ctra. de Catabois 649</v>
          </cell>
          <cell r="C142">
            <v>727.26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>
            <v>16336</v>
          </cell>
          <cell r="B143" t="str">
            <v>La Estación, Vigo (Pontevedra), Baixada ao Vao, 63</v>
          </cell>
          <cell r="C143">
            <v>935.36999999999989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>
            <v>16106</v>
          </cell>
          <cell r="B144" t="str">
            <v>La Iguana, Lugo, De Granxa Local 1 25</v>
          </cell>
          <cell r="C144">
            <v>160.53999999999996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>
            <v>16247</v>
          </cell>
          <cell r="B145" t="str">
            <v>La Oficina, A Coruña, Ronda De Nelle, 19</v>
          </cell>
          <cell r="C145">
            <v>502.58999999999992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>
            <v>16061</v>
          </cell>
          <cell r="B146" t="str">
            <v>La Pena, Ferrol, C/ Ortigueira, 14</v>
          </cell>
          <cell r="C146">
            <v>472.76000000000022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>
            <v>16235</v>
          </cell>
          <cell r="B147" t="str">
            <v>La Taperia, Sarria (Lugo), C/ Calvo Sotelo, 211</v>
          </cell>
          <cell r="C147">
            <v>68.3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>
            <v>16273</v>
          </cell>
          <cell r="B148" t="str">
            <v>La Terracita, Vigo (Pontevedra), Avda Florida, 41</v>
          </cell>
          <cell r="C148">
            <v>302.99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>
            <v>16244</v>
          </cell>
          <cell r="B149" t="str">
            <v>Lara (BAJA), Ferrol (A CrouÃ±a), Plaza de Ultramar, 5-6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>
            <v>16321</v>
          </cell>
          <cell r="B150" t="str">
            <v>Las Palmeras, Quiroga (Lugo), C/ Galicia, 1</v>
          </cell>
          <cell r="C150">
            <v>757.46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>
            <v>16278</v>
          </cell>
          <cell r="B151" t="str">
            <v>Leira, Barco de Valdeorras (Ourense), C/ Rosalia de Castro, s/n</v>
          </cell>
          <cell r="C151">
            <v>4054.55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>
            <v>16317</v>
          </cell>
          <cell r="B152" t="str">
            <v>Lembranza, San Amaro (Ourense), Principal, 23</v>
          </cell>
          <cell r="C152">
            <v>444.74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>
            <v>16146</v>
          </cell>
          <cell r="B153" t="str">
            <v>Lenon, Vigo (Pontevedra), C/ Andalucia, 6</v>
          </cell>
          <cell r="C153">
            <v>75.919999999999987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>
            <v>16294</v>
          </cell>
          <cell r="B154" t="str">
            <v>Lim, Santiago de Compostela, C/Ramon Cabanillas 3B</v>
          </cell>
          <cell r="C154">
            <v>2616.2600000000002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16168</v>
          </cell>
          <cell r="B155" t="str">
            <v>Lorenzo, Fene (A Coruña), C/ del mar, bloque 8, 23</v>
          </cell>
          <cell r="C155">
            <v>2083.38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>
            <v>16097</v>
          </cell>
          <cell r="B156" t="str">
            <v>Luada, Redondela (Pontevedra), Rua Jose Regojo, 8</v>
          </cell>
          <cell r="C156">
            <v>411.1899999999996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>
            <v>16181</v>
          </cell>
          <cell r="B157" t="str">
            <v>Luar, Orense, Avda. Buenos Aires, 179</v>
          </cell>
          <cell r="C157">
            <v>-78.83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>
            <v>16253</v>
          </cell>
          <cell r="B158" t="str">
            <v>Luscofusco, carballedo (Lugo), Travesia Cea-A A Barrela, 14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>
            <v>16129</v>
          </cell>
          <cell r="B159" t="str">
            <v>M De Marquesa, Vigo (Pontevedra), Avda Castrelos, 188</v>
          </cell>
          <cell r="C159">
            <v>840.5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>
            <v>16335</v>
          </cell>
          <cell r="B160" t="str">
            <v>MaclarenÂ´s, Ponteareas (Pontevedra), CastaÃ±al, 5</v>
          </cell>
          <cell r="C160">
            <v>-1861.1299999999992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>
            <v>16276</v>
          </cell>
          <cell r="B161" t="str">
            <v>Makoki, Barco de Valdeorras (Orense), C/ Conde de Fenosa,56</v>
          </cell>
          <cell r="C161">
            <v>154.79000000000002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>
            <v>16119</v>
          </cell>
          <cell r="B162" t="str">
            <v>Malosera, Porriño (Pontevedra), C/Servando Ramilo, 2</v>
          </cell>
          <cell r="C162">
            <v>1104.9100000000001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>
            <v>16047</v>
          </cell>
          <cell r="B163" t="str">
            <v>Manureva, A Coruña, C/ Europa, 15</v>
          </cell>
          <cell r="C163">
            <v>-126.32999999999993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>
            <v>16141</v>
          </cell>
          <cell r="B164" t="str">
            <v>Maradentro, Teo (A Coruña), Los Rosales Bloque D P-2, Montouto</v>
          </cell>
          <cell r="C164">
            <v>1213.4699999999998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>
            <v>16243</v>
          </cell>
          <cell r="B165" t="str">
            <v>Maravilla, Valdoviño (A Coruña), Vilaboa, S/N</v>
          </cell>
          <cell r="C165">
            <v>207.19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>
            <v>16320</v>
          </cell>
          <cell r="B166" t="str">
            <v>Marbella, Vilamartin de Valdeorras (Ourense), C/ Miguel de Cervantes, 32</v>
          </cell>
          <cell r="C166">
            <v>411.88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>
            <v>16190</v>
          </cell>
          <cell r="B167" t="str">
            <v>Mazaricos, Santiago de Compostela, Tras el Pilar nÂº 7</v>
          </cell>
          <cell r="C167">
            <v>832.62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>
            <v>16073</v>
          </cell>
          <cell r="B168" t="str">
            <v>Merlego, Santiago de Compostela, C/Angustia, 22</v>
          </cell>
          <cell r="C168">
            <v>1377.5200000000004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>
            <v>16340</v>
          </cell>
          <cell r="B169" t="str">
            <v>Meson Fisterra, Santiago de Compostela, C/ Gracia Lorca, 10</v>
          </cell>
          <cell r="C169">
            <v>730.29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>
            <v>16130</v>
          </cell>
          <cell r="B170" t="str">
            <v>Miravalle Norte, San Cibrao Das Viñas, Infesta-Curras, s/n</v>
          </cell>
          <cell r="C170">
            <v>293.63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>
            <v>16153</v>
          </cell>
          <cell r="B171" t="str">
            <v>Muino Roxo, Betanzos (A Coruña), Avenida Garcia Naveira, 63</v>
          </cell>
          <cell r="C171">
            <v>719.48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>
            <v>16268</v>
          </cell>
          <cell r="B172" t="str">
            <v>Mundial, Pontevedra, Calle Loureiro Crespo, 11</v>
          </cell>
          <cell r="C172">
            <v>-229.94999999999982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16111</v>
          </cell>
          <cell r="B173" t="str">
            <v>Mus, Vigo (Pontevedra), Antela Conde, 11</v>
          </cell>
          <cell r="C173">
            <v>565.94000000000005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>
            <v>16262</v>
          </cell>
          <cell r="B174" t="str">
            <v>Namels, Vilagarcia (Pontevedra), Camilo Jose Cela, 9</v>
          </cell>
          <cell r="C174">
            <v>878.68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>
            <v>16184</v>
          </cell>
          <cell r="B175" t="str">
            <v>New York, Ames, Plaza da Mahia nÂº 10 bajo - Bertamirans</v>
          </cell>
          <cell r="C175">
            <v>1710.35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>
            <v>16122</v>
          </cell>
          <cell r="B176" t="str">
            <v>News, Noya, Av. De Taramancos, 2</v>
          </cell>
          <cell r="C176">
            <v>2842.1499999999996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>
            <v>16038</v>
          </cell>
          <cell r="B177" t="str">
            <v>Noche y Dia II, A Coruña, C/ Jose Luis Bugallal Marchesi, 18</v>
          </cell>
          <cell r="C177">
            <v>-180.53999999999996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>
            <v>16039</v>
          </cell>
          <cell r="B178" t="str">
            <v>Noche y Dia III, A Coruña, C/ Salvador De Madariaga, 66</v>
          </cell>
          <cell r="C178">
            <v>984.86000000000013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>
            <v>16219</v>
          </cell>
          <cell r="B179" t="str">
            <v>Noites de Pedra, Porto Do Son (A CoruÃ±a), Rambla, 3</v>
          </cell>
          <cell r="C179">
            <v>494.39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>
            <v>16201</v>
          </cell>
          <cell r="B180" t="str">
            <v>Nova Xeira, Santiago de Compostela, Lugar De Sigueiro, 11</v>
          </cell>
          <cell r="C180">
            <v>508.21000000000004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A181">
            <v>16138</v>
          </cell>
          <cell r="B181" t="str">
            <v>O Arginano, Meira (Lugo), Plaza Mayor, 9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>
            <v>16324</v>
          </cell>
          <cell r="B182" t="str">
            <v>O CAFE DE MANUELA (OROSO), Oroso (A Coruña), C/Xuncal 7, Sigëiro</v>
          </cell>
          <cell r="C182">
            <v>657.09999999999991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>
            <v>16319</v>
          </cell>
          <cell r="B183" t="str">
            <v>O Cafe de Manuela, Ordes (A CoruÃ±a), C/ Alfonso Senra, 136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16066</v>
          </cell>
          <cell r="B184" t="str">
            <v>O Café, A Rua (Ourense), c/ Colombia, 2</v>
          </cell>
          <cell r="C184">
            <v>9573.7000000000007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>
            <v>16295</v>
          </cell>
          <cell r="B185" t="str">
            <v>O Curruncho, Santiago de Compostela, Santa Lucia, 25-Piñeiro</v>
          </cell>
          <cell r="C185">
            <v>199.68000000000006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A186">
            <v>16241</v>
          </cell>
          <cell r="B186" t="str">
            <v>O Korreo, Guitiriz, C/ Diputación, 8</v>
          </cell>
          <cell r="C186">
            <v>-116.98000000000002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16200</v>
          </cell>
          <cell r="B187" t="str">
            <v>O Maio, Padron (A Coruña), C/ Mollet Del Valles, 8</v>
          </cell>
          <cell r="C187">
            <v>737.38000000000011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>
            <v>16272</v>
          </cell>
          <cell r="B188" t="str">
            <v>O Mercado, Vigo (Pontevedra), Martinez Garrido, 98</v>
          </cell>
          <cell r="C188">
            <v>323.11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>
            <v>16197</v>
          </cell>
          <cell r="B189" t="str">
            <v>O Munico, Santiago de Compostela, Avda. De Lugo, 20-A</v>
          </cell>
          <cell r="C189">
            <v>932.21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>
            <v>16069</v>
          </cell>
          <cell r="B190" t="str">
            <v>O Piton, Petin (Ourense), Dr. Quiroga, 12</v>
          </cell>
          <cell r="C190">
            <v>725.14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>
            <v>16303</v>
          </cell>
          <cell r="B191" t="str">
            <v>O Portal, Allariz (Ourense), C/ Casa Lomberte, 2</v>
          </cell>
          <cell r="C191">
            <v>354.45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>
            <v>16349</v>
          </cell>
          <cell r="B192" t="str">
            <v>O Regato, Vigo (Pontevedra), C/Ramiro Pacual. Local C1 18</v>
          </cell>
          <cell r="C192">
            <v>355.55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>
            <v>16250</v>
          </cell>
          <cell r="B193" t="str">
            <v>O de Andres, A Coruña, Fontan, 4</v>
          </cell>
          <cell r="C193">
            <v>468.35000000000036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>
            <v>16140</v>
          </cell>
          <cell r="B194" t="str">
            <v>Oasis, Sanxenxo (Pontevedra), C/ Villalonga villar, 18</v>
          </cell>
          <cell r="C194">
            <v>285.52999999999997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>
            <v>16186</v>
          </cell>
          <cell r="B195" t="str">
            <v>Obradoiro, Padron, C/AduananÂº 16 - Ponte</v>
          </cell>
          <cell r="C195">
            <v>1622.96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>
            <v>16100</v>
          </cell>
          <cell r="B196" t="str">
            <v>Okey, Bayona (Pontevedra), C/ Julián Valverde – Sabaris</v>
          </cell>
          <cell r="C196">
            <v>548.81999999999994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>
            <v>16041</v>
          </cell>
          <cell r="B197" t="str">
            <v xml:space="preserve">Olimpico, A Coruña, C/ De Le Torre, 78 </v>
          </cell>
          <cell r="C197">
            <v>554.19999999999982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>
            <v>16076</v>
          </cell>
          <cell r="B198" t="str">
            <v>Omaha, Santiago de Compostela, C/ San Pedro De Mezonzo, 28</v>
          </cell>
          <cell r="C198">
            <v>906.59999999999991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>
            <v>16211</v>
          </cell>
          <cell r="B199" t="str">
            <v>Orsay, A CoruÃ±a, CONCEPCIÃ“N ARENAL, 8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>
            <v>16234</v>
          </cell>
          <cell r="B200" t="str">
            <v>Os Castros, Pantón (Lugo), Lugar Campo da Feira, Ferreira s/n</v>
          </cell>
          <cell r="C200">
            <v>660.05000000000018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>
            <v>16107</v>
          </cell>
          <cell r="B201" t="str">
            <v>Oxigeno, Celanova (Ourense), C/ Celso Emilio s/n</v>
          </cell>
          <cell r="C201">
            <v>-1036.81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16306</v>
          </cell>
          <cell r="B202" t="str">
            <v>PRA, Monforte de Lemos (Lugo), Duquesa de Alba, 21</v>
          </cell>
          <cell r="C202">
            <v>1423.0600000000004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16311</v>
          </cell>
          <cell r="B203" t="str">
            <v>Patricia, Monforte Lemos (Lugo), C/ San Pedro, S/N</v>
          </cell>
          <cell r="C203">
            <v>120.96000000000001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>
            <v>16156</v>
          </cell>
          <cell r="B204" t="str">
            <v>Perla Do Muino, Curtis (A Coruña), Carretera de Santiago, nº 10</v>
          </cell>
          <cell r="C204">
            <v>63.379999999999995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>
            <v>16221</v>
          </cell>
          <cell r="B205" t="str">
            <v>Pernas, Teo (A Coruña), Ignacio Varela (Pontevea), 25</v>
          </cell>
          <cell r="C205">
            <v>368.07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16090</v>
          </cell>
          <cell r="B206" t="str">
            <v>Picapao, O Pereiro de Aguiar (Ourense), Ctra. Orense – Maceda, Km 9 La Zamorana</v>
          </cell>
          <cell r="C206">
            <v>93.480000000000018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>
            <v>16165</v>
          </cell>
          <cell r="B207" t="str">
            <v>Pilar, Villalba (Muimenta) Lugo, Plaza Mayor  nÂº 7</v>
          </cell>
          <cell r="C207">
            <v>-28.049999999999997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>
            <v>16267</v>
          </cell>
          <cell r="B208" t="str">
            <v>Pleamar, Cambados (Pontevedra), Avda da playa, 5</v>
          </cell>
          <cell r="C208">
            <v>786.51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16263</v>
          </cell>
          <cell r="B209" t="str">
            <v>Poissy, Vila de Cruces (Pontevedra), Vazquez, 40</v>
          </cell>
          <cell r="C209">
            <v>131.26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>
            <v>16132</v>
          </cell>
          <cell r="B210" t="str">
            <v>Poligono, Ames (A Coruña), Poligono Inustrial Milladoio, 97-b2</v>
          </cell>
          <cell r="C210">
            <v>937.93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16134</v>
          </cell>
          <cell r="B211" t="str">
            <v>Pony Express, Tui (Pontevedra) , C/ Colon 17</v>
          </cell>
          <cell r="C211">
            <v>1935.9699999999998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>
            <v>16274</v>
          </cell>
          <cell r="B212" t="str">
            <v>Porto (Ferrol), Ferrol (A Coruña), C/ Adan y Eva, 4</v>
          </cell>
          <cell r="C212">
            <v>6.0600000000000005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16222</v>
          </cell>
          <cell r="B213" t="str">
            <v>Porto, Negreira (A Coruña), Do Coton, 6</v>
          </cell>
          <cell r="C213">
            <v>-1319.3400000000001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16256</v>
          </cell>
          <cell r="B214" t="str">
            <v>Priton, Vigo (Pontevedra), Iglesia Matama, 154</v>
          </cell>
          <cell r="C214">
            <v>395.25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16154</v>
          </cell>
          <cell r="B215" t="str">
            <v>Puerto Mar, A Coruña, Plaza Palloza, nº 2-3</v>
          </cell>
          <cell r="C215">
            <v>231.06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16179</v>
          </cell>
          <cell r="B216" t="str">
            <v>Quercus, Miño (A Coruña), C/ Raxel, 10</v>
          </cell>
          <cell r="C216">
            <v>612.57999999999993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A217">
            <v>16231</v>
          </cell>
          <cell r="B217" t="str">
            <v>Raposo, Quiroga (Lugo), C/ Real 49</v>
          </cell>
          <cell r="C217">
            <v>1406.96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16098</v>
          </cell>
          <cell r="B218" t="str">
            <v>Revi, Vigo (Pontevedra), Manuel de Castro, 23</v>
          </cell>
          <cell r="C218">
            <v>638.41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16194</v>
          </cell>
          <cell r="B219" t="str">
            <v>Rincon De Antonio, Oleiros (A coruña), Camiño De Repicho, 2</v>
          </cell>
          <cell r="C219">
            <v>1372.81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16057</v>
          </cell>
          <cell r="B220" t="str">
            <v>Robles, Valdoviño (A Coruña), Cruce de Lago 17</v>
          </cell>
          <cell r="C220">
            <v>820.66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>
            <v>16164</v>
          </cell>
          <cell r="B221" t="str">
            <v>Rocha, Cuntis (Pontevedra), Rosalia de Castro, 14</v>
          </cell>
          <cell r="C221">
            <v>423.49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>
            <v>16290</v>
          </cell>
          <cell r="B222" t="str">
            <v>Roma, Lugo, C/ Julia Minguillon, 7</v>
          </cell>
          <cell r="C222">
            <v>2338.75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16055</v>
          </cell>
          <cell r="B223" t="str">
            <v>Ronnie, Naron (A Coruña), Carretera de Cedeira, 140</v>
          </cell>
          <cell r="C223">
            <v>577.73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A224">
            <v>16095</v>
          </cell>
          <cell r="B224" t="str">
            <v>Rosaleda, Lalin (Pontevedra), C/ Luis Gonzalez Taboada, 26</v>
          </cell>
          <cell r="C224">
            <v>1337.26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>
            <v>16326</v>
          </cell>
          <cell r="B225" t="str">
            <v>Royca, Santiago de Compostela, C/ Rosalía de Castro, 65</v>
          </cell>
          <cell r="C225">
            <v>1209.48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>
            <v>16308</v>
          </cell>
          <cell r="B226" t="str">
            <v>SAN TELMO, A Coruña, SALORIO SUAREZ - CC VENTORRILLO , LOCAL Nº 3</v>
          </cell>
          <cell r="C226">
            <v>208.31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>
            <v>15013</v>
          </cell>
          <cell r="B227" t="str">
            <v>Salón Progreso, Ourense, C/ Progreso, 127</v>
          </cell>
          <cell r="C227">
            <v>10713.380000000001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>
            <v>16206</v>
          </cell>
          <cell r="B228" t="str">
            <v>San Carrodio, Santiago de Compostela, Cruceiro</v>
          </cell>
          <cell r="C228">
            <v>697.41000000000008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>
            <v>16248</v>
          </cell>
          <cell r="B229" t="str">
            <v>San Paulo, A Coruña, MONASTERIO DE BERGONDO</v>
          </cell>
          <cell r="C229">
            <v>844.56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16099</v>
          </cell>
          <cell r="B230" t="str">
            <v>Santa Claus (BAJA), Vigo (Pontevedra), C/ Rocio, 58</v>
          </cell>
          <cell r="C230">
            <v>27.819999999999993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>
            <v>16325</v>
          </cell>
          <cell r="B231" t="str">
            <v>Santa Cruz, Ordes (A CoruÃ±a), Santa Cruz de Montaos, s/n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>
            <v>16137</v>
          </cell>
          <cell r="B232" t="str">
            <v>Siete 2, Sarria (Lugo), C/ Diego Pazos, 72</v>
          </cell>
          <cell r="C232">
            <v>1680.2999999999993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>
            <v>16102</v>
          </cell>
          <cell r="B233" t="str">
            <v>Siglo XXI, Vigo, C/ Urzaiz, 163</v>
          </cell>
          <cell r="C233">
            <v>982.34999999999991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>
            <v>16110</v>
          </cell>
          <cell r="B234" t="str">
            <v>Silandeiro, A Coruña, Av. Chile, 8</v>
          </cell>
          <cell r="C234">
            <v>603.75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>
            <v>16105</v>
          </cell>
          <cell r="B235" t="str">
            <v>Silt, Chantada (Lugo), C/ Uxio Novoneyra, 54</v>
          </cell>
          <cell r="C235">
            <v>2705.8899999999994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>
            <v>16230</v>
          </cell>
          <cell r="B236" t="str">
            <v>Sky, Trives (Ourense), La Constitución, 9</v>
          </cell>
          <cell r="C236">
            <v>3267.1100000000006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>
            <v>16177</v>
          </cell>
          <cell r="B237" t="str">
            <v>Sol Bowling, Santa Cristina (A Coruña), C/ Santa Cristina, 10</v>
          </cell>
          <cell r="C237">
            <v>-58.430000000000007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>
            <v>15015</v>
          </cell>
          <cell r="B238" t="str">
            <v>Solpark As Murallas, Lugo, Plaza Constitucion, S/N (ESTACION AUTOBUSES)</v>
          </cell>
          <cell r="C238">
            <v>19973.96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>
            <v>15001</v>
          </cell>
          <cell r="B239" t="str">
            <v>Solpark Calle Barcelona, A Coruña, C/ Barcelona, 46</v>
          </cell>
          <cell r="C239">
            <v>6622.32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>
            <v>15003</v>
          </cell>
          <cell r="B240" t="str">
            <v>Solpark Calle Estrella, A Coruña, C/ Estrella, 13</v>
          </cell>
          <cell r="C240">
            <v>1747.1399999999994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>
            <v>15008</v>
          </cell>
          <cell r="B241" t="str">
            <v xml:space="preserve">Solpark Calle Real, Ferrol, C/ Real, 88 </v>
          </cell>
          <cell r="C241">
            <v>6226.07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>
            <v>15007</v>
          </cell>
          <cell r="B242" t="str">
            <v>Solpark Cancelas, Santiago de Compostela, Avda. Camiño Central C.C. AS CANCELAS, LOCAL 62-65</v>
          </cell>
          <cell r="C242">
            <v>12367.599999999999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>
            <v>15002</v>
          </cell>
          <cell r="B243" t="str">
            <v>Solpark Cuatro Caminos, A Coruña, C/ Ramon y Cajal, S/N (C.C.CUATRO CAMINOS)</v>
          </cell>
          <cell r="C243">
            <v>6581.7400000000052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>
            <v>15005</v>
          </cell>
          <cell r="B244" t="str">
            <v>Solpark Espacio Coruna, A Coruña, C.C. ESPACIO CORUÑA, SOMESO</v>
          </cell>
          <cell r="C244">
            <v>5119.5099999999984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>
            <v>15012</v>
          </cell>
          <cell r="B245" t="str">
            <v>Solpark Gran Via, Vigo, C/ Miradoiro, 2 (C.C. GRAN VÍA)</v>
          </cell>
          <cell r="C245">
            <v>3184.66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>
            <v>15009</v>
          </cell>
          <cell r="B246" t="str">
            <v>Solpark Odeon, Naron (A Coruña), C.C. DOLCEVITA ODEÓN (Poligono de la GANDARA) LOCAL 62-65,</v>
          </cell>
          <cell r="C246">
            <v>1696.9799999999996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>
            <v>15010</v>
          </cell>
          <cell r="B247" t="str">
            <v>Solpark Pontevedra, Pontevedra, C/Loureiro Crespo, 7</v>
          </cell>
          <cell r="C247">
            <v>9676.91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>
            <v>15014</v>
          </cell>
          <cell r="B248" t="str">
            <v>Solpark Pontevella, Ourense, C/ Ribeira Sacra, 50 C.C. PONTE VELLA</v>
          </cell>
          <cell r="C248">
            <v>5248.7099999999991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>
            <v>15004</v>
          </cell>
          <cell r="B249" t="str">
            <v>Solpark San Nicolas, A Coruña, C/ San Nicolas, 11</v>
          </cell>
          <cell r="C249">
            <v>2563.0699999999997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>
            <v>15006</v>
          </cell>
          <cell r="B250" t="str">
            <v>Solpark Senra, Santiago de Compostela, C/ Senra, 19</v>
          </cell>
          <cell r="C250">
            <v>-29457.950000000012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>
            <v>15011</v>
          </cell>
          <cell r="B251" t="str">
            <v>Solpark Urzaiz, Vigo, C/ Urzaiz, 18</v>
          </cell>
          <cell r="C251">
            <v>6881.0299999999988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>
            <v>16323</v>
          </cell>
          <cell r="B252" t="str">
            <v>Sport, Santiago de Compostela, C/ Republica Argentina,35</v>
          </cell>
          <cell r="C252">
            <v>1623.13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>
            <v>16302</v>
          </cell>
          <cell r="B253" t="str">
            <v>Star-83, Cartelle (Ourense), Lugar Outomuro 30</v>
          </cell>
          <cell r="C253">
            <v>7973.2099999999991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>
            <v>16284</v>
          </cell>
          <cell r="B254" t="str">
            <v>TABERNA DAS FONTINAS, Noya (A Coruña), Lugar De Boa, 38</v>
          </cell>
          <cell r="C254">
            <v>534.24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>
            <v>16208</v>
          </cell>
          <cell r="B255" t="str">
            <v>THE CORRS, Naron, CRTA. DE CEDEIRA, 49</v>
          </cell>
          <cell r="C255">
            <v>448.53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>
            <v>16072</v>
          </cell>
          <cell r="B256" t="str">
            <v>Tabaniscas, Santiago de Compostela, Rua Tabaniscas, 17</v>
          </cell>
          <cell r="C256">
            <v>202.90999999999985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>
            <v>16192</v>
          </cell>
          <cell r="B257" t="str">
            <v>Terramar, Ferrol, Pardo bajo 7</v>
          </cell>
          <cell r="C257">
            <v>48.670000000000016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>
            <v>16077</v>
          </cell>
          <cell r="B258" t="str">
            <v>The Breems Tabern, A Coruña, María Pita, 24</v>
          </cell>
          <cell r="C258">
            <v>152.53999999999996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>
            <v>16171</v>
          </cell>
          <cell r="B259" t="str">
            <v>The Question, Lugo, C/ Rof Carballo, 2</v>
          </cell>
          <cell r="C259">
            <v>720.31999999999994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>
            <v>16288</v>
          </cell>
          <cell r="B260" t="str">
            <v>Tio Gilito, Santiago de Compostela, C/ Nueva, 32</v>
          </cell>
          <cell r="C260">
            <v>2432.2700000000004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>
            <v>16172</v>
          </cell>
          <cell r="B261" t="str">
            <v>Tosal, Lugo, Avda de la Coruña, 343</v>
          </cell>
          <cell r="C261">
            <v>368.19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>
            <v>16207</v>
          </cell>
          <cell r="B262" t="str">
            <v>Trasgos, Fene (A Coruña), MArques de Figuroa, 39</v>
          </cell>
          <cell r="C262">
            <v>-89.970000000000027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>
            <v>16261</v>
          </cell>
          <cell r="B263" t="str">
            <v>Treboada, Meis (Pontevedra), A Goulla, 31</v>
          </cell>
          <cell r="C263">
            <v>402.07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>
            <v>16193</v>
          </cell>
          <cell r="B264" t="str">
            <v>Tresele, Oleiros (A coruña), Rua Do Repicho, 25</v>
          </cell>
          <cell r="C264">
            <v>228.0600000000004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>
            <v>16255</v>
          </cell>
          <cell r="B265" t="str">
            <v>Triketa, Vigo (Pontevedra), Avda Fragoso, 9</v>
          </cell>
          <cell r="C265">
            <v>154.69999999999999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>
            <v>16213</v>
          </cell>
          <cell r="B266" t="str">
            <v>Triveca, Betanzos (A Coruña), De Domingo Etcheverria, 3</v>
          </cell>
          <cell r="C266">
            <v>610.57999999999993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>
            <v>16254</v>
          </cell>
          <cell r="B267" t="str">
            <v>Tus, Vigo (Pontevedra), Arenal, 22</v>
          </cell>
          <cell r="C267">
            <v>373.41999999999996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>
            <v>16343</v>
          </cell>
          <cell r="B268" t="str">
            <v>UP Lounge, Xinzo de Limia (Ourense), C/Constitución, 14</v>
          </cell>
          <cell r="C268">
            <v>42.11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>
            <v>16356</v>
          </cell>
          <cell r="B269" t="str">
            <v>Variante, Vivero (Lugo), C/ De Ferrol, 29</v>
          </cell>
          <cell r="C269">
            <v>117.56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>
            <v>16096</v>
          </cell>
          <cell r="B270" t="str">
            <v>Venecia, Gondomar (Pontevedra), C/ Manuel Alonso, 1</v>
          </cell>
          <cell r="C270">
            <v>223.75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>
            <v>16169</v>
          </cell>
          <cell r="B271" t="str">
            <v>Vidal+3, Narón (Ferrol), C/Reyes Católicos, 50</v>
          </cell>
          <cell r="C271">
            <v>1069.27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>
            <v>16116</v>
          </cell>
          <cell r="B272" t="str">
            <v>Vilar Do Colo, Fene (A Coruña), C/ Astano esq. Catroventos, PG-3 B</v>
          </cell>
          <cell r="C272">
            <v>395.2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>
            <v>16271</v>
          </cell>
          <cell r="B273" t="str">
            <v>Vinitos, Vilagarcia de Arousa (Pontevedra), C/ La Mariña, 26</v>
          </cell>
          <cell r="C273">
            <v>832.11999999999989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>
            <v>16305</v>
          </cell>
          <cell r="B274" t="str">
            <v>Vista Real, Vilanova De Arousa (Pontevedra), C/ Lugar Coron, 20</v>
          </cell>
          <cell r="C274">
            <v>9258.5400000000009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>
            <v>16144</v>
          </cell>
          <cell r="B275" t="str">
            <v>Waka Waka, Vigo, C/ Castrelos, 167 bajo</v>
          </cell>
          <cell r="C275">
            <v>317.33999999999997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>
            <v>16240</v>
          </cell>
          <cell r="B276" t="str">
            <v>Xarope, A Pastoriza (Lugo), C/ Saude, 1</v>
          </cell>
          <cell r="C276">
            <v>314.02999999999997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>
            <v>16052</v>
          </cell>
          <cell r="B277" t="str">
            <v>Xentes, Burgo – Culleredo (A Coruña), C/ Angel Senra Fernandez, 27-29</v>
          </cell>
          <cell r="C277">
            <v>342.04999999999995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>
            <v>16314</v>
          </cell>
          <cell r="B278" t="str">
            <v>Xiada, Frades (A Coruña), Ponte Carreira, 7</v>
          </cell>
          <cell r="C278">
            <v>2954.4699999999993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>
            <v>16229</v>
          </cell>
          <cell r="B279" t="str">
            <v>Zapata, O Barco de Valdeorras (Ourense), Avda del Bierzo, 42</v>
          </cell>
          <cell r="C279">
            <v>1249.3400000000001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>
            <v>16049</v>
          </cell>
          <cell r="B280" t="str">
            <v>Zero Café, A Coruña, C/ Los Mallos, 73</v>
          </cell>
          <cell r="C280">
            <v>321.86999999999989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>
            <v>16067</v>
          </cell>
          <cell r="B281" t="str">
            <v>Zig Zag, Barco Valdeorras (Ourense), Abdon Blanco, 8</v>
          </cell>
          <cell r="C281">
            <v>-57.059999999999945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>
            <v>16338</v>
          </cell>
          <cell r="B282" t="str">
            <v>Ziros, Sarria (Lugo), Comandante Manso, 11</v>
          </cell>
          <cell r="C282">
            <v>1063.08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>
            <v>16318</v>
          </cell>
          <cell r="B283" t="str">
            <v>Zum Zum, Santiago de Compostela, C/ Republica del Salvador, 28</v>
          </cell>
          <cell r="C283">
            <v>368.94000000000005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>
            <v>10029</v>
          </cell>
          <cell r="B284" t="str">
            <v>3 ROSAS, Manises, Calle Jose María Martinez Aviño, 35</v>
          </cell>
          <cell r="C284">
            <v>934.56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>
            <v>10001</v>
          </cell>
          <cell r="B285" t="str">
            <v>ABEL, La Pobla de Vallbona, Calle José Antonio, 55</v>
          </cell>
          <cell r="C285">
            <v>1619.8599999999997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>
            <v>10126</v>
          </cell>
          <cell r="B286" t="str">
            <v>ABUELA, Mislata (Valencia), C/ Santa Teresa, 1-B</v>
          </cell>
          <cell r="C286">
            <v>22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>
            <v>10032</v>
          </cell>
          <cell r="B287" t="str">
            <v>ALAMEDA, Manises, Calle PeÃ±iscola NÂº 7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10064</v>
          </cell>
          <cell r="B288" t="str">
            <v>ANITA, Betera (Valencia), Av. Pais Valencia, 78</v>
          </cell>
          <cell r="C288">
            <v>340.88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>
            <v>10027</v>
          </cell>
          <cell r="B289" t="str">
            <v>APETECE, LLiria, Avda. Dels Furs 14</v>
          </cell>
          <cell r="C289">
            <v>385.78999999999996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>
            <v>10128</v>
          </cell>
          <cell r="B290" t="str">
            <v>ARAGON, Utiel (Valencia), C/ Canal, 32-B</v>
          </cell>
          <cell r="C290">
            <v>148.8900000000001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>
            <v>10078</v>
          </cell>
          <cell r="B291" t="str">
            <v>BALLESTEROS, Torrent (Valencia), C/ Arciprete Navarro Nogeroles, 15</v>
          </cell>
          <cell r="C291">
            <v>413.52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>
            <v>10048</v>
          </cell>
          <cell r="B292" t="str">
            <v>BAR CONCHETA, Manises (Valencia), C/ Santo Justo y Pastor, 29</v>
          </cell>
          <cell r="C292">
            <v>2939.05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>
            <v>10051</v>
          </cell>
          <cell r="B293" t="str">
            <v>BAR COSTA AZUL, Valencia, Plaza Virgen del Castillo, 3</v>
          </cell>
          <cell r="C293">
            <v>237.96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>
            <v>10067</v>
          </cell>
          <cell r="B294" t="str">
            <v>BAR GOYOS, Crespins (Valencia), Avda. Cortes Valencianes 11</v>
          </cell>
          <cell r="C294">
            <v>161.87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>
            <v>10068</v>
          </cell>
          <cell r="B295" t="str">
            <v>BAR IRLANDA, Almoradí (Alicante), C/ Liceo Politecnico, 2 Derecha</v>
          </cell>
          <cell r="C295">
            <v>95.220000000000027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10110</v>
          </cell>
          <cell r="B296" t="str">
            <v xml:space="preserve">BAR LA SENDA, Agost (Alicante), Avda. Consell País Valencia, Esq. Avda. Novelda, 23, nº 13 </v>
          </cell>
          <cell r="C296">
            <v>-169.90999999999985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>
            <v>10046</v>
          </cell>
          <cell r="B297" t="str">
            <v>BAR LLEDO, Torrente , C/ Padre Mendez, 144</v>
          </cell>
          <cell r="C297">
            <v>77.829999999999984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>
            <v>10050</v>
          </cell>
          <cell r="B298" t="str">
            <v>BAR MARTÍN, Albal (Valencia), C/ Hernadez Lazaro 172</v>
          </cell>
          <cell r="C298">
            <v>58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>
            <v>10049</v>
          </cell>
          <cell r="B299" t="str">
            <v>BAR MURA, Lliria (Valencia), C/ Cami de Mura, 7B Dcha 3</v>
          </cell>
          <cell r="C299">
            <v>218.24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>
            <v>10047</v>
          </cell>
          <cell r="B300" t="str">
            <v>BAR SAN DANIEL, Xirivella (Valencia), C/ Rey Don Jaime, 16</v>
          </cell>
          <cell r="C300">
            <v>642.93000000000006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10113</v>
          </cell>
          <cell r="B301" t="str">
            <v>BAR TONI , Lliria (Valencia), C/ Llano del Arco, 50</v>
          </cell>
          <cell r="C301">
            <v>1099.7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>
            <v>10112</v>
          </cell>
          <cell r="B302" t="str">
            <v>BAR WINSTON, Playa Gandia (Valencia), C/ Cap, sant antoni, 6</v>
          </cell>
          <cell r="C302">
            <v>344.13000000000011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10043</v>
          </cell>
          <cell r="B303" t="str">
            <v>BASI, Quart de Poblet, c/ La Unión, 5</v>
          </cell>
          <cell r="C303">
            <v>-316.72000000000003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>
            <v>10017</v>
          </cell>
          <cell r="B304" t="str">
            <v>BOLERA, Cullera, Calle Veinticinco de Abril, 57 izq</v>
          </cell>
          <cell r="C304">
            <v>275.87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>
            <v>10130</v>
          </cell>
          <cell r="B305" t="str">
            <v>BONA CUINA III, Ribarroja (Valencia), C/ Dels Ferrers-C/ 11, P.I. La Reva Sec. 13</v>
          </cell>
          <cell r="C305">
            <v>277.35000000000002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>
            <v>10035</v>
          </cell>
          <cell r="B306" t="str">
            <v>BURGER WORLD, Valencia, c/ Río Nervión, 11</v>
          </cell>
          <cell r="C306">
            <v>-1344.73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10041</v>
          </cell>
          <cell r="B307" t="str">
            <v>CA MANEL, Sueca, C/ Utxana, 45</v>
          </cell>
          <cell r="C307">
            <v>2416.5100000000002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>
            <v>10036</v>
          </cell>
          <cell r="B308" t="str">
            <v>CA-COLAU, Montichelvo, Av. Constitución nº 11</v>
          </cell>
          <cell r="C308">
            <v>1160.1500000000001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>
            <v>10066</v>
          </cell>
          <cell r="B309" t="str">
            <v>CAFE-CAFE, Paterna (Valencia), C/ Nuestra señora Angeles 11</v>
          </cell>
          <cell r="C309">
            <v>293.27999999999997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>
            <v>10054</v>
          </cell>
          <cell r="B310" t="str">
            <v>CAFETERIA CAFETAL, Mislata (Valencia), C/ Miguel Hernandez, 14</v>
          </cell>
          <cell r="C310">
            <v>120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>
            <v>10058</v>
          </cell>
          <cell r="B311" t="str">
            <v>CAFETERIA EL BOCAITO, Torrente (Valencia), Avda. Barcelona 92 NÂº114 local 3</v>
          </cell>
          <cell r="C311">
            <v>281.75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>
            <v>10045</v>
          </cell>
          <cell r="B312" t="str">
            <v>CAFETERIA MI6, Almoradí , Calle Docor Fleming esquina C/ Mayor,  14</v>
          </cell>
          <cell r="C312">
            <v>136.12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>
            <v>10023</v>
          </cell>
          <cell r="B313" t="str">
            <v>CAFÃ‰ DE SUSANA, Valencia, Carretera de Lliria, 48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10115</v>
          </cell>
          <cell r="B314" t="str">
            <v>CANELA Y CLAVO, Valencia, C/ Justo y Pastor, 15  bajo</v>
          </cell>
          <cell r="C314">
            <v>459.15999999999997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>
            <v>10075</v>
          </cell>
          <cell r="B315" t="str">
            <v>CASA FALCO, Miislata (Valencia), C/ Bajo Segura, 1</v>
          </cell>
          <cell r="C315">
            <v>286.98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>
            <v>10107</v>
          </cell>
          <cell r="B316" t="str">
            <v>CASA OLI, Valencia, C/ Gaspar Aguilar, 34B</v>
          </cell>
          <cell r="C316">
            <v>78.78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>
            <v>10009</v>
          </cell>
          <cell r="B317" t="str">
            <v>CASTILLA, Valencia, Calle castillo de Cullera, 14</v>
          </cell>
          <cell r="C317">
            <v>485.61999999999989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>
            <v>10026</v>
          </cell>
          <cell r="B318" t="str">
            <v>Cantonet de Vane, Aldaia, C/ Tomás  y Valiente 1</v>
          </cell>
          <cell r="C318">
            <v>524.76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>
            <v>10014</v>
          </cell>
          <cell r="B319" t="str">
            <v>Central Office Valencia, Valencia, Arzobispo FabÃ­an y Fuero 17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>
            <v>10018</v>
          </cell>
          <cell r="B320" t="str">
            <v>Croupier, CastellÃ³n, Avenida Cardenal Costa, 10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>
            <v>10125</v>
          </cell>
          <cell r="B321" t="str">
            <v>DELICIAS, Chiva (Valencia), Avda. Ramon Y Cajal, 23</v>
          </cell>
          <cell r="C321">
            <v>372.54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>
            <v>10138</v>
          </cell>
          <cell r="B322" t="str">
            <v>DIVINO, Valencia, C/ JOSE BENLLIURE, 331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>
            <v>10111</v>
          </cell>
          <cell r="B323" t="str">
            <v>ECLIPSE, La Eliana (Valencia), Avda. De La Pobla de Vallbona, 2</v>
          </cell>
          <cell r="C323">
            <v>-21.630000000000109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>
            <v>10031</v>
          </cell>
          <cell r="B324" t="str">
            <v>EL BUDHA, Manises, C/ Pintor Pinazo , 1</v>
          </cell>
          <cell r="C324">
            <v>1002.8800000000001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>
            <v>10010</v>
          </cell>
          <cell r="B325" t="str">
            <v>EL CAPO, Lliria, Calle Duque de Lliria, 99</v>
          </cell>
          <cell r="C325">
            <v>203.58999999999992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>
            <v>10105</v>
          </cell>
          <cell r="B326" t="str">
            <v>EL FRANCES, Catarroja (Valencia), Av. Rambleta, 54</v>
          </cell>
          <cell r="C326">
            <v>8.64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>
            <v>10065</v>
          </cell>
          <cell r="B327" t="str">
            <v>ENTRE MEDIAS, Valencia, PL. Armada EspaÃ±ola, 2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>
            <v>10077</v>
          </cell>
          <cell r="B328" t="str">
            <v>ESQUINA II, Miislata (Valencia), C/ Vicente Salvatierra, 11</v>
          </cell>
          <cell r="C328">
            <v>199.45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>
            <v>10021</v>
          </cell>
          <cell r="B329" t="str">
            <v>FERU (STATUS) CERRADO, Ontinyent, Av. Conde Torrefiel, 8 bajo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>
            <v>10144</v>
          </cell>
          <cell r="B330" t="str">
            <v>FRANCISQUITO, Buñol (Valencia), CALLE MAESTRO GRANADOS, 21</v>
          </cell>
          <cell r="C330">
            <v>-381.63999999999987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>
            <v>10013</v>
          </cell>
          <cell r="B331" t="str">
            <v>FURS, Lliria, Av. Dels Furs, 22</v>
          </cell>
          <cell r="C331">
            <v>807.39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>
            <v>10072</v>
          </cell>
          <cell r="B332" t="str">
            <v>GENESIS, Cheste (Valencia), C/ Alqueria, 6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>
            <v>10124</v>
          </cell>
          <cell r="B333" t="str">
            <v>GUIZA, Catarroja (Valencia), C/ Gomez Ferrer, 71-B-1B Recay. C/ Ronda Este</v>
          </cell>
          <cell r="C333">
            <v>133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>
            <v>10109</v>
          </cell>
          <cell r="B334" t="str">
            <v>Guillermo, Almazora (Castellon), C/ Santa Quiteria, 210</v>
          </cell>
          <cell r="C334">
            <v>-1.8799999999999955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>
            <v>10080</v>
          </cell>
          <cell r="B335" t="str">
            <v>HNOS. BORJA, Alacuas (Valencia), Avda. Blasco Ibañez, 45</v>
          </cell>
          <cell r="C335">
            <v>304.8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>
            <v>10131</v>
          </cell>
          <cell r="B336" t="str">
            <v>INSIGNIA , Valencia, C/ Cesar Giorgeta, 1</v>
          </cell>
          <cell r="C336">
            <v>348.25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>
            <v>10129</v>
          </cell>
          <cell r="B337" t="str">
            <v>JANI II, Utiel (Valencia), C/ Canonigo Muñoz, 20</v>
          </cell>
          <cell r="C337">
            <v>447.38999999999987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>
            <v>10040</v>
          </cell>
          <cell r="B338" t="str">
            <v>JOANGIE, Valencia, C/ Acacias nÂº80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>
            <v>10121</v>
          </cell>
          <cell r="B339" t="str">
            <v>KALAKINI, Loriguilla (Valencia), C/ Cervantes, 5</v>
          </cell>
          <cell r="C339">
            <v>274.61999999999989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>
            <v>10120</v>
          </cell>
          <cell r="B340" t="str">
            <v>KOLO.COM, Fuenterrobles (Valencia), C/ Nueva, 2</v>
          </cell>
          <cell r="C340">
            <v>94.690000000000055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>
            <v>10033</v>
          </cell>
          <cell r="B341" t="str">
            <v>LA BARBERIA, Alcasser, Vicente Marí Hernandez, 6</v>
          </cell>
          <cell r="C341">
            <v>1562.77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>
            <v>10133</v>
          </cell>
          <cell r="B342" t="str">
            <v>LA EXTREMENA, Valencia, C/ Doctor Rodríguez de la Fuente, 50</v>
          </cell>
          <cell r="C342">
            <v>29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>
            <v>10030</v>
          </cell>
          <cell r="B343" t="str">
            <v>LA MOTA, L' Alcudia, Avda. Cooperativa AgrÃ­cola Verge De L'Oreto, 24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>
            <v>10044</v>
          </cell>
          <cell r="B344" t="str">
            <v>LA TABERNA, Lliria, Calle L`Hort d`Agusti NÂº8</v>
          </cell>
          <cell r="C344">
            <v>315.48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>
            <v>10025</v>
          </cell>
          <cell r="B345" t="str">
            <v>La Terraza del Fraile, Valencia, C/ Vicent Lladrò 12 , Almassera</v>
          </cell>
          <cell r="C345">
            <v>458.07999999999993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>
            <v>10037</v>
          </cell>
          <cell r="B346" t="str">
            <v>La última y nos vamos, Valencia, c/ Profesor Ángel Lacalle, 1</v>
          </cell>
          <cell r="C346">
            <v>235.3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>
            <v>10012</v>
          </cell>
          <cell r="B347" t="str">
            <v>MANOLO (ANTES TONI), Lliria, Calle Manuel López  Varela, 6 bajo</v>
          </cell>
          <cell r="C347">
            <v>355.94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>
            <v>10053</v>
          </cell>
          <cell r="B348" t="str">
            <v>MOSET, Massanassa (Valencia), C/ Concepción Arenal, 14</v>
          </cell>
          <cell r="C348">
            <v>153.54999999999995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>
            <v>10122</v>
          </cell>
          <cell r="B349" t="str">
            <v>MUSICAL, Requena (Valencia), C/ Arrabal, S/N</v>
          </cell>
          <cell r="C349">
            <v>-237.18000000000006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A350">
            <v>10134</v>
          </cell>
          <cell r="B350" t="str">
            <v xml:space="preserve">María Dolores , La Pobla de Vallbona (Valencia), Calle Teniente Coronel Alfonso Pelecha, 3 </v>
          </cell>
          <cell r="C350">
            <v>194.75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>
            <v>10076</v>
          </cell>
          <cell r="B351" t="str">
            <v>ORIGINALÂ´S, Miislata (Valencia), C/ Castellon, 20</v>
          </cell>
          <cell r="C351">
            <v>33.43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>
            <v>10052</v>
          </cell>
          <cell r="B352" t="str">
            <v>PAQUITO, Alborache (Valencia), Avenida de la Musica, 46</v>
          </cell>
          <cell r="C352">
            <v>13.319999999999936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>
            <v>10011</v>
          </cell>
          <cell r="B353" t="str">
            <v>PARADISE, Lliria, Calle Pla de Larc, 52</v>
          </cell>
          <cell r="C353">
            <v>838.96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>
            <v>10117</v>
          </cell>
          <cell r="B354" t="str">
            <v>PARQUESOL, La Pobla de Vallbona (Valencia), C/ Trinquete, 54</v>
          </cell>
          <cell r="C354">
            <v>835.29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>
            <v>10114</v>
          </cell>
          <cell r="B355" t="str">
            <v>PENSAT I FET, Massamagrell (Valencia), C/ Figueres (esq. c/Vte. Alexandre), 4</v>
          </cell>
          <cell r="C355">
            <v>197.64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>
            <v>10002</v>
          </cell>
          <cell r="B356" t="str">
            <v>PLAY BOY, La Pobla de Vallbona, Calle Guillermo Roch, 19</v>
          </cell>
          <cell r="C356">
            <v>7025.9000000000015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A357">
            <v>10127</v>
          </cell>
          <cell r="B357" t="str">
            <v>PLAZA, Chiva (Valencia), Plaza Constitucion, 5</v>
          </cell>
          <cell r="C357">
            <v>784.8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>
            <v>10022</v>
          </cell>
          <cell r="B358" t="str">
            <v>PUB 9NOKAO, Valencia, Calle Metge Don Josep, 26</v>
          </cell>
          <cell r="C358">
            <v>201.46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>
            <v>10028</v>
          </cell>
          <cell r="B359" t="str">
            <v>PUB HEJUMA , Almusafes, C/ San Jose, 61</v>
          </cell>
          <cell r="C359">
            <v>292.68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>
            <v>10123</v>
          </cell>
          <cell r="B360" t="str">
            <v>PUNTO CERO, Xirivella (Valencia), C/ Rey Don Jaime, 24</v>
          </cell>
          <cell r="C360">
            <v>220.24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>
            <v>10070</v>
          </cell>
          <cell r="B361" t="str">
            <v>RACO , Catarroja (Valencia), P.I. El  Bony-Calle 31, 1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>
            <v>10074</v>
          </cell>
          <cell r="B362" t="str">
            <v>RACONET, Casinos (Valencia), Avda. Valencia, 17</v>
          </cell>
          <cell r="C362">
            <v>578.73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>
            <v>10090</v>
          </cell>
          <cell r="B363" t="str">
            <v>REPLAY ALACUAS, Alacuas (Valencia), AVENIDA POETA MIGUEL HERNANDEZ, 21</v>
          </cell>
          <cell r="C363">
            <v>793.02000000000044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>
            <v>10093</v>
          </cell>
          <cell r="B364" t="str">
            <v>REPLAY MANISES, MANISES (Valencia), CARRETERA RIBARROJA, 58</v>
          </cell>
          <cell r="C364">
            <v>4119.1000000000004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>
            <v>10087</v>
          </cell>
          <cell r="B365" t="str">
            <v>REPLAY MISLATA, Mislata (Valencia), AVENIDA GREGORIO GEA, 2</v>
          </cell>
          <cell r="C365">
            <v>551.96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>
            <v>10084</v>
          </cell>
          <cell r="B366" t="str">
            <v>REPLAY MONCADA, Moncada (Valencia), CALLE MAYOR, 6</v>
          </cell>
          <cell r="C366">
            <v>2411.1299999999992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>
            <v>10096</v>
          </cell>
          <cell r="B367" t="str">
            <v>REPLAY PATERNA , PATERNA (Valencia), CALLE MAYOR, 50</v>
          </cell>
          <cell r="C367">
            <v>729.36000000000013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>
            <v>10102</v>
          </cell>
          <cell r="B368" t="str">
            <v>REPLAY SALVADOR PAU, VALENCIA, CALLE SALVADOR PAU, 1</v>
          </cell>
          <cell r="C368">
            <v>-2790.3899999999994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>
            <v>10099</v>
          </cell>
          <cell r="B369" t="str">
            <v>REPLAY SAN MARCELINO, VALENCIA, CALLE SAN MARCELINO, 3</v>
          </cell>
          <cell r="C369">
            <v>1584.1999999999998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>
            <v>10119</v>
          </cell>
          <cell r="B370" t="str">
            <v>RINCON DE LA AMISTAD, Xirivella (Valencia), C/ Monterrey, 66</v>
          </cell>
          <cell r="C370">
            <v>792.61000000000013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>
            <v>10073</v>
          </cell>
          <cell r="B371" t="str">
            <v>RINCON DE POVE, Xirivella (Valencia), C/ Carmen Estelles, 1</v>
          </cell>
          <cell r="C371">
            <v>120.83000000000001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>
            <v>10034</v>
          </cell>
          <cell r="B372" t="str">
            <v>SAMOA, Benifaio, c/ Santa Barbara, 51</v>
          </cell>
          <cell r="C372">
            <v>1724.62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10042</v>
          </cell>
          <cell r="B373" t="str">
            <v>SAN REMO, Onteniente, Avda. Diputación, 14</v>
          </cell>
          <cell r="C373">
            <v>2664.2900000000009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</row>
        <row r="374">
          <cell r="A374">
            <v>10061</v>
          </cell>
          <cell r="B374" t="str">
            <v>Salón Las Vegas, Almoradí (Alicante), Plaza de la Constitución, 16</v>
          </cell>
          <cell r="C374">
            <v>1272.3899999999994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>
            <v>10081</v>
          </cell>
          <cell r="B375" t="str">
            <v>Salón de juego Abacaxi, Elda (Alicante), C/ Antonio Maura, 16</v>
          </cell>
          <cell r="C375">
            <v>1380.2199999999998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>
            <v>10006</v>
          </cell>
          <cell r="B376" t="str">
            <v>Solpark Barón de Carcer, Valencia, Av del Barón de Cárcer 31</v>
          </cell>
          <cell r="C376">
            <v>1681.1300000000047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>
            <v>10003</v>
          </cell>
          <cell r="B377" t="str">
            <v>Solpark Torrent, Valencia, Avenida del País Valenciano, 32</v>
          </cell>
          <cell r="C377">
            <v>-160.36000000000058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>
            <v>10108</v>
          </cell>
          <cell r="B378" t="str">
            <v>TE ODIO, Valencia, C/ Vinaroz, 3 bajo</v>
          </cell>
          <cell r="C378">
            <v>23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>
            <v>10118</v>
          </cell>
          <cell r="B379" t="str">
            <v>TRAGO I MOSS, La Pobla de Vallbona (Valencia), calle Poeta Llorente, 141</v>
          </cell>
          <cell r="C379">
            <v>33.370000000000005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>
            <v>10071</v>
          </cell>
          <cell r="B380" t="str">
            <v>TRENTA Y TRES, BuÃ±ol (Valencia), Avda. De La Musica, 6</v>
          </cell>
          <cell r="C380">
            <v>64.599999999999994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>
            <v>10132</v>
          </cell>
          <cell r="B381" t="str">
            <v>TXEMA, Almoradi (Alicante), C/ San Francisco, 5</v>
          </cell>
          <cell r="C381">
            <v>1335.3400000000001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>
            <v>10116</v>
          </cell>
          <cell r="B382" t="str">
            <v>WINS, Buñol (Valencia), CALLE BELTRAN BAGUENA, 3</v>
          </cell>
          <cell r="C382">
            <v>1061.3200000000002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>
            <v>10015</v>
          </cell>
          <cell r="B383" t="str">
            <v>XIXONA, Pobla de Farnals, Calle Joncar, 2</v>
          </cell>
          <cell r="C383">
            <v>1061.23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>
            <v>10024</v>
          </cell>
          <cell r="B384" t="str">
            <v>XUANET (BAJA), Manises, Calle Ferrandis Luna Esq. Juan de Rivera, 15</v>
          </cell>
          <cell r="C384">
            <v>403.75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zoomScaleNormal="100" workbookViewId="0">
      <selection activeCell="B10" sqref="B10"/>
    </sheetView>
  </sheetViews>
  <sheetFormatPr baseColWidth="10" defaultColWidth="9.140625" defaultRowHeight="15" x14ac:dyDescent="0.25"/>
  <cols>
    <col min="1" max="1" width="17.140625" customWidth="1"/>
    <col min="2" max="2" width="33.140625" customWidth="1"/>
    <col min="3" max="3" width="11.5703125" bestFit="1" customWidth="1"/>
    <col min="4" max="4" width="26.42578125" bestFit="1" customWidth="1"/>
    <col min="5" max="5" width="29.7109375" bestFit="1" customWidth="1"/>
    <col min="6" max="6" width="11.42578125" customWidth="1"/>
    <col min="7" max="7" width="40.42578125" bestFit="1" customWidth="1"/>
    <col min="8" max="8" width="47.140625" style="28" bestFit="1" customWidth="1"/>
    <col min="9" max="9" width="27.85546875" customWidth="1"/>
    <col min="10" max="10" width="34.7109375" style="28" customWidth="1"/>
    <col min="11" max="11" width="23.28515625" bestFit="1" customWidth="1"/>
  </cols>
  <sheetData>
    <row r="1" spans="1:11" s="23" customFormat="1" ht="30" x14ac:dyDescent="0.25">
      <c r="A1" s="20" t="s">
        <v>247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1" t="s">
        <v>342</v>
      </c>
      <c r="H1" s="25" t="s">
        <v>343</v>
      </c>
      <c r="I1" s="22" t="s">
        <v>344</v>
      </c>
      <c r="J1" s="25" t="s">
        <v>345</v>
      </c>
      <c r="K1" s="22" t="s">
        <v>403</v>
      </c>
    </row>
    <row r="2" spans="1:11" x14ac:dyDescent="0.25">
      <c r="A2" s="1">
        <v>0</v>
      </c>
      <c r="B2" s="1" t="s">
        <v>1127</v>
      </c>
      <c r="C2" s="1"/>
      <c r="D2" s="1"/>
      <c r="E2" s="1"/>
      <c r="F2" s="1"/>
      <c r="G2" s="3"/>
      <c r="H2" s="26"/>
      <c r="I2" s="1"/>
      <c r="J2" s="27"/>
      <c r="K2" s="4"/>
    </row>
    <row r="3" spans="1:11" x14ac:dyDescent="0.25">
      <c r="A3" s="1">
        <v>1</v>
      </c>
      <c r="B3" s="1" t="s">
        <v>193</v>
      </c>
      <c r="C3" s="1" t="s">
        <v>194</v>
      </c>
      <c r="D3" s="1" t="s">
        <v>195</v>
      </c>
      <c r="E3" s="1" t="s">
        <v>13</v>
      </c>
      <c r="F3" s="1" t="s">
        <v>12</v>
      </c>
      <c r="G3" s="3" t="s">
        <v>222</v>
      </c>
      <c r="H3" s="26" t="s">
        <v>336</v>
      </c>
      <c r="I3" s="1" t="s">
        <v>221</v>
      </c>
      <c r="J3" s="27" t="s">
        <v>222</v>
      </c>
      <c r="K3" s="4" t="s">
        <v>404</v>
      </c>
    </row>
    <row r="4" spans="1:11" x14ac:dyDescent="0.25">
      <c r="A4" s="1">
        <v>2</v>
      </c>
      <c r="B4" s="1" t="s">
        <v>185</v>
      </c>
      <c r="C4" s="1" t="s">
        <v>150</v>
      </c>
      <c r="D4" s="1" t="s">
        <v>192</v>
      </c>
      <c r="E4" s="1" t="s">
        <v>13</v>
      </c>
      <c r="F4" s="1" t="s">
        <v>12</v>
      </c>
      <c r="G4" s="3" t="s">
        <v>334</v>
      </c>
      <c r="H4" s="26" t="s">
        <v>336</v>
      </c>
      <c r="I4" s="1" t="s">
        <v>221</v>
      </c>
      <c r="J4" s="27" t="s">
        <v>222</v>
      </c>
      <c r="K4" s="4" t="s">
        <v>404</v>
      </c>
    </row>
    <row r="5" spans="1:11" x14ac:dyDescent="0.25">
      <c r="A5" s="1">
        <v>3</v>
      </c>
      <c r="B5" s="1" t="s">
        <v>197</v>
      </c>
      <c r="C5" s="1" t="s">
        <v>198</v>
      </c>
      <c r="D5" s="1" t="s">
        <v>196</v>
      </c>
      <c r="E5" s="1" t="s">
        <v>13</v>
      </c>
      <c r="F5" s="1" t="s">
        <v>12</v>
      </c>
      <c r="G5" s="3" t="s">
        <v>222</v>
      </c>
      <c r="H5" s="26" t="s">
        <v>336</v>
      </c>
      <c r="I5" s="1" t="s">
        <v>221</v>
      </c>
      <c r="J5" s="27" t="s">
        <v>222</v>
      </c>
      <c r="K5" s="4" t="s">
        <v>404</v>
      </c>
    </row>
    <row r="6" spans="1:11" x14ac:dyDescent="0.25">
      <c r="A6" s="1">
        <v>4</v>
      </c>
      <c r="B6" s="1" t="s">
        <v>201</v>
      </c>
      <c r="C6" s="1" t="s">
        <v>202</v>
      </c>
      <c r="D6" s="1" t="s">
        <v>203</v>
      </c>
      <c r="E6" s="1" t="s">
        <v>204</v>
      </c>
      <c r="F6" s="1" t="s">
        <v>12</v>
      </c>
      <c r="G6" s="3" t="s">
        <v>222</v>
      </c>
      <c r="H6" s="26" t="s">
        <v>338</v>
      </c>
      <c r="I6" s="1" t="s">
        <v>221</v>
      </c>
      <c r="J6" s="29" t="s">
        <v>339</v>
      </c>
      <c r="K6" s="4" t="s">
        <v>404</v>
      </c>
    </row>
    <row r="7" spans="1:11" x14ac:dyDescent="0.25">
      <c r="A7" s="1">
        <v>5</v>
      </c>
      <c r="B7" s="1" t="s">
        <v>269</v>
      </c>
      <c r="C7" s="1" t="s">
        <v>266</v>
      </c>
      <c r="D7" s="1" t="s">
        <v>267</v>
      </c>
      <c r="E7" s="1" t="s">
        <v>268</v>
      </c>
      <c r="F7" s="1" t="s">
        <v>12</v>
      </c>
      <c r="G7" s="3" t="s">
        <v>222</v>
      </c>
      <c r="H7" s="26" t="s">
        <v>338</v>
      </c>
      <c r="I7" s="1" t="s">
        <v>221</v>
      </c>
      <c r="J7" s="29" t="s">
        <v>339</v>
      </c>
      <c r="K7" s="4" t="s">
        <v>404</v>
      </c>
    </row>
    <row r="8" spans="1:11" x14ac:dyDescent="0.25">
      <c r="A8" s="1">
        <v>6</v>
      </c>
      <c r="B8" s="1" t="s">
        <v>200</v>
      </c>
      <c r="C8" s="1" t="s">
        <v>183</v>
      </c>
      <c r="D8" s="1" t="s">
        <v>184</v>
      </c>
      <c r="E8" s="1" t="s">
        <v>16</v>
      </c>
      <c r="F8" s="1" t="s">
        <v>15</v>
      </c>
      <c r="G8" s="3" t="s">
        <v>335</v>
      </c>
      <c r="H8" s="26" t="s">
        <v>338</v>
      </c>
      <c r="I8" s="1" t="s">
        <v>221</v>
      </c>
      <c r="J8" s="29" t="s">
        <v>340</v>
      </c>
      <c r="K8" s="4" t="s">
        <v>404</v>
      </c>
    </row>
    <row r="9" spans="1:11" x14ac:dyDescent="0.25">
      <c r="A9" s="1">
        <v>7</v>
      </c>
      <c r="B9" s="1" t="s">
        <v>174</v>
      </c>
      <c r="C9" s="1" t="s">
        <v>190</v>
      </c>
      <c r="D9" s="1" t="s">
        <v>191</v>
      </c>
      <c r="E9" s="1" t="s">
        <v>14</v>
      </c>
      <c r="F9" s="1" t="s">
        <v>15</v>
      </c>
      <c r="G9" s="3" t="s">
        <v>222</v>
      </c>
      <c r="H9" s="26" t="s">
        <v>337</v>
      </c>
      <c r="I9" s="1" t="s">
        <v>221</v>
      </c>
      <c r="J9" s="29" t="s">
        <v>339</v>
      </c>
      <c r="K9" s="4" t="s">
        <v>404</v>
      </c>
    </row>
    <row r="10" spans="1:11" x14ac:dyDescent="0.25">
      <c r="A10" s="2">
        <v>8</v>
      </c>
      <c r="B10" s="2" t="s">
        <v>182</v>
      </c>
      <c r="C10" s="1" t="s">
        <v>199</v>
      </c>
      <c r="D10" s="2" t="s">
        <v>180</v>
      </c>
      <c r="E10" s="1" t="s">
        <v>181</v>
      </c>
      <c r="F10" s="1" t="s">
        <v>15</v>
      </c>
      <c r="G10" s="3" t="s">
        <v>335</v>
      </c>
      <c r="H10" s="27" t="s">
        <v>222</v>
      </c>
      <c r="I10" s="1" t="s">
        <v>221</v>
      </c>
      <c r="J10" s="26" t="s">
        <v>341</v>
      </c>
      <c r="K10" s="4" t="s">
        <v>404</v>
      </c>
    </row>
    <row r="11" spans="1:11" x14ac:dyDescent="0.25">
      <c r="A11" s="1">
        <v>9</v>
      </c>
      <c r="B11" s="1" t="s">
        <v>248</v>
      </c>
      <c r="C11" s="1" t="s">
        <v>249</v>
      </c>
      <c r="D11" s="1" t="s">
        <v>250</v>
      </c>
      <c r="E11" s="1" t="s">
        <v>251</v>
      </c>
      <c r="F11" s="1" t="s">
        <v>251</v>
      </c>
      <c r="G11" s="1" t="s">
        <v>252</v>
      </c>
      <c r="H11" s="27" t="s">
        <v>222</v>
      </c>
      <c r="I11" s="1" t="s">
        <v>253</v>
      </c>
      <c r="J11" s="27" t="s">
        <v>222</v>
      </c>
      <c r="K11" s="4" t="s">
        <v>404</v>
      </c>
    </row>
    <row r="12" spans="1:11" x14ac:dyDescent="0.25">
      <c r="A12" s="2">
        <v>10</v>
      </c>
      <c r="B12" s="5" t="s">
        <v>256</v>
      </c>
      <c r="C12" s="1" t="s">
        <v>257</v>
      </c>
      <c r="D12" s="1" t="s">
        <v>258</v>
      </c>
      <c r="E12" s="1" t="s">
        <v>259</v>
      </c>
      <c r="F12" s="1" t="s">
        <v>259</v>
      </c>
      <c r="G12" s="1" t="s">
        <v>252</v>
      </c>
      <c r="H12" s="27" t="s">
        <v>222</v>
      </c>
      <c r="I12" s="1" t="s">
        <v>253</v>
      </c>
      <c r="J12" s="27" t="s">
        <v>222</v>
      </c>
      <c r="K12" s="4" t="s">
        <v>404</v>
      </c>
    </row>
    <row r="13" spans="1:11" x14ac:dyDescent="0.25">
      <c r="A13" s="1">
        <v>11</v>
      </c>
      <c r="B13" s="1" t="s">
        <v>262</v>
      </c>
      <c r="C13" s="1" t="s">
        <v>257</v>
      </c>
      <c r="D13" s="1" t="s">
        <v>263</v>
      </c>
      <c r="E13" s="1" t="s">
        <v>259</v>
      </c>
      <c r="F13" s="1" t="s">
        <v>259</v>
      </c>
      <c r="G13" s="1" t="s">
        <v>252</v>
      </c>
      <c r="H13" s="27" t="s">
        <v>222</v>
      </c>
      <c r="I13" s="1" t="s">
        <v>253</v>
      </c>
      <c r="J13" s="27" t="s">
        <v>222</v>
      </c>
      <c r="K13" s="4" t="s">
        <v>404</v>
      </c>
    </row>
    <row r="14" spans="1:11" x14ac:dyDescent="0.25">
      <c r="A14" s="2">
        <v>12</v>
      </c>
      <c r="B14" s="1" t="s">
        <v>408</v>
      </c>
      <c r="C14" s="24" t="s">
        <v>409</v>
      </c>
      <c r="D14" s="24" t="s">
        <v>410</v>
      </c>
      <c r="E14" s="24" t="s">
        <v>410</v>
      </c>
      <c r="F14" s="24" t="s">
        <v>410</v>
      </c>
      <c r="G14" s="3" t="s">
        <v>335</v>
      </c>
      <c r="H14" s="26" t="s">
        <v>338</v>
      </c>
      <c r="I14" s="1" t="s">
        <v>221</v>
      </c>
      <c r="J14" s="29" t="s">
        <v>340</v>
      </c>
      <c r="K14" s="4" t="s">
        <v>405</v>
      </c>
    </row>
    <row r="15" spans="1:11" x14ac:dyDescent="0.25">
      <c r="A15" s="2">
        <v>13</v>
      </c>
      <c r="B15" s="7" t="s">
        <v>412</v>
      </c>
      <c r="C15" s="7" t="s">
        <v>413</v>
      </c>
      <c r="D15" s="7" t="s">
        <v>411</v>
      </c>
      <c r="E15" s="7" t="s">
        <v>414</v>
      </c>
      <c r="F15" s="7" t="s">
        <v>415</v>
      </c>
      <c r="G15" s="3" t="s">
        <v>335</v>
      </c>
      <c r="H15" s="27" t="s">
        <v>222</v>
      </c>
      <c r="I15" s="27" t="s">
        <v>222</v>
      </c>
      <c r="J15" s="26" t="s">
        <v>341</v>
      </c>
      <c r="K15" s="4" t="s">
        <v>404</v>
      </c>
    </row>
    <row r="16" spans="1:11" x14ac:dyDescent="0.25">
      <c r="A16" s="2">
        <v>14</v>
      </c>
      <c r="B16" s="1" t="s">
        <v>419</v>
      </c>
      <c r="C16" s="1" t="s">
        <v>418</v>
      </c>
      <c r="D16" s="1" t="s">
        <v>420</v>
      </c>
      <c r="E16" s="1" t="s">
        <v>430</v>
      </c>
      <c r="F16" s="1" t="s">
        <v>421</v>
      </c>
      <c r="G16" s="3" t="s">
        <v>222</v>
      </c>
      <c r="H16" s="26" t="s">
        <v>338</v>
      </c>
      <c r="I16" s="27" t="s">
        <v>222</v>
      </c>
      <c r="J16" s="29" t="s">
        <v>339</v>
      </c>
      <c r="K16" s="4" t="s">
        <v>404</v>
      </c>
    </row>
    <row r="17" spans="1:11" x14ac:dyDescent="0.25">
      <c r="A17" s="2">
        <v>15</v>
      </c>
      <c r="B17" s="2" t="s">
        <v>1184</v>
      </c>
      <c r="C17" s="5" t="s">
        <v>1185</v>
      </c>
      <c r="D17" s="1" t="s">
        <v>1186</v>
      </c>
      <c r="E17" s="5" t="s">
        <v>259</v>
      </c>
      <c r="F17" s="5" t="s">
        <v>259</v>
      </c>
      <c r="G17" s="1" t="s">
        <v>222</v>
      </c>
      <c r="H17" s="1" t="s">
        <v>1175</v>
      </c>
      <c r="I17" s="1" t="s">
        <v>221</v>
      </c>
      <c r="J17" s="1" t="s">
        <v>222</v>
      </c>
      <c r="K17" s="4" t="s">
        <v>404</v>
      </c>
    </row>
  </sheetData>
  <sortState ref="A2:J12">
    <sortCondition ref="A1"/>
  </sortState>
  <pageMargins left="0.7" right="0.7" top="0.75" bottom="0.75" header="0.3" footer="0.3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Q410"/>
  <sheetViews>
    <sheetView workbookViewId="0">
      <selection activeCell="A12" sqref="A12"/>
    </sheetView>
  </sheetViews>
  <sheetFormatPr baseColWidth="10" defaultColWidth="9.140625" defaultRowHeight="15" outlineLevelRow="2" outlineLevelCol="2" x14ac:dyDescent="0.25"/>
  <cols>
    <col min="1" max="1" width="5.85546875" style="56" customWidth="1"/>
    <col min="2" max="2" width="22.140625" style="56" customWidth="1"/>
    <col min="3" max="3" width="14.140625" style="56" customWidth="1"/>
    <col min="4" max="4" width="22.140625" style="60" customWidth="1" outlineLevel="1"/>
    <col min="5" max="5" width="24.85546875" style="60" customWidth="1" outlineLevel="1"/>
    <col min="6" max="6" width="63.5703125" style="56" customWidth="1" outlineLevel="1"/>
    <col min="7" max="7" width="37.5703125" style="56" customWidth="1" outlineLevel="1"/>
    <col min="8" max="8" width="10.85546875" style="56" customWidth="1" outlineLevel="1"/>
    <col min="9" max="9" width="58.5703125" style="56" customWidth="1" outlineLevel="1"/>
    <col min="10" max="10" width="28.5703125" style="56" customWidth="1" outlineLevel="1"/>
    <col min="11" max="11" width="13" style="56" customWidth="1" outlineLevel="1"/>
    <col min="12" max="12" width="27.7109375" style="58" customWidth="1" outlineLevel="1"/>
    <col min="13" max="13" width="23.28515625" style="56" customWidth="1" outlineLevel="1"/>
    <col min="14" max="14" width="19.85546875" style="56" customWidth="1" outlineLevel="1"/>
    <col min="15" max="15" width="18" style="57" customWidth="1" outlineLevel="1"/>
    <col min="16" max="17" width="11.140625" style="56" customWidth="1" outlineLevel="1"/>
    <col min="18" max="18" width="10.42578125" style="56" customWidth="1" outlineLevel="1"/>
    <col min="19" max="19" width="9.140625" style="56" customWidth="1" outlineLevel="1"/>
    <col min="20" max="21" width="12.28515625" style="56" customWidth="1" outlineLevel="1"/>
    <col min="22" max="22" width="10.5703125" style="6" customWidth="1"/>
    <col min="23" max="23" width="10.28515625" style="6" bestFit="1" customWidth="1"/>
    <col min="24" max="24" width="21.42578125" style="6" customWidth="1" outlineLevel="1"/>
    <col min="25" max="35" width="9.140625" style="6" hidden="1" customWidth="1" outlineLevel="1"/>
    <col min="36" max="36" width="10.140625" style="6" hidden="1" customWidth="1"/>
    <col min="37" max="37" width="16.28515625" style="160" customWidth="1"/>
    <col min="38" max="38" width="11" style="6" customWidth="1"/>
    <col min="39" max="39" width="14" style="6" customWidth="1" outlineLevel="2"/>
    <col min="40" max="46" width="9.140625" style="6" hidden="1" customWidth="1" outlineLevel="2"/>
    <col min="47" max="50" width="10" style="6" hidden="1" customWidth="1" outlineLevel="2"/>
    <col min="51" max="51" width="10.85546875" style="6" hidden="1" customWidth="1"/>
    <col min="52" max="52" width="3.5703125" style="6" customWidth="1"/>
    <col min="53" max="53" width="9.140625" style="6" customWidth="1"/>
    <col min="54" max="54" width="13.5703125" style="6" customWidth="1" outlineLevel="1"/>
    <col min="55" max="65" width="9.140625" style="6" hidden="1" customWidth="1" outlineLevel="1"/>
    <col min="66" max="66" width="10.140625" style="6" hidden="1" customWidth="1"/>
    <col min="67" max="67" width="2.42578125" style="6" customWidth="1"/>
    <col min="68" max="68" width="14" style="6" bestFit="1" customWidth="1"/>
    <col min="69" max="69" width="8.42578125" style="6" customWidth="1" outlineLevel="1"/>
    <col min="70" max="70" width="6.7109375" style="6" hidden="1" customWidth="1" outlineLevel="1"/>
    <col min="71" max="71" width="7.140625" style="6" hidden="1" customWidth="1" outlineLevel="1"/>
    <col min="72" max="72" width="6.5703125" style="6" hidden="1" customWidth="1" outlineLevel="1"/>
    <col min="73" max="73" width="7.42578125" style="6" hidden="1" customWidth="1" outlineLevel="1"/>
    <col min="74" max="74" width="6.5703125" style="6" hidden="1" customWidth="1" outlineLevel="1"/>
    <col min="75" max="75" width="6" style="6" hidden="1" customWidth="1" outlineLevel="1"/>
    <col min="76" max="77" width="6.85546875" style="6" hidden="1" customWidth="1" outlineLevel="1"/>
    <col min="78" max="78" width="6.42578125" style="6" hidden="1" customWidth="1" outlineLevel="1"/>
    <col min="79" max="79" width="7" style="6" hidden="1" customWidth="1" outlineLevel="1"/>
    <col min="80" max="80" width="6.28515625" style="6" hidden="1" customWidth="1" outlineLevel="1"/>
    <col min="81" max="81" width="8.5703125" style="6" hidden="1" customWidth="1"/>
    <col min="82" max="82" width="2.28515625" style="6" customWidth="1"/>
    <col min="83" max="83" width="8.5703125" style="6" customWidth="1"/>
    <col min="84" max="84" width="8.5703125" style="6" customWidth="1" outlineLevel="1"/>
    <col min="85" max="95" width="8.5703125" style="6" hidden="1" customWidth="1" outlineLevel="1"/>
    <col min="96" max="96" width="8.5703125" style="6" hidden="1" customWidth="1"/>
    <col min="97" max="97" width="3.140625" style="6" customWidth="1"/>
    <col min="98" max="98" width="19.42578125" style="6" bestFit="1" customWidth="1"/>
    <col min="99" max="99" width="9.140625" style="6" customWidth="1" outlineLevel="1"/>
    <col min="100" max="110" width="9.140625" style="6" hidden="1" customWidth="1" outlineLevel="1"/>
    <col min="111" max="111" width="11.7109375" style="6" hidden="1" customWidth="1"/>
    <col min="112" max="112" width="2.5703125" style="6" customWidth="1"/>
    <col min="113" max="113" width="19.140625" style="6" customWidth="1"/>
    <col min="114" max="114" width="8.85546875" style="6" customWidth="1" outlineLevel="1"/>
    <col min="115" max="125" width="8.85546875" style="6" hidden="1" customWidth="1" outlineLevel="1"/>
    <col min="126" max="126" width="0" style="6" hidden="1" customWidth="1"/>
    <col min="127" max="127" width="2.42578125" style="6" customWidth="1"/>
    <col min="128" max="128" width="19.140625" style="6" customWidth="1"/>
    <col min="129" max="129" width="8.85546875" style="6" customWidth="1" outlineLevel="1"/>
    <col min="130" max="140" width="8.85546875" style="6" hidden="1" customWidth="1" outlineLevel="1"/>
    <col min="141" max="141" width="0" style="6" hidden="1" customWidth="1"/>
    <col min="142" max="142" width="1.42578125" style="6" customWidth="1"/>
    <col min="143" max="143" width="1.28515625" style="6" customWidth="1"/>
    <col min="144" max="144" width="28.7109375" style="6" customWidth="1"/>
    <col min="145" max="145" width="17.140625" style="6" customWidth="1" outlineLevel="1"/>
    <col min="146" max="146" width="11.85546875" style="6" hidden="1" customWidth="1" outlineLevel="1"/>
    <col min="147" max="151" width="8.85546875" style="6" hidden="1" customWidth="1" outlineLevel="1"/>
    <col min="152" max="152" width="12.140625" style="6" hidden="1" customWidth="1" outlineLevel="1"/>
    <col min="153" max="154" width="11.140625" style="6" hidden="1" customWidth="1" outlineLevel="1"/>
    <col min="155" max="155" width="11.5703125" style="6" hidden="1" customWidth="1" outlineLevel="1"/>
    <col min="156" max="156" width="11" style="6" hidden="1" customWidth="1" outlineLevel="1"/>
    <col min="157" max="157" width="9.140625" style="6" customWidth="1" collapsed="1"/>
    <col min="158" max="158" width="1" style="6" customWidth="1"/>
    <col min="159" max="159" width="12.28515625" style="6" bestFit="1" customWidth="1"/>
    <col min="160" max="160" width="15.28515625" style="6" customWidth="1" outlineLevel="1"/>
    <col min="161" max="171" width="10.7109375" style="6" hidden="1" customWidth="1" outlineLevel="1"/>
    <col min="172" max="172" width="10.7109375" style="6" hidden="1" customWidth="1"/>
    <col min="173" max="173" width="19.140625" style="6" customWidth="1"/>
    <col min="174" max="16384" width="9.140625" style="6"/>
  </cols>
  <sheetData>
    <row r="1" spans="1:173" s="90" customFormat="1" ht="24" customHeight="1" x14ac:dyDescent="0.25">
      <c r="A1" s="81" t="s">
        <v>247</v>
      </c>
      <c r="B1" s="81" t="s">
        <v>0</v>
      </c>
      <c r="C1" s="81" t="s">
        <v>5</v>
      </c>
      <c r="D1" s="82" t="s">
        <v>320</v>
      </c>
      <c r="E1" s="82" t="s">
        <v>321</v>
      </c>
      <c r="F1" s="81" t="s">
        <v>7</v>
      </c>
      <c r="G1" s="81" t="s">
        <v>8</v>
      </c>
      <c r="H1" s="81" t="s">
        <v>1</v>
      </c>
      <c r="I1" s="81" t="s">
        <v>2</v>
      </c>
      <c r="J1" s="81" t="s">
        <v>3</v>
      </c>
      <c r="K1" s="81" t="s">
        <v>4</v>
      </c>
      <c r="L1" s="83" t="s">
        <v>1073</v>
      </c>
      <c r="M1" s="84" t="s">
        <v>403</v>
      </c>
      <c r="N1" s="84" t="s">
        <v>1077</v>
      </c>
      <c r="O1" s="85" t="s">
        <v>1082</v>
      </c>
      <c r="P1" s="84" t="s">
        <v>1072</v>
      </c>
      <c r="Q1" s="84" t="s">
        <v>1081</v>
      </c>
      <c r="R1" s="84" t="s">
        <v>1079</v>
      </c>
      <c r="S1" s="84" t="s">
        <v>1080</v>
      </c>
      <c r="T1" s="84" t="s">
        <v>1143</v>
      </c>
      <c r="U1" s="84" t="s">
        <v>1083</v>
      </c>
      <c r="V1" s="86" t="s">
        <v>1087</v>
      </c>
      <c r="W1" s="87" t="s">
        <v>1070</v>
      </c>
      <c r="X1" s="88">
        <v>41275</v>
      </c>
      <c r="Y1" s="88">
        <v>41306</v>
      </c>
      <c r="Z1" s="88">
        <v>41334</v>
      </c>
      <c r="AA1" s="88">
        <v>41365</v>
      </c>
      <c r="AB1" s="88">
        <v>41395</v>
      </c>
      <c r="AC1" s="88">
        <v>41426</v>
      </c>
      <c r="AD1" s="88">
        <v>41456</v>
      </c>
      <c r="AE1" s="88">
        <v>41487</v>
      </c>
      <c r="AF1" s="88">
        <v>41518</v>
      </c>
      <c r="AG1" s="88">
        <v>41548</v>
      </c>
      <c r="AH1" s="88">
        <v>41579</v>
      </c>
      <c r="AI1" s="88">
        <v>41609</v>
      </c>
      <c r="AJ1" s="89" t="s">
        <v>1069</v>
      </c>
      <c r="AK1" s="158" t="s">
        <v>1237</v>
      </c>
      <c r="AL1" s="91" t="s">
        <v>1071</v>
      </c>
      <c r="AM1" s="92">
        <v>41275</v>
      </c>
      <c r="AN1" s="92">
        <v>41306</v>
      </c>
      <c r="AO1" s="92">
        <v>41334</v>
      </c>
      <c r="AP1" s="92">
        <v>41365</v>
      </c>
      <c r="AQ1" s="92">
        <v>41395</v>
      </c>
      <c r="AR1" s="92">
        <v>41426</v>
      </c>
      <c r="AS1" s="92">
        <v>41456</v>
      </c>
      <c r="AT1" s="92">
        <v>41487</v>
      </c>
      <c r="AU1" s="92">
        <v>41518</v>
      </c>
      <c r="AV1" s="92">
        <v>41548</v>
      </c>
      <c r="AW1" s="92">
        <v>41579</v>
      </c>
      <c r="AX1" s="92">
        <v>41609</v>
      </c>
      <c r="AY1" s="93" t="s">
        <v>1069</v>
      </c>
      <c r="AZ1" s="94"/>
      <c r="BA1" s="95" t="s">
        <v>1074</v>
      </c>
      <c r="BB1" s="96">
        <v>41275</v>
      </c>
      <c r="BC1" s="96">
        <v>41306</v>
      </c>
      <c r="BD1" s="96">
        <v>41334</v>
      </c>
      <c r="BE1" s="96">
        <v>41365</v>
      </c>
      <c r="BF1" s="96">
        <v>41395</v>
      </c>
      <c r="BG1" s="96">
        <v>41426</v>
      </c>
      <c r="BH1" s="96">
        <v>41456</v>
      </c>
      <c r="BI1" s="96">
        <v>41487</v>
      </c>
      <c r="BJ1" s="96">
        <v>41518</v>
      </c>
      <c r="BK1" s="96">
        <v>41548</v>
      </c>
      <c r="BL1" s="96">
        <v>41579</v>
      </c>
      <c r="BM1" s="96">
        <v>41609</v>
      </c>
      <c r="BN1" s="97" t="s">
        <v>1069</v>
      </c>
      <c r="BP1" s="100" t="s">
        <v>1076</v>
      </c>
      <c r="BQ1" s="101">
        <v>41275</v>
      </c>
      <c r="BR1" s="101">
        <v>41306</v>
      </c>
      <c r="BS1" s="101">
        <v>41334</v>
      </c>
      <c r="BT1" s="101">
        <v>41365</v>
      </c>
      <c r="BU1" s="101">
        <v>41395</v>
      </c>
      <c r="BV1" s="101">
        <v>41426</v>
      </c>
      <c r="BW1" s="101">
        <v>41456</v>
      </c>
      <c r="BX1" s="101">
        <v>41487</v>
      </c>
      <c r="BY1" s="101">
        <v>41518</v>
      </c>
      <c r="BZ1" s="101">
        <v>41548</v>
      </c>
      <c r="CA1" s="101">
        <v>41579</v>
      </c>
      <c r="CB1" s="101">
        <v>41609</v>
      </c>
      <c r="CC1" s="100" t="s">
        <v>1069</v>
      </c>
      <c r="CE1" s="98" t="s">
        <v>1140</v>
      </c>
      <c r="CF1" s="99">
        <v>41275</v>
      </c>
      <c r="CG1" s="99">
        <v>41306</v>
      </c>
      <c r="CH1" s="99">
        <v>41334</v>
      </c>
      <c r="CI1" s="99">
        <v>41365</v>
      </c>
      <c r="CJ1" s="99">
        <v>41395</v>
      </c>
      <c r="CK1" s="99">
        <v>41426</v>
      </c>
      <c r="CL1" s="99">
        <v>41456</v>
      </c>
      <c r="CM1" s="99">
        <v>41487</v>
      </c>
      <c r="CN1" s="99">
        <v>41518</v>
      </c>
      <c r="CO1" s="99">
        <v>41548</v>
      </c>
      <c r="CP1" s="99">
        <v>41579</v>
      </c>
      <c r="CQ1" s="99">
        <v>41609</v>
      </c>
      <c r="CR1" s="98" t="s">
        <v>1069</v>
      </c>
      <c r="CT1" s="100" t="s">
        <v>1155</v>
      </c>
      <c r="CU1" s="101">
        <v>41275</v>
      </c>
      <c r="CV1" s="101">
        <v>41306</v>
      </c>
      <c r="CW1" s="101">
        <v>41334</v>
      </c>
      <c r="CX1" s="101">
        <v>41365</v>
      </c>
      <c r="CY1" s="101">
        <v>41395</v>
      </c>
      <c r="CZ1" s="101">
        <v>41426</v>
      </c>
      <c r="DA1" s="101">
        <v>41456</v>
      </c>
      <c r="DB1" s="101">
        <v>41487</v>
      </c>
      <c r="DC1" s="101">
        <v>41518</v>
      </c>
      <c r="DD1" s="101">
        <v>41548</v>
      </c>
      <c r="DE1" s="101">
        <v>41579</v>
      </c>
      <c r="DF1" s="101">
        <v>41609</v>
      </c>
      <c r="DG1" s="100" t="s">
        <v>1069</v>
      </c>
      <c r="DI1" s="100" t="s">
        <v>1156</v>
      </c>
      <c r="DJ1" s="101">
        <v>41275</v>
      </c>
      <c r="DK1" s="101">
        <v>41306</v>
      </c>
      <c r="DL1" s="101">
        <v>41334</v>
      </c>
      <c r="DM1" s="101">
        <v>41365</v>
      </c>
      <c r="DN1" s="101">
        <v>41395</v>
      </c>
      <c r="DO1" s="101">
        <v>41426</v>
      </c>
      <c r="DP1" s="101">
        <v>41456</v>
      </c>
      <c r="DQ1" s="101">
        <v>41487</v>
      </c>
      <c r="DR1" s="101">
        <v>41518</v>
      </c>
      <c r="DS1" s="101">
        <v>41548</v>
      </c>
      <c r="DT1" s="101">
        <v>41579</v>
      </c>
      <c r="DU1" s="101">
        <v>41609</v>
      </c>
      <c r="DV1" s="100" t="s">
        <v>1069</v>
      </c>
      <c r="DX1" s="79" t="s">
        <v>1160</v>
      </c>
      <c r="DY1" s="80">
        <v>41275</v>
      </c>
      <c r="DZ1" s="80">
        <v>41306</v>
      </c>
      <c r="EA1" s="80">
        <v>41334</v>
      </c>
      <c r="EB1" s="80">
        <v>41365</v>
      </c>
      <c r="EC1" s="80">
        <v>41395</v>
      </c>
      <c r="ED1" s="80">
        <v>41426</v>
      </c>
      <c r="EE1" s="80">
        <v>41456</v>
      </c>
      <c r="EF1" s="80">
        <v>41487</v>
      </c>
      <c r="EG1" s="80">
        <v>41518</v>
      </c>
      <c r="EH1" s="80">
        <v>41548</v>
      </c>
      <c r="EI1" s="80">
        <v>41579</v>
      </c>
      <c r="EJ1" s="80">
        <v>41609</v>
      </c>
      <c r="EK1" s="79" t="s">
        <v>1069</v>
      </c>
      <c r="EN1" s="100" t="s">
        <v>1151</v>
      </c>
      <c r="EO1" s="101">
        <v>41275</v>
      </c>
      <c r="EP1" s="101">
        <v>41306</v>
      </c>
      <c r="EQ1" s="101">
        <v>41334</v>
      </c>
      <c r="ER1" s="101">
        <v>41365</v>
      </c>
      <c r="ES1" s="101">
        <v>41395</v>
      </c>
      <c r="ET1" s="101">
        <v>41426</v>
      </c>
      <c r="EU1" s="101">
        <v>41456</v>
      </c>
      <c r="EV1" s="101">
        <v>41487</v>
      </c>
      <c r="EW1" s="101">
        <v>41518</v>
      </c>
      <c r="EX1" s="101">
        <v>41548</v>
      </c>
      <c r="EY1" s="101">
        <v>41579</v>
      </c>
      <c r="EZ1" s="101">
        <v>41609</v>
      </c>
      <c r="FA1" s="100" t="s">
        <v>1069</v>
      </c>
      <c r="FC1" s="102" t="s">
        <v>1154</v>
      </c>
      <c r="FD1" s="103">
        <v>41275</v>
      </c>
      <c r="FE1" s="103">
        <v>41306</v>
      </c>
      <c r="FF1" s="103">
        <v>41334</v>
      </c>
      <c r="FG1" s="103">
        <v>41365</v>
      </c>
      <c r="FH1" s="103">
        <v>41395</v>
      </c>
      <c r="FI1" s="103">
        <v>41426</v>
      </c>
      <c r="FJ1" s="103">
        <v>41456</v>
      </c>
      <c r="FK1" s="103">
        <v>41487</v>
      </c>
      <c r="FL1" s="103">
        <v>41518</v>
      </c>
      <c r="FM1" s="103">
        <v>41548</v>
      </c>
      <c r="FN1" s="103">
        <v>41579</v>
      </c>
      <c r="FO1" s="103">
        <v>41609</v>
      </c>
      <c r="FP1" s="102" t="s">
        <v>1069</v>
      </c>
    </row>
    <row r="2" spans="1:173" ht="15" customHeight="1" outlineLevel="2" x14ac:dyDescent="0.25">
      <c r="A2" s="30">
        <v>0</v>
      </c>
      <c r="B2" s="30" t="s">
        <v>1229</v>
      </c>
      <c r="C2" s="30"/>
      <c r="D2" s="59" t="str">
        <f t="shared" ref="D2:D20" si="0">+E2</f>
        <v>val-1</v>
      </c>
      <c r="E2" s="59" t="s">
        <v>1088</v>
      </c>
      <c r="F2" s="30"/>
      <c r="G2" s="30"/>
      <c r="H2" s="30"/>
      <c r="I2" s="30"/>
      <c r="J2" s="30"/>
      <c r="K2" s="30"/>
      <c r="L2" s="32"/>
      <c r="M2" s="33"/>
      <c r="N2" s="34"/>
      <c r="O2" s="35"/>
      <c r="P2" s="34"/>
      <c r="Q2" s="34"/>
      <c r="R2" s="33"/>
      <c r="S2" s="33"/>
      <c r="T2" s="33"/>
      <c r="U2" s="33"/>
      <c r="X2" s="75">
        <v>0</v>
      </c>
      <c r="Y2" s="75">
        <v>0</v>
      </c>
      <c r="Z2" s="75">
        <v>0</v>
      </c>
      <c r="AA2" s="75">
        <v>0</v>
      </c>
      <c r="AB2" s="75">
        <v>0</v>
      </c>
      <c r="AC2" s="75">
        <v>0</v>
      </c>
      <c r="AD2" s="75">
        <v>0</v>
      </c>
      <c r="AE2" s="75">
        <v>0</v>
      </c>
      <c r="AF2" s="75">
        <v>0</v>
      </c>
      <c r="AG2" s="75">
        <v>0</v>
      </c>
      <c r="AH2" s="75">
        <v>0</v>
      </c>
      <c r="AI2" s="75">
        <v>0</v>
      </c>
      <c r="AJ2" s="76">
        <f t="shared" ref="AJ2" si="1">+SUM(X2:AI2)</f>
        <v>0</v>
      </c>
      <c r="AK2" s="159" t="e">
        <f t="shared" ref="AK2" si="2">+BB2/X2</f>
        <v>#DIV/0!</v>
      </c>
      <c r="AL2" s="76"/>
      <c r="AM2" s="75">
        <f>+VLOOKUP($D2,[1]saldo_cons!$A$2:$N$1048576,3,0)</f>
        <v>-11739.74</v>
      </c>
      <c r="AN2" s="75">
        <f>+VLOOKUP($D2,[1]saldo_cons!$A$2:$N$1048576,4,0)</f>
        <v>0</v>
      </c>
      <c r="AO2" s="75">
        <f>+VLOOKUP($D2,[1]saldo_cons!$A$2:$N$1048576,5,0)</f>
        <v>0</v>
      </c>
      <c r="AP2" s="75">
        <f>+VLOOKUP($D2,[1]saldo_cons!$A$2:$N$1048576,6,0)</f>
        <v>0</v>
      </c>
      <c r="AQ2" s="75">
        <f>+VLOOKUP($D2,[1]saldo_cons!$A$2:$N$1048576,7,0)</f>
        <v>0</v>
      </c>
      <c r="AR2" s="75">
        <f>+VLOOKUP($D2,[1]saldo_cons!$A$2:$N$1048576,8,0)</f>
        <v>0</v>
      </c>
      <c r="AS2" s="75">
        <f>+VLOOKUP($D2,[1]saldo_cons!$A$2:$N$1048576,9,0)</f>
        <v>0</v>
      </c>
      <c r="AT2" s="75">
        <f>+VLOOKUP($D2,[1]saldo_cons!$A$2:$N$1048576,10,0)</f>
        <v>0</v>
      </c>
      <c r="AU2" s="75">
        <f>+VLOOKUP($D2,[1]saldo_cons!$A$2:$N$1048576,11,0)</f>
        <v>0</v>
      </c>
      <c r="AV2" s="75">
        <f>+VLOOKUP($D2,[1]saldo_cons!$A$2:$N$1048576,12,0)</f>
        <v>0</v>
      </c>
      <c r="AW2" s="75">
        <f>+VLOOKUP($D2,[1]saldo_cons!$A$2:$N$1048576,13,0)</f>
        <v>0</v>
      </c>
      <c r="AX2" s="75">
        <f>+VLOOKUP($D2,[1]saldo_cons!$A$2:$N$1048576,14,0)</f>
        <v>0</v>
      </c>
      <c r="AY2" s="76">
        <f t="shared" ref="AY2:AY83" si="3">+SUM(AM2:AX2)</f>
        <v>-11739.74</v>
      </c>
      <c r="AZ2" s="76"/>
      <c r="BA2" s="76"/>
      <c r="BB2" s="75">
        <v>0</v>
      </c>
      <c r="BC2" s="75" t="e">
        <f>+VLOOKUP($D2,[1]ggr_cons!$A$2:$N$1048576,4,0)</f>
        <v>#N/A</v>
      </c>
      <c r="BD2" s="75" t="e">
        <f>+VLOOKUP($D2,[1]ggr_cons!$A$2:$N$1048576,5,0)</f>
        <v>#N/A</v>
      </c>
      <c r="BE2" s="75" t="e">
        <f>+VLOOKUP($D2,[1]ggr_cons!$A$2:$N$1048576,6,0)</f>
        <v>#N/A</v>
      </c>
      <c r="BF2" s="75" t="e">
        <f>+VLOOKUP($D2,[1]ggr_cons!$A$2:$N$1048576,7,0)</f>
        <v>#N/A</v>
      </c>
      <c r="BG2" s="75" t="e">
        <f>+VLOOKUP($D2,[1]ggr_cons!$A$2:$N$1048576,8,0)</f>
        <v>#N/A</v>
      </c>
      <c r="BH2" s="75" t="e">
        <f>+VLOOKUP($D2,[1]ggr_cons!$A$2:$N$1048576,9,0)</f>
        <v>#N/A</v>
      </c>
      <c r="BI2" s="75" t="e">
        <f>+VLOOKUP($D2,[1]ggr_cons!$A$2:$N$1048576,10,0)</f>
        <v>#N/A</v>
      </c>
      <c r="BJ2" s="75" t="e">
        <f>+VLOOKUP($D2,[1]ggr_cons!$A$2:$N$1048576,11,0)</f>
        <v>#N/A</v>
      </c>
      <c r="BK2" s="75" t="e">
        <f>+VLOOKUP($D2,[1]ggr_cons!$A$2:$N$1048576,12,0)</f>
        <v>#N/A</v>
      </c>
      <c r="BL2" s="75" t="e">
        <f>+VLOOKUP($D2,[1]ggr_cons!$A$2:$N$1048576,13,0)</f>
        <v>#N/A</v>
      </c>
      <c r="BM2" s="75" t="e">
        <f>+VLOOKUP($D2,[1]ggr_cons!$A$2:$N$1048576,14,0)</f>
        <v>#N/A</v>
      </c>
      <c r="BN2" s="76" t="e">
        <f t="shared" ref="BN2:BN83" si="4">+SUM(BB2:BM2)</f>
        <v>#N/A</v>
      </c>
      <c r="BO2" s="75"/>
      <c r="BP2" s="75"/>
      <c r="BQ2" s="77">
        <f t="shared" ref="BQ2" si="5">+$N2*X2</f>
        <v>0</v>
      </c>
      <c r="BR2" s="77">
        <f t="shared" ref="BR2" si="6">+$N2*Y2</f>
        <v>0</v>
      </c>
      <c r="BS2" s="77">
        <f t="shared" ref="BS2" si="7">+$N2*Z2</f>
        <v>0</v>
      </c>
      <c r="BT2" s="77">
        <f t="shared" ref="BT2" si="8">+$N2*AA2</f>
        <v>0</v>
      </c>
      <c r="BU2" s="77">
        <f t="shared" ref="BU2" si="9">+$N2*AB2</f>
        <v>0</v>
      </c>
      <c r="BV2" s="77">
        <f t="shared" ref="BV2" si="10">+$N2*AC2</f>
        <v>0</v>
      </c>
      <c r="BW2" s="77">
        <f t="shared" ref="BW2" si="11">+$N2*AD2</f>
        <v>0</v>
      </c>
      <c r="BX2" s="77">
        <f t="shared" ref="BX2" si="12">+$N2*AE2</f>
        <v>0</v>
      </c>
      <c r="BY2" s="77">
        <f t="shared" ref="BY2" si="13">+$N2*AF2</f>
        <v>0</v>
      </c>
      <c r="BZ2" s="77">
        <f t="shared" ref="BZ2" si="14">+$N2*AG2</f>
        <v>0</v>
      </c>
      <c r="CA2" s="77">
        <f t="shared" ref="CA2" si="15">+$N2*AH2</f>
        <v>0</v>
      </c>
      <c r="CB2" s="77">
        <f t="shared" ref="CB2" si="16">+$N2*AI2</f>
        <v>0</v>
      </c>
      <c r="CC2" s="77">
        <f t="shared" ref="CC2" si="17">+SUM(BQ2:CB2)</f>
        <v>0</v>
      </c>
      <c r="CD2" s="75"/>
      <c r="CE2" s="77">
        <v>1.21</v>
      </c>
      <c r="CF2" s="77">
        <f>+BQ2/$CE$2</f>
        <v>0</v>
      </c>
      <c r="CG2" s="77">
        <f t="shared" ref="CG2:CR2" si="18">+BR2/$CE$2</f>
        <v>0</v>
      </c>
      <c r="CH2" s="77">
        <f t="shared" si="18"/>
        <v>0</v>
      </c>
      <c r="CI2" s="77">
        <f t="shared" si="18"/>
        <v>0</v>
      </c>
      <c r="CJ2" s="77">
        <f t="shared" si="18"/>
        <v>0</v>
      </c>
      <c r="CK2" s="77">
        <f t="shared" si="18"/>
        <v>0</v>
      </c>
      <c r="CL2" s="77">
        <f t="shared" si="18"/>
        <v>0</v>
      </c>
      <c r="CM2" s="77">
        <f t="shared" si="18"/>
        <v>0</v>
      </c>
      <c r="CN2" s="77">
        <f t="shared" si="18"/>
        <v>0</v>
      </c>
      <c r="CO2" s="77">
        <f t="shared" si="18"/>
        <v>0</v>
      </c>
      <c r="CP2" s="77">
        <f t="shared" si="18"/>
        <v>0</v>
      </c>
      <c r="CQ2" s="77">
        <f t="shared" si="18"/>
        <v>0</v>
      </c>
      <c r="CR2" s="77">
        <f t="shared" si="18"/>
        <v>0</v>
      </c>
      <c r="CS2" s="75"/>
      <c r="CT2" s="75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7"/>
      <c r="DH2" s="75"/>
      <c r="DJ2" s="6">
        <f t="shared" ref="DJ2:DU2" si="19">+IF(X2=0,0,$T2)</f>
        <v>0</v>
      </c>
      <c r="DK2" s="6">
        <f t="shared" si="19"/>
        <v>0</v>
      </c>
      <c r="DL2" s="6">
        <f t="shared" si="19"/>
        <v>0</v>
      </c>
      <c r="DM2" s="6">
        <f t="shared" si="19"/>
        <v>0</v>
      </c>
      <c r="DN2" s="6">
        <f t="shared" si="19"/>
        <v>0</v>
      </c>
      <c r="DO2" s="6">
        <f t="shared" si="19"/>
        <v>0</v>
      </c>
      <c r="DP2" s="6">
        <f t="shared" si="19"/>
        <v>0</v>
      </c>
      <c r="DQ2" s="6">
        <f t="shared" si="19"/>
        <v>0</v>
      </c>
      <c r="DR2" s="6">
        <f t="shared" si="19"/>
        <v>0</v>
      </c>
      <c r="DS2" s="6">
        <f t="shared" si="19"/>
        <v>0</v>
      </c>
      <c r="DT2" s="6">
        <f t="shared" si="19"/>
        <v>0</v>
      </c>
      <c r="DU2" s="6">
        <f t="shared" si="19"/>
        <v>0</v>
      </c>
      <c r="DV2" s="77">
        <f t="shared" ref="DV2" si="20">+SUM(DJ2:DU2)</f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>
        <v>0</v>
      </c>
      <c r="EK2" s="77">
        <f t="shared" ref="EK2:EK83" si="21">+SUM(DY2:EJ2)</f>
        <v>0</v>
      </c>
      <c r="EO2" s="75">
        <f t="shared" ref="EO2" si="22">+CU2+DJ2-DY2/2</f>
        <v>0</v>
      </c>
      <c r="EP2" s="75">
        <f t="shared" ref="EP2" si="23">+CV2+DK2-DZ2/2</f>
        <v>0</v>
      </c>
      <c r="EQ2" s="75">
        <f t="shared" ref="EQ2" si="24">+CW2+DL2-EA2/2</f>
        <v>0</v>
      </c>
      <c r="ER2" s="75">
        <f t="shared" ref="ER2" si="25">+CX2+DM2-EB2/2</f>
        <v>0</v>
      </c>
      <c r="ES2" s="75">
        <f t="shared" ref="ES2" si="26">+CY2+DN2-EC2/2</f>
        <v>0</v>
      </c>
      <c r="ET2" s="75">
        <f t="shared" ref="ET2" si="27">+CZ2+DO2-ED2/2</f>
        <v>0</v>
      </c>
      <c r="EU2" s="75">
        <f t="shared" ref="EU2" si="28">+DA2+DP2-EE2/2</f>
        <v>0</v>
      </c>
      <c r="EV2" s="75">
        <f t="shared" ref="EV2" si="29">+DB2+DQ2-EF2/2</f>
        <v>0</v>
      </c>
      <c r="EW2" s="75">
        <f t="shared" ref="EW2" si="30">+DC2+DR2-EG2/2</f>
        <v>0</v>
      </c>
      <c r="EX2" s="75">
        <f t="shared" ref="EX2" si="31">+DD2+DS2-EH2/2</f>
        <v>0</v>
      </c>
      <c r="EY2" s="75">
        <f t="shared" ref="EY2" si="32">+DE2+DT2-EI2/2</f>
        <v>0</v>
      </c>
      <c r="EZ2" s="75">
        <f t="shared" ref="EZ2" si="33">+DF2+DU2-EJ2/2</f>
        <v>0</v>
      </c>
      <c r="FA2" s="77">
        <f t="shared" ref="FA2:FA83" si="34">+SUM(EO2:EZ2)</f>
        <v>0</v>
      </c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</row>
    <row r="3" spans="1:173" ht="15" customHeight="1" outlineLevel="2" x14ac:dyDescent="0.25">
      <c r="A3" s="30">
        <v>0</v>
      </c>
      <c r="B3" s="30" t="s">
        <v>1229</v>
      </c>
      <c r="C3" s="30"/>
      <c r="D3" s="59" t="str">
        <f t="shared" si="0"/>
        <v>gal-1</v>
      </c>
      <c r="E3" s="59" t="s">
        <v>1089</v>
      </c>
      <c r="F3" s="30"/>
      <c r="G3" s="30"/>
      <c r="H3" s="30"/>
      <c r="I3" s="30"/>
      <c r="J3" s="30"/>
      <c r="K3" s="30"/>
      <c r="L3" s="32"/>
      <c r="M3" s="33"/>
      <c r="N3" s="34"/>
      <c r="O3" s="35"/>
      <c r="P3" s="34"/>
      <c r="Q3" s="34"/>
      <c r="R3" s="33"/>
      <c r="S3" s="33"/>
      <c r="T3" s="33"/>
      <c r="U3" s="33"/>
      <c r="X3" s="75">
        <v>0</v>
      </c>
      <c r="Y3" s="75">
        <v>0</v>
      </c>
      <c r="Z3" s="75">
        <v>0</v>
      </c>
      <c r="AA3" s="75">
        <v>0</v>
      </c>
      <c r="AB3" s="75">
        <v>0</v>
      </c>
      <c r="AC3" s="75">
        <v>0</v>
      </c>
      <c r="AD3" s="75">
        <v>0</v>
      </c>
      <c r="AE3" s="75">
        <v>0</v>
      </c>
      <c r="AF3" s="75">
        <v>0</v>
      </c>
      <c r="AG3" s="75">
        <v>0</v>
      </c>
      <c r="AH3" s="75">
        <v>0</v>
      </c>
      <c r="AI3" s="75">
        <v>0</v>
      </c>
      <c r="AJ3" s="76">
        <f t="shared" ref="AJ3:AJ78" si="35">+SUM(X3:AI3)</f>
        <v>0</v>
      </c>
      <c r="AK3" s="159" t="e">
        <f t="shared" ref="AK3:AK68" si="36">+BB3/X3</f>
        <v>#DIV/0!</v>
      </c>
      <c r="AL3" s="76"/>
      <c r="AM3" s="75">
        <f>+VLOOKUP($D3,[1]saldo_cons!$A$2:$N$1048576,3,0)</f>
        <v>-139495.87</v>
      </c>
      <c r="AN3" s="75">
        <f>+VLOOKUP($D3,[1]saldo_cons!$A$2:$N$1048576,4,0)</f>
        <v>0</v>
      </c>
      <c r="AO3" s="75">
        <f>+VLOOKUP($D3,[1]saldo_cons!$A$2:$N$1048576,5,0)</f>
        <v>0</v>
      </c>
      <c r="AP3" s="75">
        <f>+VLOOKUP($D3,[1]saldo_cons!$A$2:$N$1048576,6,0)</f>
        <v>0</v>
      </c>
      <c r="AQ3" s="75">
        <f>+VLOOKUP($D3,[1]saldo_cons!$A$2:$N$1048576,7,0)</f>
        <v>0</v>
      </c>
      <c r="AR3" s="75">
        <f>+VLOOKUP($D3,[1]saldo_cons!$A$2:$N$1048576,8,0)</f>
        <v>0</v>
      </c>
      <c r="AS3" s="75">
        <f>+VLOOKUP($D3,[1]saldo_cons!$A$2:$N$1048576,9,0)</f>
        <v>0</v>
      </c>
      <c r="AT3" s="75">
        <f>+VLOOKUP($D3,[1]saldo_cons!$A$2:$N$1048576,10,0)</f>
        <v>0</v>
      </c>
      <c r="AU3" s="75">
        <f>+VLOOKUP($D3,[1]saldo_cons!$A$2:$N$1048576,11,0)</f>
        <v>0</v>
      </c>
      <c r="AV3" s="75">
        <f>+VLOOKUP($D3,[1]saldo_cons!$A$2:$N$1048576,12,0)</f>
        <v>0</v>
      </c>
      <c r="AW3" s="75">
        <f>+VLOOKUP($D3,[1]saldo_cons!$A$2:$N$1048576,13,0)</f>
        <v>0</v>
      </c>
      <c r="AX3" s="75">
        <f>+VLOOKUP($D3,[1]saldo_cons!$A$2:$N$1048576,14,0)</f>
        <v>0</v>
      </c>
      <c r="AY3" s="76">
        <f t="shared" si="3"/>
        <v>-139495.87</v>
      </c>
      <c r="AZ3" s="76"/>
      <c r="BA3" s="76"/>
      <c r="BB3" s="75">
        <v>0</v>
      </c>
      <c r="BC3" s="75" t="e">
        <f>+VLOOKUP($D3,[1]ggr_cons!$A$2:$N$1048576,4,0)</f>
        <v>#N/A</v>
      </c>
      <c r="BD3" s="75" t="e">
        <f>+VLOOKUP($D3,[1]ggr_cons!$A$2:$N$1048576,5,0)</f>
        <v>#N/A</v>
      </c>
      <c r="BE3" s="75" t="e">
        <f>+VLOOKUP($D3,[1]ggr_cons!$A$2:$N$1048576,6,0)</f>
        <v>#N/A</v>
      </c>
      <c r="BF3" s="75" t="e">
        <f>+VLOOKUP($D3,[1]ggr_cons!$A$2:$N$1048576,7,0)</f>
        <v>#N/A</v>
      </c>
      <c r="BG3" s="75" t="e">
        <f>+VLOOKUP($D3,[1]ggr_cons!$A$2:$N$1048576,8,0)</f>
        <v>#N/A</v>
      </c>
      <c r="BH3" s="75" t="e">
        <f>+VLOOKUP($D3,[1]ggr_cons!$A$2:$N$1048576,9,0)</f>
        <v>#N/A</v>
      </c>
      <c r="BI3" s="75" t="e">
        <f>+VLOOKUP($D3,[1]ggr_cons!$A$2:$N$1048576,10,0)</f>
        <v>#N/A</v>
      </c>
      <c r="BJ3" s="75" t="e">
        <f>+VLOOKUP($D3,[1]ggr_cons!$A$2:$N$1048576,11,0)</f>
        <v>#N/A</v>
      </c>
      <c r="BK3" s="75" t="e">
        <f>+VLOOKUP($D3,[1]ggr_cons!$A$2:$N$1048576,12,0)</f>
        <v>#N/A</v>
      </c>
      <c r="BL3" s="75" t="e">
        <f>+VLOOKUP($D3,[1]ggr_cons!$A$2:$N$1048576,13,0)</f>
        <v>#N/A</v>
      </c>
      <c r="BM3" s="75" t="e">
        <f>+VLOOKUP($D3,[1]ggr_cons!$A$2:$N$1048576,14,0)</f>
        <v>#N/A</v>
      </c>
      <c r="BN3" s="76" t="e">
        <f t="shared" si="4"/>
        <v>#N/A</v>
      </c>
      <c r="BO3" s="75"/>
      <c r="BP3" s="75"/>
      <c r="BQ3" s="77">
        <f t="shared" ref="BQ3:BQ78" si="37">+$N3*X3</f>
        <v>0</v>
      </c>
      <c r="BR3" s="77">
        <f t="shared" ref="BR3:BR78" si="38">+$N3*Y3</f>
        <v>0</v>
      </c>
      <c r="BS3" s="77">
        <f t="shared" ref="BS3:BS78" si="39">+$N3*Z3</f>
        <v>0</v>
      </c>
      <c r="BT3" s="77">
        <f t="shared" ref="BT3:BT78" si="40">+$N3*AA3</f>
        <v>0</v>
      </c>
      <c r="BU3" s="77">
        <f t="shared" ref="BU3:BU78" si="41">+$N3*AB3</f>
        <v>0</v>
      </c>
      <c r="BV3" s="77">
        <f t="shared" ref="BV3:BV78" si="42">+$N3*AC3</f>
        <v>0</v>
      </c>
      <c r="BW3" s="77">
        <f t="shared" ref="BW3:BW78" si="43">+$N3*AD3</f>
        <v>0</v>
      </c>
      <c r="BX3" s="77">
        <f t="shared" ref="BX3:BX78" si="44">+$N3*AE3</f>
        <v>0</v>
      </c>
      <c r="BY3" s="77">
        <f t="shared" ref="BY3:BY78" si="45">+$N3*AF3</f>
        <v>0</v>
      </c>
      <c r="BZ3" s="77">
        <f t="shared" ref="BZ3:BZ78" si="46">+$N3*AG3</f>
        <v>0</v>
      </c>
      <c r="CA3" s="77">
        <f t="shared" ref="CA3:CA78" si="47">+$N3*AH3</f>
        <v>0</v>
      </c>
      <c r="CB3" s="77">
        <f t="shared" ref="CB3:CB78" si="48">+$N3*AI3</f>
        <v>0</v>
      </c>
      <c r="CC3" s="77">
        <f t="shared" ref="CC3:CC78" si="49">+SUM(BQ3:CB3)</f>
        <v>0</v>
      </c>
      <c r="CD3" s="75"/>
      <c r="CE3" s="77"/>
      <c r="CF3" s="77">
        <f t="shared" ref="CF3:CF78" si="50">+BQ3/$CE$2</f>
        <v>0</v>
      </c>
      <c r="CG3" s="77">
        <f t="shared" ref="CG3:CG78" si="51">+BR3/$CE$2</f>
        <v>0</v>
      </c>
      <c r="CH3" s="77">
        <f t="shared" ref="CH3:CH78" si="52">+BS3/$CE$2</f>
        <v>0</v>
      </c>
      <c r="CI3" s="77">
        <f t="shared" ref="CI3:CI78" si="53">+BT3/$CE$2</f>
        <v>0</v>
      </c>
      <c r="CJ3" s="77">
        <f t="shared" ref="CJ3:CJ78" si="54">+BU3/$CE$2</f>
        <v>0</v>
      </c>
      <c r="CK3" s="77">
        <f t="shared" ref="CK3:CK78" si="55">+BV3/$CE$2</f>
        <v>0</v>
      </c>
      <c r="CL3" s="77">
        <f t="shared" ref="CL3:CL78" si="56">+BW3/$CE$2</f>
        <v>0</v>
      </c>
      <c r="CM3" s="77">
        <f t="shared" ref="CM3:CM78" si="57">+BX3/$CE$2</f>
        <v>0</v>
      </c>
      <c r="CN3" s="77">
        <f t="shared" ref="CN3:CN78" si="58">+BY3/$CE$2</f>
        <v>0</v>
      </c>
      <c r="CO3" s="77">
        <f t="shared" ref="CO3:CO78" si="59">+BZ3/$CE$2</f>
        <v>0</v>
      </c>
      <c r="CP3" s="77">
        <f t="shared" ref="CP3:CP78" si="60">+CA3/$CE$2</f>
        <v>0</v>
      </c>
      <c r="CQ3" s="77">
        <f t="shared" ref="CQ3:CQ78" si="61">+CB3/$CE$2</f>
        <v>0</v>
      </c>
      <c r="CR3" s="77">
        <f t="shared" ref="CR3:CR78" si="62">+CC3/$CE$2</f>
        <v>0</v>
      </c>
      <c r="CS3" s="75"/>
      <c r="CT3" s="75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7"/>
      <c r="DH3" s="75"/>
      <c r="DJ3" s="6">
        <f t="shared" ref="DJ3:DJ5" si="63">+IF(X3=0,0,$T3)</f>
        <v>0</v>
      </c>
      <c r="DK3" s="6">
        <f t="shared" ref="DK3:DK5" si="64">+IF(Y3=0,0,$T3)</f>
        <v>0</v>
      </c>
      <c r="DL3" s="6">
        <f t="shared" ref="DL3:DL5" si="65">+IF(Z3=0,0,$T3)</f>
        <v>0</v>
      </c>
      <c r="DM3" s="6">
        <f t="shared" ref="DM3:DM5" si="66">+IF(AA3=0,0,$T3)</f>
        <v>0</v>
      </c>
      <c r="DN3" s="6">
        <f t="shared" ref="DN3:DN5" si="67">+IF(AB3=0,0,$T3)</f>
        <v>0</v>
      </c>
      <c r="DO3" s="6">
        <f t="shared" ref="DO3:DO5" si="68">+IF(AC3=0,0,$T3)</f>
        <v>0</v>
      </c>
      <c r="DP3" s="6">
        <f t="shared" ref="DP3:DP5" si="69">+IF(AD3=0,0,$T3)</f>
        <v>0</v>
      </c>
      <c r="DQ3" s="6">
        <f t="shared" ref="DQ3:DQ5" si="70">+IF(AE3=0,0,$T3)</f>
        <v>0</v>
      </c>
      <c r="DR3" s="6">
        <f t="shared" ref="DR3:DR5" si="71">+IF(AF3=0,0,$T3)</f>
        <v>0</v>
      </c>
      <c r="DS3" s="6">
        <f t="shared" ref="DS3:DS5" si="72">+IF(AG3=0,0,$T3)</f>
        <v>0</v>
      </c>
      <c r="DT3" s="6">
        <f t="shared" ref="DT3:DT5" si="73">+IF(AH3=0,0,$T3)</f>
        <v>0</v>
      </c>
      <c r="DU3" s="6">
        <f t="shared" ref="DU3:DU5" si="74">+IF(AI3=0,0,$T3)</f>
        <v>0</v>
      </c>
      <c r="DV3" s="77">
        <f t="shared" ref="DV3:DV10" si="75">+SUM(DJ3:DU3)</f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77">
        <f t="shared" si="21"/>
        <v>0</v>
      </c>
      <c r="EO3" s="75">
        <f t="shared" ref="EO3:EO78" si="76">+CU3+DJ3-DY3/2</f>
        <v>0</v>
      </c>
      <c r="EP3" s="75">
        <f t="shared" ref="EP3:EP78" si="77">+CV3+DK3-DZ3/2</f>
        <v>0</v>
      </c>
      <c r="EQ3" s="75">
        <f t="shared" ref="EQ3:EQ78" si="78">+CW3+DL3-EA3/2</f>
        <v>0</v>
      </c>
      <c r="ER3" s="75">
        <f t="shared" ref="ER3:ER78" si="79">+CX3+DM3-EB3/2</f>
        <v>0</v>
      </c>
      <c r="ES3" s="75">
        <f t="shared" ref="ES3:ES78" si="80">+CY3+DN3-EC3/2</f>
        <v>0</v>
      </c>
      <c r="ET3" s="75">
        <f t="shared" ref="ET3:ET78" si="81">+CZ3+DO3-ED3/2</f>
        <v>0</v>
      </c>
      <c r="EU3" s="75">
        <f t="shared" ref="EU3:EU78" si="82">+DA3+DP3-EE3/2</f>
        <v>0</v>
      </c>
      <c r="EV3" s="75">
        <f t="shared" ref="EV3:EV78" si="83">+DB3+DQ3-EF3/2</f>
        <v>0</v>
      </c>
      <c r="EW3" s="75">
        <f t="shared" ref="EW3:EW78" si="84">+DC3+DR3-EG3/2</f>
        <v>0</v>
      </c>
      <c r="EX3" s="75">
        <f t="shared" ref="EX3:EX78" si="85">+DD3+DS3-EH3/2</f>
        <v>0</v>
      </c>
      <c r="EY3" s="75">
        <f t="shared" ref="EY3:EY78" si="86">+DE3+DT3-EI3/2</f>
        <v>0</v>
      </c>
      <c r="EZ3" s="75">
        <f t="shared" ref="EZ3:EZ78" si="87">+DF3+DU3-EJ3/2</f>
        <v>0</v>
      </c>
      <c r="FA3" s="77">
        <f t="shared" si="34"/>
        <v>0</v>
      </c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</row>
    <row r="4" spans="1:173" s="69" customFormat="1" ht="15" customHeight="1" outlineLevel="1" x14ac:dyDescent="0.25">
      <c r="A4" s="67"/>
      <c r="B4" s="67" t="s">
        <v>1230</v>
      </c>
      <c r="C4" s="67"/>
      <c r="D4" s="145"/>
      <c r="E4" s="145"/>
      <c r="F4" s="67"/>
      <c r="G4" s="67"/>
      <c r="H4" s="67"/>
      <c r="I4" s="67"/>
      <c r="J4" s="67"/>
      <c r="K4" s="67"/>
      <c r="L4" s="106"/>
      <c r="M4" s="107"/>
      <c r="N4" s="108"/>
      <c r="O4" s="109"/>
      <c r="P4" s="108"/>
      <c r="Q4" s="108"/>
      <c r="R4" s="107"/>
      <c r="S4" s="107"/>
      <c r="T4" s="107"/>
      <c r="U4" s="107"/>
      <c r="X4" s="110">
        <f t="shared" ref="X4:AJ4" si="88">SUBTOTAL(9,X2:X3)</f>
        <v>0</v>
      </c>
      <c r="Y4" s="110">
        <f t="shared" ref="Y4:AI4" si="89">SUBTOTAL(9,Y2:Y3)</f>
        <v>0</v>
      </c>
      <c r="Z4" s="110">
        <f t="shared" si="89"/>
        <v>0</v>
      </c>
      <c r="AA4" s="110">
        <f t="shared" si="89"/>
        <v>0</v>
      </c>
      <c r="AB4" s="110">
        <f t="shared" si="89"/>
        <v>0</v>
      </c>
      <c r="AC4" s="110">
        <f t="shared" si="89"/>
        <v>0</v>
      </c>
      <c r="AD4" s="110">
        <f t="shared" si="89"/>
        <v>0</v>
      </c>
      <c r="AE4" s="110">
        <f t="shared" si="89"/>
        <v>0</v>
      </c>
      <c r="AF4" s="110">
        <f t="shared" si="89"/>
        <v>0</v>
      </c>
      <c r="AG4" s="110">
        <f t="shared" si="89"/>
        <v>0</v>
      </c>
      <c r="AH4" s="110">
        <f t="shared" si="89"/>
        <v>0</v>
      </c>
      <c r="AI4" s="110">
        <f t="shared" si="89"/>
        <v>0</v>
      </c>
      <c r="AJ4" s="111">
        <f t="shared" si="88"/>
        <v>0</v>
      </c>
      <c r="AK4" s="159" t="e">
        <f>+BB4/X4</f>
        <v>#DIV/0!</v>
      </c>
      <c r="AL4" s="111"/>
      <c r="AM4" s="110">
        <f t="shared" ref="AM4:AY4" si="90">SUBTOTAL(9,AM2:AM3)</f>
        <v>-151235.60999999999</v>
      </c>
      <c r="AN4" s="110">
        <f t="shared" si="90"/>
        <v>0</v>
      </c>
      <c r="AO4" s="110">
        <f t="shared" si="90"/>
        <v>0</v>
      </c>
      <c r="AP4" s="110">
        <f t="shared" si="90"/>
        <v>0</v>
      </c>
      <c r="AQ4" s="110">
        <f t="shared" si="90"/>
        <v>0</v>
      </c>
      <c r="AR4" s="110">
        <f t="shared" si="90"/>
        <v>0</v>
      </c>
      <c r="AS4" s="110">
        <f t="shared" si="90"/>
        <v>0</v>
      </c>
      <c r="AT4" s="110">
        <f t="shared" si="90"/>
        <v>0</v>
      </c>
      <c r="AU4" s="110">
        <f t="shared" si="90"/>
        <v>0</v>
      </c>
      <c r="AV4" s="110">
        <f t="shared" si="90"/>
        <v>0</v>
      </c>
      <c r="AW4" s="110">
        <f t="shared" si="90"/>
        <v>0</v>
      </c>
      <c r="AX4" s="110">
        <f t="shared" si="90"/>
        <v>0</v>
      </c>
      <c r="AY4" s="111">
        <f t="shared" si="90"/>
        <v>-151235.60999999999</v>
      </c>
      <c r="AZ4" s="111"/>
      <c r="BA4" s="111"/>
      <c r="BB4" s="110">
        <f t="shared" ref="BB4:BN4" si="91">SUBTOTAL(9,BB2:BB3)</f>
        <v>0</v>
      </c>
      <c r="BC4" s="110" t="e">
        <f t="shared" si="91"/>
        <v>#N/A</v>
      </c>
      <c r="BD4" s="110" t="e">
        <f t="shared" si="91"/>
        <v>#N/A</v>
      </c>
      <c r="BE4" s="110" t="e">
        <f t="shared" si="91"/>
        <v>#N/A</v>
      </c>
      <c r="BF4" s="110" t="e">
        <f t="shared" si="91"/>
        <v>#N/A</v>
      </c>
      <c r="BG4" s="110" t="e">
        <f t="shared" si="91"/>
        <v>#N/A</v>
      </c>
      <c r="BH4" s="110" t="e">
        <f t="shared" si="91"/>
        <v>#N/A</v>
      </c>
      <c r="BI4" s="110" t="e">
        <f t="shared" si="91"/>
        <v>#N/A</v>
      </c>
      <c r="BJ4" s="110" t="e">
        <f t="shared" si="91"/>
        <v>#N/A</v>
      </c>
      <c r="BK4" s="110" t="e">
        <f t="shared" si="91"/>
        <v>#N/A</v>
      </c>
      <c r="BL4" s="110" t="e">
        <f t="shared" si="91"/>
        <v>#N/A</v>
      </c>
      <c r="BM4" s="110" t="e">
        <f t="shared" si="91"/>
        <v>#N/A</v>
      </c>
      <c r="BN4" s="111" t="e">
        <f t="shared" si="91"/>
        <v>#N/A</v>
      </c>
      <c r="BO4" s="110"/>
      <c r="BP4" s="110"/>
      <c r="BQ4" s="112">
        <f t="shared" ref="BQ4:CC4" si="92">SUBTOTAL(9,BQ2:BQ3)</f>
        <v>0</v>
      </c>
      <c r="BR4" s="112">
        <f t="shared" si="92"/>
        <v>0</v>
      </c>
      <c r="BS4" s="112">
        <f t="shared" si="92"/>
        <v>0</v>
      </c>
      <c r="BT4" s="112">
        <f t="shared" si="92"/>
        <v>0</v>
      </c>
      <c r="BU4" s="112">
        <f t="shared" si="92"/>
        <v>0</v>
      </c>
      <c r="BV4" s="112">
        <f t="shared" si="92"/>
        <v>0</v>
      </c>
      <c r="BW4" s="112">
        <f t="shared" si="92"/>
        <v>0</v>
      </c>
      <c r="BX4" s="112">
        <f t="shared" si="92"/>
        <v>0</v>
      </c>
      <c r="BY4" s="112">
        <f t="shared" si="92"/>
        <v>0</v>
      </c>
      <c r="BZ4" s="112">
        <f t="shared" si="92"/>
        <v>0</v>
      </c>
      <c r="CA4" s="112">
        <f t="shared" si="92"/>
        <v>0</v>
      </c>
      <c r="CB4" s="112">
        <f t="shared" si="92"/>
        <v>0</v>
      </c>
      <c r="CC4" s="112">
        <f t="shared" si="92"/>
        <v>0</v>
      </c>
      <c r="CD4" s="110"/>
      <c r="CE4" s="112"/>
      <c r="CF4" s="112">
        <f t="shared" ref="CF4:CR4" si="93">SUBTOTAL(9,CF2:CF3)</f>
        <v>0</v>
      </c>
      <c r="CG4" s="112">
        <f t="shared" si="93"/>
        <v>0</v>
      </c>
      <c r="CH4" s="112">
        <f t="shared" si="93"/>
        <v>0</v>
      </c>
      <c r="CI4" s="112">
        <f t="shared" si="93"/>
        <v>0</v>
      </c>
      <c r="CJ4" s="112">
        <f t="shared" si="93"/>
        <v>0</v>
      </c>
      <c r="CK4" s="112">
        <f t="shared" si="93"/>
        <v>0</v>
      </c>
      <c r="CL4" s="112">
        <f t="shared" si="93"/>
        <v>0</v>
      </c>
      <c r="CM4" s="112">
        <f t="shared" si="93"/>
        <v>0</v>
      </c>
      <c r="CN4" s="112">
        <f t="shared" si="93"/>
        <v>0</v>
      </c>
      <c r="CO4" s="112">
        <f t="shared" si="93"/>
        <v>0</v>
      </c>
      <c r="CP4" s="112">
        <f t="shared" si="93"/>
        <v>0</v>
      </c>
      <c r="CQ4" s="112">
        <f t="shared" si="93"/>
        <v>0</v>
      </c>
      <c r="CR4" s="112">
        <f t="shared" si="93"/>
        <v>0</v>
      </c>
      <c r="CS4" s="110"/>
      <c r="CT4" s="110"/>
      <c r="CU4" s="113">
        <f t="shared" ref="CU4:DG4" si="94">SUBTOTAL(9,CU2:CU3)</f>
        <v>0</v>
      </c>
      <c r="CV4" s="113">
        <f t="shared" si="94"/>
        <v>0</v>
      </c>
      <c r="CW4" s="113">
        <f t="shared" si="94"/>
        <v>0</v>
      </c>
      <c r="CX4" s="113">
        <f t="shared" si="94"/>
        <v>0</v>
      </c>
      <c r="CY4" s="113">
        <f t="shared" si="94"/>
        <v>0</v>
      </c>
      <c r="CZ4" s="113">
        <f t="shared" si="94"/>
        <v>0</v>
      </c>
      <c r="DA4" s="113">
        <f t="shared" si="94"/>
        <v>0</v>
      </c>
      <c r="DB4" s="113">
        <f t="shared" si="94"/>
        <v>0</v>
      </c>
      <c r="DC4" s="113">
        <f t="shared" si="94"/>
        <v>0</v>
      </c>
      <c r="DD4" s="113">
        <f t="shared" si="94"/>
        <v>0</v>
      </c>
      <c r="DE4" s="113">
        <f t="shared" si="94"/>
        <v>0</v>
      </c>
      <c r="DF4" s="113">
        <f t="shared" si="94"/>
        <v>0</v>
      </c>
      <c r="DG4" s="112">
        <f t="shared" si="94"/>
        <v>0</v>
      </c>
      <c r="DH4" s="110"/>
      <c r="DJ4" s="69">
        <f t="shared" ref="DJ4:DV4" si="95">SUBTOTAL(9,DJ2:DJ3)</f>
        <v>0</v>
      </c>
      <c r="DK4" s="69">
        <f t="shared" si="95"/>
        <v>0</v>
      </c>
      <c r="DL4" s="69">
        <f t="shared" si="95"/>
        <v>0</v>
      </c>
      <c r="DM4" s="69">
        <f t="shared" si="95"/>
        <v>0</v>
      </c>
      <c r="DN4" s="69">
        <f t="shared" si="95"/>
        <v>0</v>
      </c>
      <c r="DO4" s="69">
        <f t="shared" si="95"/>
        <v>0</v>
      </c>
      <c r="DP4" s="69">
        <f t="shared" si="95"/>
        <v>0</v>
      </c>
      <c r="DQ4" s="69">
        <f t="shared" si="95"/>
        <v>0</v>
      </c>
      <c r="DR4" s="69">
        <f t="shared" si="95"/>
        <v>0</v>
      </c>
      <c r="DS4" s="69">
        <f t="shared" si="95"/>
        <v>0</v>
      </c>
      <c r="DT4" s="69">
        <f t="shared" si="95"/>
        <v>0</v>
      </c>
      <c r="DU4" s="69">
        <f t="shared" si="95"/>
        <v>0</v>
      </c>
      <c r="DV4" s="112">
        <f t="shared" si="95"/>
        <v>0</v>
      </c>
      <c r="DY4" s="69">
        <f t="shared" ref="DY4:EK4" si="96">SUBTOTAL(9,DY2:DY3)</f>
        <v>0</v>
      </c>
      <c r="DZ4" s="69">
        <f t="shared" si="96"/>
        <v>0</v>
      </c>
      <c r="EA4" s="69">
        <f t="shared" si="96"/>
        <v>0</v>
      </c>
      <c r="EB4" s="69">
        <f t="shared" si="96"/>
        <v>0</v>
      </c>
      <c r="EC4" s="69">
        <f t="shared" si="96"/>
        <v>0</v>
      </c>
      <c r="ED4" s="69">
        <f t="shared" si="96"/>
        <v>0</v>
      </c>
      <c r="EE4" s="69">
        <f t="shared" si="96"/>
        <v>0</v>
      </c>
      <c r="EF4" s="69">
        <f t="shared" si="96"/>
        <v>0</v>
      </c>
      <c r="EG4" s="69">
        <f t="shared" si="96"/>
        <v>0</v>
      </c>
      <c r="EH4" s="69">
        <f t="shared" si="96"/>
        <v>0</v>
      </c>
      <c r="EI4" s="69">
        <f t="shared" si="96"/>
        <v>0</v>
      </c>
      <c r="EJ4" s="69">
        <f t="shared" si="96"/>
        <v>0</v>
      </c>
      <c r="EK4" s="112">
        <f t="shared" si="96"/>
        <v>0</v>
      </c>
      <c r="EN4" s="69">
        <f t="shared" ref="EN4:FA4" si="97">SUBTOTAL(9,EN2:EN3)</f>
        <v>0</v>
      </c>
      <c r="EO4" s="110">
        <f t="shared" si="97"/>
        <v>0</v>
      </c>
      <c r="EP4" s="110">
        <f t="shared" si="97"/>
        <v>0</v>
      </c>
      <c r="EQ4" s="110">
        <f t="shared" si="97"/>
        <v>0</v>
      </c>
      <c r="ER4" s="110">
        <f t="shared" si="97"/>
        <v>0</v>
      </c>
      <c r="ES4" s="110">
        <f t="shared" si="97"/>
        <v>0</v>
      </c>
      <c r="ET4" s="110">
        <f t="shared" si="97"/>
        <v>0</v>
      </c>
      <c r="EU4" s="110">
        <f t="shared" si="97"/>
        <v>0</v>
      </c>
      <c r="EV4" s="110">
        <f t="shared" si="97"/>
        <v>0</v>
      </c>
      <c r="EW4" s="110">
        <f t="shared" si="97"/>
        <v>0</v>
      </c>
      <c r="EX4" s="110">
        <f t="shared" si="97"/>
        <v>0</v>
      </c>
      <c r="EY4" s="110">
        <f t="shared" si="97"/>
        <v>0</v>
      </c>
      <c r="EZ4" s="110">
        <f t="shared" si="97"/>
        <v>0</v>
      </c>
      <c r="FA4" s="112">
        <f t="shared" si="97"/>
        <v>0</v>
      </c>
      <c r="FD4" s="110">
        <f t="shared" ref="FD4:FP4" si="98">SUBTOTAL(9,FD2:FD3)</f>
        <v>0</v>
      </c>
      <c r="FE4" s="110">
        <f t="shared" si="98"/>
        <v>0</v>
      </c>
      <c r="FF4" s="110">
        <f t="shared" si="98"/>
        <v>0</v>
      </c>
      <c r="FG4" s="110">
        <f t="shared" si="98"/>
        <v>0</v>
      </c>
      <c r="FH4" s="110">
        <f t="shared" si="98"/>
        <v>0</v>
      </c>
      <c r="FI4" s="110">
        <f t="shared" si="98"/>
        <v>0</v>
      </c>
      <c r="FJ4" s="110">
        <f t="shared" si="98"/>
        <v>0</v>
      </c>
      <c r="FK4" s="110">
        <f t="shared" si="98"/>
        <v>0</v>
      </c>
      <c r="FL4" s="110">
        <f t="shared" si="98"/>
        <v>0</v>
      </c>
      <c r="FM4" s="110">
        <f t="shared" si="98"/>
        <v>0</v>
      </c>
      <c r="FN4" s="110">
        <f t="shared" si="98"/>
        <v>0</v>
      </c>
      <c r="FO4" s="110">
        <f t="shared" si="98"/>
        <v>0</v>
      </c>
      <c r="FP4" s="110">
        <f t="shared" si="98"/>
        <v>0</v>
      </c>
    </row>
    <row r="5" spans="1:173" ht="15" customHeight="1" outlineLevel="2" x14ac:dyDescent="0.25">
      <c r="A5" s="30">
        <v>1</v>
      </c>
      <c r="B5" s="30" t="s">
        <v>193</v>
      </c>
      <c r="C5" s="30" t="s">
        <v>6</v>
      </c>
      <c r="D5" s="64">
        <f t="shared" si="0"/>
        <v>10119</v>
      </c>
      <c r="E5" s="61">
        <v>10119</v>
      </c>
      <c r="F5" s="30" t="s">
        <v>318</v>
      </c>
      <c r="G5" s="30" t="s">
        <v>9</v>
      </c>
      <c r="H5" s="30" t="s">
        <v>10</v>
      </c>
      <c r="I5" s="30" t="s">
        <v>11</v>
      </c>
      <c r="J5" s="30" t="s">
        <v>26</v>
      </c>
      <c r="K5" s="30" t="s">
        <v>12</v>
      </c>
      <c r="L5" s="32" t="s">
        <v>333</v>
      </c>
      <c r="M5" s="33" t="s">
        <v>404</v>
      </c>
      <c r="N5" s="34">
        <v>0.01</v>
      </c>
      <c r="O5" s="35">
        <v>-5.0000000000000001E-3</v>
      </c>
      <c r="P5" s="34">
        <v>0.45</v>
      </c>
      <c r="Q5" s="34">
        <v>0</v>
      </c>
      <c r="R5" s="33">
        <v>0</v>
      </c>
      <c r="S5" s="33">
        <v>0</v>
      </c>
      <c r="T5" s="33">
        <v>30</v>
      </c>
      <c r="U5" s="33"/>
      <c r="X5" s="75">
        <f>+VLOOKUP($D5,[1]venta_neta_cons!$A$2:$N$1048576,3,0)</f>
        <v>4852</v>
      </c>
      <c r="Y5" s="75">
        <f>+VLOOKUP($D5,[1]venta_neta_cons!$A$2:$N$1048576,4,0)</f>
        <v>0</v>
      </c>
      <c r="Z5" s="75">
        <f>+VLOOKUP($D5,[1]venta_neta_cons!$A$2:$N$1048576,5,0)</f>
        <v>0</v>
      </c>
      <c r="AA5" s="75">
        <f>+VLOOKUP($D5,[1]venta_neta_cons!$A$2:$N$1048576,6,0)</f>
        <v>0</v>
      </c>
      <c r="AB5" s="75">
        <f>+VLOOKUP($D5,[1]venta_neta_cons!$A$2:$N$1048576,7,0)</f>
        <v>0</v>
      </c>
      <c r="AC5" s="75">
        <f>+VLOOKUP($D5,[1]venta_neta_cons!$A$2:$N$1048576,8,0)</f>
        <v>0</v>
      </c>
      <c r="AD5" s="75">
        <f>+VLOOKUP($D5,[1]venta_neta_cons!$A$2:$N$1048576,9,0)</f>
        <v>0</v>
      </c>
      <c r="AE5" s="75">
        <f>+VLOOKUP($D5,[1]venta_neta_cons!$A$2:$N$1048576,10,0)</f>
        <v>0</v>
      </c>
      <c r="AF5" s="75">
        <f>+VLOOKUP($D5,[1]venta_neta_cons!$A$2:$N$1048576,11,0)</f>
        <v>0</v>
      </c>
      <c r="AG5" s="75">
        <f>+VLOOKUP($D5,[1]venta_neta_cons!$A$2:$N$1048576,12,0)</f>
        <v>0</v>
      </c>
      <c r="AH5" s="75">
        <f>+VLOOKUP($D5,[1]venta_neta_cons!$A$2:$N$1048576,13,0)</f>
        <v>0</v>
      </c>
      <c r="AI5" s="75">
        <f>+VLOOKUP($D5,[1]venta_neta_cons!$A$2:$N$1048576,14,0)</f>
        <v>0</v>
      </c>
      <c r="AJ5" s="75">
        <f>+VLOOKUP($D5,[1]venta_neta_cons!$A$2:$N$1048576,3,0)</f>
        <v>4852</v>
      </c>
      <c r="AK5" s="159">
        <f t="shared" si="36"/>
        <v>0.16335737840065956</v>
      </c>
      <c r="AL5" s="76"/>
      <c r="AM5" s="75">
        <f>+VLOOKUP($D5,[1]saldo_cons!$A$2:$N$1048576,3,0)</f>
        <v>2459.06</v>
      </c>
      <c r="AN5" s="75">
        <f>+VLOOKUP($D5,[1]saldo_cons!$A$2:$N$1048576,4,0)</f>
        <v>0</v>
      </c>
      <c r="AO5" s="75">
        <f>+VLOOKUP($D5,[1]saldo_cons!$A$2:$N$1048576,5,0)</f>
        <v>0</v>
      </c>
      <c r="AP5" s="75">
        <f>+VLOOKUP($D5,[1]saldo_cons!$A$2:$N$1048576,6,0)</f>
        <v>0</v>
      </c>
      <c r="AQ5" s="75">
        <f>+VLOOKUP($D5,[1]saldo_cons!$A$2:$N$1048576,7,0)</f>
        <v>0</v>
      </c>
      <c r="AR5" s="75">
        <f>+VLOOKUP($D5,[1]saldo_cons!$A$2:$N$1048576,8,0)</f>
        <v>0</v>
      </c>
      <c r="AS5" s="75">
        <f>+VLOOKUP($D5,[1]saldo_cons!$A$2:$N$1048576,9,0)</f>
        <v>0</v>
      </c>
      <c r="AT5" s="75">
        <f>+VLOOKUP($D5,[1]saldo_cons!$A$2:$N$1048576,10,0)</f>
        <v>0</v>
      </c>
      <c r="AU5" s="75">
        <f>+VLOOKUP($D5,[1]saldo_cons!$A$2:$N$1048576,11,0)</f>
        <v>0</v>
      </c>
      <c r="AV5" s="75">
        <f>+VLOOKUP($D5,[1]saldo_cons!$A$2:$N$1048576,12,0)</f>
        <v>0</v>
      </c>
      <c r="AW5" s="75">
        <f>+VLOOKUP($D5,[1]saldo_cons!$A$2:$N$1048576,13,0)</f>
        <v>0</v>
      </c>
      <c r="AX5" s="75">
        <f>+VLOOKUP($D5,[1]saldo_cons!$A$2:$N$1048576,14,0)</f>
        <v>0</v>
      </c>
      <c r="AY5" s="76">
        <f t="shared" si="3"/>
        <v>2459.06</v>
      </c>
      <c r="AZ5" s="76"/>
      <c r="BA5" s="76"/>
      <c r="BB5" s="75">
        <f>+VLOOKUP($D5,[1]ggr_cons!$A$2:$N$1048576,3,0)</f>
        <v>792.61000000000013</v>
      </c>
      <c r="BC5" s="75">
        <f>+VLOOKUP($D5,[1]ggr_cons!$A$2:$N$1048576,4,0)</f>
        <v>0</v>
      </c>
      <c r="BD5" s="75">
        <f>+VLOOKUP($D5,[1]ggr_cons!$A$2:$N$1048576,5,0)</f>
        <v>0</v>
      </c>
      <c r="BE5" s="75">
        <f>+VLOOKUP($D5,[1]ggr_cons!$A$2:$N$1048576,6,0)</f>
        <v>0</v>
      </c>
      <c r="BF5" s="75">
        <f>+VLOOKUP($D5,[1]ggr_cons!$A$2:$N$1048576,7,0)</f>
        <v>0</v>
      </c>
      <c r="BG5" s="75">
        <f>+VLOOKUP($D5,[1]ggr_cons!$A$2:$N$1048576,8,0)</f>
        <v>0</v>
      </c>
      <c r="BH5" s="75">
        <f>+VLOOKUP($D5,[1]ggr_cons!$A$2:$N$1048576,9,0)</f>
        <v>0</v>
      </c>
      <c r="BI5" s="75">
        <f>+VLOOKUP($D5,[1]ggr_cons!$A$2:$N$1048576,10,0)</f>
        <v>0</v>
      </c>
      <c r="BJ5" s="75">
        <f>+VLOOKUP($D5,[1]ggr_cons!$A$2:$N$1048576,11,0)</f>
        <v>0</v>
      </c>
      <c r="BK5" s="75">
        <f>+VLOOKUP($D5,[1]ggr_cons!$A$2:$N$1048576,12,0)</f>
        <v>0</v>
      </c>
      <c r="BL5" s="75">
        <f>+VLOOKUP($D5,[1]ggr_cons!$A$2:$N$1048576,13,0)</f>
        <v>0</v>
      </c>
      <c r="BM5" s="75">
        <f>+VLOOKUP($D5,[1]ggr_cons!$A$2:$N$1048576,14,0)</f>
        <v>0</v>
      </c>
      <c r="BN5" s="76">
        <f t="shared" si="4"/>
        <v>792.61000000000013</v>
      </c>
      <c r="BO5" s="75"/>
      <c r="BP5" s="75"/>
      <c r="BQ5" s="77">
        <f t="shared" si="37"/>
        <v>48.52</v>
      </c>
      <c r="BR5" s="77">
        <f t="shared" si="38"/>
        <v>0</v>
      </c>
      <c r="BS5" s="77">
        <f t="shared" si="39"/>
        <v>0</v>
      </c>
      <c r="BT5" s="77">
        <f t="shared" si="40"/>
        <v>0</v>
      </c>
      <c r="BU5" s="77">
        <f t="shared" si="41"/>
        <v>0</v>
      </c>
      <c r="BV5" s="77">
        <f t="shared" si="42"/>
        <v>0</v>
      </c>
      <c r="BW5" s="77">
        <f t="shared" si="43"/>
        <v>0</v>
      </c>
      <c r="BX5" s="77">
        <f t="shared" si="44"/>
        <v>0</v>
      </c>
      <c r="BY5" s="77">
        <f t="shared" si="45"/>
        <v>0</v>
      </c>
      <c r="BZ5" s="77">
        <f t="shared" si="46"/>
        <v>0</v>
      </c>
      <c r="CA5" s="77">
        <f t="shared" si="47"/>
        <v>0</v>
      </c>
      <c r="CB5" s="77">
        <f t="shared" si="48"/>
        <v>0</v>
      </c>
      <c r="CC5" s="77">
        <f t="shared" si="49"/>
        <v>48.52</v>
      </c>
      <c r="CD5" s="75"/>
      <c r="CE5" s="77"/>
      <c r="CF5" s="77">
        <f t="shared" si="50"/>
        <v>40.099173553719012</v>
      </c>
      <c r="CG5" s="77">
        <f t="shared" si="51"/>
        <v>0</v>
      </c>
      <c r="CH5" s="77">
        <f t="shared" si="52"/>
        <v>0</v>
      </c>
      <c r="CI5" s="77">
        <f t="shared" si="53"/>
        <v>0</v>
      </c>
      <c r="CJ5" s="77">
        <f t="shared" si="54"/>
        <v>0</v>
      </c>
      <c r="CK5" s="77">
        <f t="shared" si="55"/>
        <v>0</v>
      </c>
      <c r="CL5" s="77">
        <f t="shared" si="56"/>
        <v>0</v>
      </c>
      <c r="CM5" s="77">
        <f t="shared" si="57"/>
        <v>0</v>
      </c>
      <c r="CN5" s="77">
        <f t="shared" si="58"/>
        <v>0</v>
      </c>
      <c r="CO5" s="77">
        <f t="shared" si="59"/>
        <v>0</v>
      </c>
      <c r="CP5" s="77">
        <f t="shared" si="60"/>
        <v>0</v>
      </c>
      <c r="CQ5" s="77">
        <f t="shared" si="61"/>
        <v>0</v>
      </c>
      <c r="CR5" s="77">
        <f t="shared" si="62"/>
        <v>40.099173553719012</v>
      </c>
      <c r="CS5" s="75"/>
      <c r="CT5" s="75"/>
      <c r="CU5" s="78">
        <f t="shared" ref="CU5:DF5" si="99">+$O5*X5+$P5*BB5+$Q5*(0.9*BB5+$S5)+$R5</f>
        <v>332.41450000000009</v>
      </c>
      <c r="CV5" s="78">
        <f t="shared" si="99"/>
        <v>0</v>
      </c>
      <c r="CW5" s="78">
        <f t="shared" si="99"/>
        <v>0</v>
      </c>
      <c r="CX5" s="78">
        <f t="shared" si="99"/>
        <v>0</v>
      </c>
      <c r="CY5" s="78">
        <f t="shared" si="99"/>
        <v>0</v>
      </c>
      <c r="CZ5" s="78">
        <f t="shared" si="99"/>
        <v>0</v>
      </c>
      <c r="DA5" s="78">
        <f t="shared" si="99"/>
        <v>0</v>
      </c>
      <c r="DB5" s="78">
        <f t="shared" si="99"/>
        <v>0</v>
      </c>
      <c r="DC5" s="78">
        <f t="shared" si="99"/>
        <v>0</v>
      </c>
      <c r="DD5" s="78">
        <f t="shared" si="99"/>
        <v>0</v>
      </c>
      <c r="DE5" s="78">
        <f t="shared" si="99"/>
        <v>0</v>
      </c>
      <c r="DF5" s="78">
        <f t="shared" si="99"/>
        <v>0</v>
      </c>
      <c r="DG5" s="77">
        <f t="shared" ref="DG5" si="100">+SUM(CU5:DF5)</f>
        <v>332.41450000000009</v>
      </c>
      <c r="DH5" s="75"/>
      <c r="DJ5" s="6">
        <f t="shared" si="63"/>
        <v>30</v>
      </c>
      <c r="DK5" s="6">
        <f t="shared" si="64"/>
        <v>0</v>
      </c>
      <c r="DL5" s="6">
        <f t="shared" si="65"/>
        <v>0</v>
      </c>
      <c r="DM5" s="6">
        <f t="shared" si="66"/>
        <v>0</v>
      </c>
      <c r="DN5" s="6">
        <f t="shared" si="67"/>
        <v>0</v>
      </c>
      <c r="DO5" s="6">
        <f t="shared" si="68"/>
        <v>0</v>
      </c>
      <c r="DP5" s="6">
        <f t="shared" si="69"/>
        <v>0</v>
      </c>
      <c r="DQ5" s="6">
        <f t="shared" si="70"/>
        <v>0</v>
      </c>
      <c r="DR5" s="6">
        <f t="shared" si="71"/>
        <v>0</v>
      </c>
      <c r="DS5" s="6">
        <f t="shared" si="72"/>
        <v>0</v>
      </c>
      <c r="DT5" s="6">
        <f t="shared" si="73"/>
        <v>0</v>
      </c>
      <c r="DU5" s="6">
        <f t="shared" si="74"/>
        <v>0</v>
      </c>
      <c r="DV5" s="77">
        <f t="shared" si="75"/>
        <v>30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77">
        <f t="shared" si="21"/>
        <v>0</v>
      </c>
      <c r="EO5" s="75">
        <f t="shared" si="76"/>
        <v>362.41450000000009</v>
      </c>
      <c r="EP5" s="75">
        <f t="shared" si="77"/>
        <v>0</v>
      </c>
      <c r="EQ5" s="75">
        <f t="shared" si="78"/>
        <v>0</v>
      </c>
      <c r="ER5" s="75">
        <f t="shared" si="79"/>
        <v>0</v>
      </c>
      <c r="ES5" s="75">
        <f t="shared" si="80"/>
        <v>0</v>
      </c>
      <c r="ET5" s="75">
        <f t="shared" si="81"/>
        <v>0</v>
      </c>
      <c r="EU5" s="75">
        <f t="shared" si="82"/>
        <v>0</v>
      </c>
      <c r="EV5" s="75">
        <f t="shared" si="83"/>
        <v>0</v>
      </c>
      <c r="EW5" s="75">
        <f t="shared" si="84"/>
        <v>0</v>
      </c>
      <c r="EX5" s="75">
        <f t="shared" si="85"/>
        <v>0</v>
      </c>
      <c r="EY5" s="75">
        <f t="shared" si="86"/>
        <v>0</v>
      </c>
      <c r="EZ5" s="75">
        <f t="shared" si="87"/>
        <v>0</v>
      </c>
      <c r="FA5" s="77">
        <f t="shared" si="34"/>
        <v>362.41450000000009</v>
      </c>
      <c r="FD5" s="75">
        <f>+AM5-EO5-DY5</f>
        <v>2096.6454999999996</v>
      </c>
      <c r="FE5" s="75">
        <f t="shared" ref="FE5:FO5" si="101">+AN5-EP5-DZ5</f>
        <v>0</v>
      </c>
      <c r="FF5" s="75">
        <f t="shared" si="101"/>
        <v>0</v>
      </c>
      <c r="FG5" s="75">
        <f t="shared" si="101"/>
        <v>0</v>
      </c>
      <c r="FH5" s="75">
        <f t="shared" si="101"/>
        <v>0</v>
      </c>
      <c r="FI5" s="75">
        <f t="shared" si="101"/>
        <v>0</v>
      </c>
      <c r="FJ5" s="75">
        <f t="shared" si="101"/>
        <v>0</v>
      </c>
      <c r="FK5" s="75">
        <f t="shared" si="101"/>
        <v>0</v>
      </c>
      <c r="FL5" s="75">
        <f t="shared" si="101"/>
        <v>0</v>
      </c>
      <c r="FM5" s="75">
        <f t="shared" si="101"/>
        <v>0</v>
      </c>
      <c r="FN5" s="75">
        <f t="shared" si="101"/>
        <v>0</v>
      </c>
      <c r="FO5" s="75">
        <f t="shared" si="101"/>
        <v>0</v>
      </c>
      <c r="FP5" s="75">
        <f t="shared" ref="FP5" si="102">+AY5-FA5</f>
        <v>2096.6454999999996</v>
      </c>
    </row>
    <row r="6" spans="1:173" ht="15" customHeight="1" outlineLevel="2" x14ac:dyDescent="0.25">
      <c r="A6" s="30">
        <v>1</v>
      </c>
      <c r="B6" s="30" t="s">
        <v>193</v>
      </c>
      <c r="C6" s="30" t="s">
        <v>6</v>
      </c>
      <c r="D6" s="64">
        <f t="shared" si="0"/>
        <v>10049</v>
      </c>
      <c r="E6" s="62">
        <v>10049</v>
      </c>
      <c r="F6" s="30" t="s">
        <v>18</v>
      </c>
      <c r="G6" s="30" t="s">
        <v>19</v>
      </c>
      <c r="H6" s="30" t="s">
        <v>20</v>
      </c>
      <c r="I6" s="30" t="s">
        <v>21</v>
      </c>
      <c r="J6" s="30" t="s">
        <v>22</v>
      </c>
      <c r="K6" s="30" t="s">
        <v>12</v>
      </c>
      <c r="L6" s="32" t="s">
        <v>333</v>
      </c>
      <c r="M6" s="33" t="s">
        <v>404</v>
      </c>
      <c r="N6" s="34">
        <v>0.01</v>
      </c>
      <c r="O6" s="35">
        <v>-5.0000000000000001E-3</v>
      </c>
      <c r="P6" s="34">
        <v>0.45</v>
      </c>
      <c r="Q6" s="34">
        <v>0</v>
      </c>
      <c r="R6" s="33">
        <v>0</v>
      </c>
      <c r="S6" s="33">
        <v>0</v>
      </c>
      <c r="T6" s="33">
        <v>30</v>
      </c>
      <c r="U6" s="33"/>
      <c r="X6" s="75">
        <f>+VLOOKUP($D6,[1]venta_neta_cons!$A$2:$N$1048576,3,0)</f>
        <v>306</v>
      </c>
      <c r="Y6" s="75">
        <f>+VLOOKUP($D6,[1]venta_neta_cons!$A$2:$N$1048576,4,0)</f>
        <v>0</v>
      </c>
      <c r="Z6" s="75">
        <f>+VLOOKUP($D6,[1]venta_neta_cons!$A$2:$N$1048576,5,0)</f>
        <v>0</v>
      </c>
      <c r="AA6" s="75">
        <f>+VLOOKUP($D6,[1]venta_neta_cons!$A$2:$N$1048576,6,0)</f>
        <v>0</v>
      </c>
      <c r="AB6" s="75">
        <f>+VLOOKUP($D6,[1]venta_neta_cons!$A$2:$N$1048576,7,0)</f>
        <v>0</v>
      </c>
      <c r="AC6" s="75">
        <f>+VLOOKUP($D6,[1]venta_neta_cons!$A$2:$N$1048576,8,0)</f>
        <v>0</v>
      </c>
      <c r="AD6" s="75">
        <f>+VLOOKUP($D6,[1]venta_neta_cons!$A$2:$N$1048576,9,0)</f>
        <v>0</v>
      </c>
      <c r="AE6" s="75">
        <f>+VLOOKUP($D6,[1]venta_neta_cons!$A$2:$N$1048576,10,0)</f>
        <v>0</v>
      </c>
      <c r="AF6" s="75">
        <f>+VLOOKUP($D6,[1]venta_neta_cons!$A$2:$N$1048576,11,0)</f>
        <v>0</v>
      </c>
      <c r="AG6" s="75">
        <f>+VLOOKUP($D6,[1]venta_neta_cons!$A$2:$N$1048576,12,0)</f>
        <v>0</v>
      </c>
      <c r="AH6" s="75">
        <f>+VLOOKUP($D6,[1]venta_neta_cons!$A$2:$N$1048576,13,0)</f>
        <v>0</v>
      </c>
      <c r="AI6" s="75">
        <f>+VLOOKUP($D6,[1]venta_neta_cons!$A$2:$N$1048576,14,0)</f>
        <v>0</v>
      </c>
      <c r="AJ6" s="76">
        <f t="shared" si="35"/>
        <v>306</v>
      </c>
      <c r="AK6" s="159">
        <f t="shared" si="36"/>
        <v>0.71320261437908494</v>
      </c>
      <c r="AL6" s="76"/>
      <c r="AM6" s="75">
        <f>+VLOOKUP($D6,[1]saldo_cons!$A$2:$N$1048576,3,0)</f>
        <v>218.24</v>
      </c>
      <c r="AN6" s="75">
        <f>+VLOOKUP($D6,[1]saldo_cons!$A$2:$N$1048576,4,0)</f>
        <v>0</v>
      </c>
      <c r="AO6" s="75">
        <f>+VLOOKUP($D6,[1]saldo_cons!$A$2:$N$1048576,5,0)</f>
        <v>0</v>
      </c>
      <c r="AP6" s="75">
        <f>+VLOOKUP($D6,[1]saldo_cons!$A$2:$N$1048576,6,0)</f>
        <v>0</v>
      </c>
      <c r="AQ6" s="75">
        <f>+VLOOKUP($D6,[1]saldo_cons!$A$2:$N$1048576,7,0)</f>
        <v>0</v>
      </c>
      <c r="AR6" s="75">
        <f>+VLOOKUP($D6,[1]saldo_cons!$A$2:$N$1048576,8,0)</f>
        <v>0</v>
      </c>
      <c r="AS6" s="75">
        <f>+VLOOKUP($D6,[1]saldo_cons!$A$2:$N$1048576,9,0)</f>
        <v>0</v>
      </c>
      <c r="AT6" s="75">
        <f>+VLOOKUP($D6,[1]saldo_cons!$A$2:$N$1048576,10,0)</f>
        <v>0</v>
      </c>
      <c r="AU6" s="75">
        <f>+VLOOKUP($D6,[1]saldo_cons!$A$2:$N$1048576,11,0)</f>
        <v>0</v>
      </c>
      <c r="AV6" s="75">
        <f>+VLOOKUP($D6,[1]saldo_cons!$A$2:$N$1048576,12,0)</f>
        <v>0</v>
      </c>
      <c r="AW6" s="75">
        <f>+VLOOKUP($D6,[1]saldo_cons!$A$2:$N$1048576,13,0)</f>
        <v>0</v>
      </c>
      <c r="AX6" s="75">
        <f>+VLOOKUP($D6,[1]saldo_cons!$A$2:$N$1048576,14,0)</f>
        <v>0</v>
      </c>
      <c r="AY6" s="76">
        <f t="shared" si="3"/>
        <v>218.24</v>
      </c>
      <c r="AZ6" s="76"/>
      <c r="BA6" s="76"/>
      <c r="BB6" s="75">
        <f>+VLOOKUP($D6,[1]ggr_cons!$A$2:$N$1048576,3,0)</f>
        <v>218.24</v>
      </c>
      <c r="BC6" s="75">
        <f>+VLOOKUP($D6,[1]ggr_cons!$A$2:$N$1048576,4,0)</f>
        <v>0</v>
      </c>
      <c r="BD6" s="75">
        <f>+VLOOKUP($D6,[1]ggr_cons!$A$2:$N$1048576,5,0)</f>
        <v>0</v>
      </c>
      <c r="BE6" s="75">
        <f>+VLOOKUP($D6,[1]ggr_cons!$A$2:$N$1048576,6,0)</f>
        <v>0</v>
      </c>
      <c r="BF6" s="75">
        <f>+VLOOKUP($D6,[1]ggr_cons!$A$2:$N$1048576,7,0)</f>
        <v>0</v>
      </c>
      <c r="BG6" s="75">
        <f>+VLOOKUP($D6,[1]ggr_cons!$A$2:$N$1048576,8,0)</f>
        <v>0</v>
      </c>
      <c r="BH6" s="75">
        <f>+VLOOKUP($D6,[1]ggr_cons!$A$2:$N$1048576,9,0)</f>
        <v>0</v>
      </c>
      <c r="BI6" s="75">
        <f>+VLOOKUP($D6,[1]ggr_cons!$A$2:$N$1048576,10,0)</f>
        <v>0</v>
      </c>
      <c r="BJ6" s="75">
        <f>+VLOOKUP($D6,[1]ggr_cons!$A$2:$N$1048576,11,0)</f>
        <v>0</v>
      </c>
      <c r="BK6" s="75">
        <f>+VLOOKUP($D6,[1]ggr_cons!$A$2:$N$1048576,12,0)</f>
        <v>0</v>
      </c>
      <c r="BL6" s="75">
        <f>+VLOOKUP($D6,[1]ggr_cons!$A$2:$N$1048576,13,0)</f>
        <v>0</v>
      </c>
      <c r="BM6" s="75">
        <f>+VLOOKUP($D6,[1]ggr_cons!$A$2:$N$1048576,14,0)</f>
        <v>0</v>
      </c>
      <c r="BN6" s="76">
        <f t="shared" si="4"/>
        <v>218.24</v>
      </c>
      <c r="BO6" s="75"/>
      <c r="BP6" s="75"/>
      <c r="BQ6" s="77">
        <f t="shared" si="37"/>
        <v>3.06</v>
      </c>
      <c r="BR6" s="77">
        <f t="shared" si="38"/>
        <v>0</v>
      </c>
      <c r="BS6" s="77">
        <f t="shared" si="39"/>
        <v>0</v>
      </c>
      <c r="BT6" s="77">
        <f t="shared" si="40"/>
        <v>0</v>
      </c>
      <c r="BU6" s="77">
        <f t="shared" si="41"/>
        <v>0</v>
      </c>
      <c r="BV6" s="77">
        <f t="shared" si="42"/>
        <v>0</v>
      </c>
      <c r="BW6" s="77">
        <f t="shared" si="43"/>
        <v>0</v>
      </c>
      <c r="BX6" s="77">
        <f t="shared" si="44"/>
        <v>0</v>
      </c>
      <c r="BY6" s="77">
        <f t="shared" si="45"/>
        <v>0</v>
      </c>
      <c r="BZ6" s="77">
        <f t="shared" si="46"/>
        <v>0</v>
      </c>
      <c r="CA6" s="77">
        <f t="shared" si="47"/>
        <v>0</v>
      </c>
      <c r="CB6" s="77">
        <f t="shared" si="48"/>
        <v>0</v>
      </c>
      <c r="CC6" s="77">
        <f t="shared" si="49"/>
        <v>3.06</v>
      </c>
      <c r="CD6" s="75"/>
      <c r="CE6" s="77"/>
      <c r="CF6" s="77">
        <f t="shared" si="50"/>
        <v>2.5289256198347108</v>
      </c>
      <c r="CG6" s="77">
        <f t="shared" si="51"/>
        <v>0</v>
      </c>
      <c r="CH6" s="77">
        <f t="shared" si="52"/>
        <v>0</v>
      </c>
      <c r="CI6" s="77">
        <f t="shared" si="53"/>
        <v>0</v>
      </c>
      <c r="CJ6" s="77">
        <f t="shared" si="54"/>
        <v>0</v>
      </c>
      <c r="CK6" s="77">
        <f t="shared" si="55"/>
        <v>0</v>
      </c>
      <c r="CL6" s="77">
        <f t="shared" si="56"/>
        <v>0</v>
      </c>
      <c r="CM6" s="77">
        <f t="shared" si="57"/>
        <v>0</v>
      </c>
      <c r="CN6" s="77">
        <f t="shared" si="58"/>
        <v>0</v>
      </c>
      <c r="CO6" s="77">
        <f t="shared" si="59"/>
        <v>0</v>
      </c>
      <c r="CP6" s="77">
        <f t="shared" si="60"/>
        <v>0</v>
      </c>
      <c r="CQ6" s="77">
        <f t="shared" si="61"/>
        <v>0</v>
      </c>
      <c r="CR6" s="77">
        <f t="shared" si="62"/>
        <v>2.5289256198347108</v>
      </c>
      <c r="CS6" s="75"/>
      <c r="CT6" s="75"/>
      <c r="CU6" s="78">
        <f t="shared" ref="CU6:CU80" si="103">+$O6*X6+$P6*BB6+$Q6*(0.9*BB6+$S6)+$R6</f>
        <v>96.678000000000011</v>
      </c>
      <c r="CV6" s="78">
        <f t="shared" ref="CV6:CV80" si="104">+$O6*Y6+$P6*BC6+$Q6*(0.9*BC6+$S6)+$R6</f>
        <v>0</v>
      </c>
      <c r="CW6" s="78">
        <f t="shared" ref="CW6:CW80" si="105">+$O6*Z6+$P6*BD6+$Q6*(0.9*BD6+$S6)+$R6</f>
        <v>0</v>
      </c>
      <c r="CX6" s="78">
        <f t="shared" ref="CX6:CX80" si="106">+$O6*AA6+$P6*BE6+$Q6*(0.9*BE6+$S6)+$R6</f>
        <v>0</v>
      </c>
      <c r="CY6" s="78">
        <f t="shared" ref="CY6:CY80" si="107">+$O6*AB6+$P6*BF6+$Q6*(0.9*BF6+$S6)+$R6</f>
        <v>0</v>
      </c>
      <c r="CZ6" s="78">
        <f t="shared" ref="CZ6:CZ80" si="108">+$O6*AC6+$P6*BG6+$Q6*(0.9*BG6+$S6)+$R6</f>
        <v>0</v>
      </c>
      <c r="DA6" s="78">
        <f t="shared" ref="DA6:DA80" si="109">+$O6*AD6+$P6*BH6+$Q6*(0.9*BH6+$S6)+$R6</f>
        <v>0</v>
      </c>
      <c r="DB6" s="78">
        <f t="shared" ref="DB6:DB80" si="110">+$O6*AE6+$P6*BI6+$Q6*(0.9*BI6+$S6)+$R6</f>
        <v>0</v>
      </c>
      <c r="DC6" s="78">
        <f t="shared" ref="DC6:DC80" si="111">+$O6*AF6+$P6*BJ6+$Q6*(0.9*BJ6+$S6)+$R6</f>
        <v>0</v>
      </c>
      <c r="DD6" s="78">
        <f t="shared" ref="DD6:DD80" si="112">+$O6*AG6+$P6*BK6+$Q6*(0.9*BK6+$S6)+$R6</f>
        <v>0</v>
      </c>
      <c r="DE6" s="78">
        <f t="shared" ref="DE6:DE80" si="113">+$O6*AH6+$P6*BL6+$Q6*(0.9*BL6+$S6)+$R6</f>
        <v>0</v>
      </c>
      <c r="DF6" s="78">
        <f t="shared" ref="DF6:DF80" si="114">+$O6*AI6+$P6*BM6+$Q6*(0.9*BM6+$S6)+$R6</f>
        <v>0</v>
      </c>
      <c r="DG6" s="77">
        <f t="shared" ref="DG6:DG80" si="115">+SUM(CU6:DF6)</f>
        <v>96.678000000000011</v>
      </c>
      <c r="DH6" s="75"/>
      <c r="DJ6" s="6">
        <f t="shared" ref="DJ6:DJ80" si="116">+IF(X6=0,0,$T6)</f>
        <v>30</v>
      </c>
      <c r="DK6" s="6">
        <f t="shared" ref="DK6:DK80" si="117">+IF(Y6=0,0,$T6)</f>
        <v>0</v>
      </c>
      <c r="DL6" s="6">
        <f t="shared" ref="DL6:DL80" si="118">+IF(Z6=0,0,$T6)</f>
        <v>0</v>
      </c>
      <c r="DM6" s="6">
        <f t="shared" ref="DM6:DM80" si="119">+IF(AA6=0,0,$T6)</f>
        <v>0</v>
      </c>
      <c r="DN6" s="6">
        <f t="shared" ref="DN6:DN80" si="120">+IF(AB6=0,0,$T6)</f>
        <v>0</v>
      </c>
      <c r="DO6" s="6">
        <f t="shared" ref="DO6:DO80" si="121">+IF(AC6=0,0,$T6)</f>
        <v>0</v>
      </c>
      <c r="DP6" s="6">
        <f t="shared" ref="DP6:DP80" si="122">+IF(AD6=0,0,$T6)</f>
        <v>0</v>
      </c>
      <c r="DQ6" s="6">
        <f t="shared" ref="DQ6:DQ80" si="123">+IF(AE6=0,0,$T6)</f>
        <v>0</v>
      </c>
      <c r="DR6" s="6">
        <f t="shared" ref="DR6:DR80" si="124">+IF(AF6=0,0,$T6)</f>
        <v>0</v>
      </c>
      <c r="DS6" s="6">
        <f t="shared" ref="DS6:DS80" si="125">+IF(AG6=0,0,$T6)</f>
        <v>0</v>
      </c>
      <c r="DT6" s="6">
        <f t="shared" ref="DT6:DT80" si="126">+IF(AH6=0,0,$T6)</f>
        <v>0</v>
      </c>
      <c r="DU6" s="6">
        <f t="shared" ref="DU6:DU80" si="127">+IF(AI6=0,0,$T6)</f>
        <v>0</v>
      </c>
      <c r="DV6" s="77">
        <f t="shared" si="75"/>
        <v>30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77">
        <f t="shared" si="21"/>
        <v>0</v>
      </c>
      <c r="EO6" s="75">
        <f t="shared" si="76"/>
        <v>126.67800000000001</v>
      </c>
      <c r="EP6" s="75">
        <f t="shared" si="77"/>
        <v>0</v>
      </c>
      <c r="EQ6" s="75">
        <f t="shared" si="78"/>
        <v>0</v>
      </c>
      <c r="ER6" s="75">
        <f t="shared" si="79"/>
        <v>0</v>
      </c>
      <c r="ES6" s="75">
        <f t="shared" si="80"/>
        <v>0</v>
      </c>
      <c r="ET6" s="75">
        <f t="shared" si="81"/>
        <v>0</v>
      </c>
      <c r="EU6" s="75">
        <f t="shared" si="82"/>
        <v>0</v>
      </c>
      <c r="EV6" s="75">
        <f t="shared" si="83"/>
        <v>0</v>
      </c>
      <c r="EW6" s="75">
        <f t="shared" si="84"/>
        <v>0</v>
      </c>
      <c r="EX6" s="75">
        <f t="shared" si="85"/>
        <v>0</v>
      </c>
      <c r="EY6" s="75">
        <f t="shared" si="86"/>
        <v>0</v>
      </c>
      <c r="EZ6" s="75">
        <f t="shared" si="87"/>
        <v>0</v>
      </c>
      <c r="FA6" s="77">
        <f t="shared" si="34"/>
        <v>126.67800000000001</v>
      </c>
      <c r="FD6" s="75">
        <f t="shared" ref="FD6:FD80" si="128">+AM6-EO6-DY6</f>
        <v>91.561999999999998</v>
      </c>
      <c r="FE6" s="75">
        <f t="shared" ref="FE6:FE80" si="129">+AN6-EP6-DZ6</f>
        <v>0</v>
      </c>
      <c r="FF6" s="75">
        <f t="shared" ref="FF6:FF80" si="130">+AO6-EQ6-EA6</f>
        <v>0</v>
      </c>
      <c r="FG6" s="75">
        <f t="shared" ref="FG6:FG80" si="131">+AP6-ER6-EB6</f>
        <v>0</v>
      </c>
      <c r="FH6" s="75">
        <f t="shared" ref="FH6:FH80" si="132">+AQ6-ES6-EC6</f>
        <v>0</v>
      </c>
      <c r="FI6" s="75">
        <f t="shared" ref="FI6:FI80" si="133">+AR6-ET6-ED6</f>
        <v>0</v>
      </c>
      <c r="FJ6" s="75">
        <f t="shared" ref="FJ6:FJ80" si="134">+AS6-EU6-EE6</f>
        <v>0</v>
      </c>
      <c r="FK6" s="75">
        <f t="shared" ref="FK6:FK80" si="135">+AT6-EV6-EF6</f>
        <v>0</v>
      </c>
      <c r="FL6" s="75">
        <f t="shared" ref="FL6:FL80" si="136">+AU6-EW6-EG6</f>
        <v>0</v>
      </c>
      <c r="FM6" s="75">
        <f t="shared" ref="FM6:FM80" si="137">+AV6-EX6-EH6</f>
        <v>0</v>
      </c>
      <c r="FN6" s="75">
        <f t="shared" ref="FN6:FN80" si="138">+AW6-EY6-EI6</f>
        <v>0</v>
      </c>
      <c r="FO6" s="75">
        <f t="shared" ref="FO6:FO80" si="139">+AX6-EZ6-EJ6</f>
        <v>0</v>
      </c>
      <c r="FP6" s="75">
        <f t="shared" ref="FP6:FP80" si="140">+AY6-FA6</f>
        <v>91.561999999999998</v>
      </c>
    </row>
    <row r="7" spans="1:173" s="69" customFormat="1" ht="15" customHeight="1" outlineLevel="1" x14ac:dyDescent="0.25">
      <c r="A7" s="67"/>
      <c r="B7" s="67" t="s">
        <v>1115</v>
      </c>
      <c r="C7" s="67"/>
      <c r="D7" s="104"/>
      <c r="E7" s="105"/>
      <c r="F7" s="67"/>
      <c r="G7" s="67"/>
      <c r="H7" s="67"/>
      <c r="I7" s="67"/>
      <c r="J7" s="67"/>
      <c r="K7" s="67"/>
      <c r="L7" s="106"/>
      <c r="M7" s="107"/>
      <c r="N7" s="108"/>
      <c r="O7" s="109"/>
      <c r="P7" s="108"/>
      <c r="Q7" s="108"/>
      <c r="R7" s="107"/>
      <c r="S7" s="107"/>
      <c r="T7" s="107"/>
      <c r="U7" s="107"/>
      <c r="X7" s="110">
        <f t="shared" ref="X7:AJ7" si="141">SUBTOTAL(9,X5:X6)</f>
        <v>5158</v>
      </c>
      <c r="Y7" s="110">
        <f t="shared" si="141"/>
        <v>0</v>
      </c>
      <c r="Z7" s="110">
        <f t="shared" si="141"/>
        <v>0</v>
      </c>
      <c r="AA7" s="110">
        <f t="shared" si="141"/>
        <v>0</v>
      </c>
      <c r="AB7" s="110">
        <f t="shared" si="141"/>
        <v>0</v>
      </c>
      <c r="AC7" s="110">
        <f t="shared" si="141"/>
        <v>0</v>
      </c>
      <c r="AD7" s="110">
        <f t="shared" si="141"/>
        <v>0</v>
      </c>
      <c r="AE7" s="110">
        <f t="shared" si="141"/>
        <v>0</v>
      </c>
      <c r="AF7" s="110">
        <f t="shared" si="141"/>
        <v>0</v>
      </c>
      <c r="AG7" s="110">
        <f t="shared" si="141"/>
        <v>0</v>
      </c>
      <c r="AH7" s="110">
        <f t="shared" si="141"/>
        <v>0</v>
      </c>
      <c r="AI7" s="110">
        <f t="shared" si="141"/>
        <v>0</v>
      </c>
      <c r="AJ7" s="111">
        <f t="shared" si="141"/>
        <v>5158</v>
      </c>
      <c r="AK7" s="159">
        <f t="shared" si="36"/>
        <v>0.19597712291585889</v>
      </c>
      <c r="AL7" s="111"/>
      <c r="AM7" s="110">
        <f t="shared" ref="AM7:AY7" si="142">SUBTOTAL(9,AM5:AM6)</f>
        <v>2677.3</v>
      </c>
      <c r="AN7" s="110">
        <f t="shared" si="142"/>
        <v>0</v>
      </c>
      <c r="AO7" s="110">
        <f t="shared" si="142"/>
        <v>0</v>
      </c>
      <c r="AP7" s="110">
        <f t="shared" si="142"/>
        <v>0</v>
      </c>
      <c r="AQ7" s="110">
        <f t="shared" si="142"/>
        <v>0</v>
      </c>
      <c r="AR7" s="110">
        <f t="shared" si="142"/>
        <v>0</v>
      </c>
      <c r="AS7" s="110">
        <f t="shared" si="142"/>
        <v>0</v>
      </c>
      <c r="AT7" s="110">
        <f t="shared" si="142"/>
        <v>0</v>
      </c>
      <c r="AU7" s="110">
        <f t="shared" si="142"/>
        <v>0</v>
      </c>
      <c r="AV7" s="110">
        <f t="shared" si="142"/>
        <v>0</v>
      </c>
      <c r="AW7" s="110">
        <f t="shared" si="142"/>
        <v>0</v>
      </c>
      <c r="AX7" s="110">
        <f t="shared" si="142"/>
        <v>0</v>
      </c>
      <c r="AY7" s="111">
        <f t="shared" si="142"/>
        <v>2677.3</v>
      </c>
      <c r="AZ7" s="111"/>
      <c r="BA7" s="111"/>
      <c r="BB7" s="110">
        <f t="shared" ref="BB7:BN7" si="143">SUBTOTAL(9,BB5:BB6)</f>
        <v>1010.8500000000001</v>
      </c>
      <c r="BC7" s="110">
        <f t="shared" si="143"/>
        <v>0</v>
      </c>
      <c r="BD7" s="110">
        <f t="shared" si="143"/>
        <v>0</v>
      </c>
      <c r="BE7" s="110">
        <f t="shared" si="143"/>
        <v>0</v>
      </c>
      <c r="BF7" s="110">
        <f t="shared" si="143"/>
        <v>0</v>
      </c>
      <c r="BG7" s="110">
        <f t="shared" si="143"/>
        <v>0</v>
      </c>
      <c r="BH7" s="110">
        <f t="shared" si="143"/>
        <v>0</v>
      </c>
      <c r="BI7" s="110">
        <f t="shared" si="143"/>
        <v>0</v>
      </c>
      <c r="BJ7" s="110">
        <f t="shared" si="143"/>
        <v>0</v>
      </c>
      <c r="BK7" s="110">
        <f t="shared" si="143"/>
        <v>0</v>
      </c>
      <c r="BL7" s="110">
        <f t="shared" si="143"/>
        <v>0</v>
      </c>
      <c r="BM7" s="110">
        <f t="shared" si="143"/>
        <v>0</v>
      </c>
      <c r="BN7" s="111">
        <f t="shared" si="143"/>
        <v>1010.8500000000001</v>
      </c>
      <c r="BO7" s="110"/>
      <c r="BP7" s="110"/>
      <c r="BQ7" s="112">
        <f t="shared" ref="BQ7:CC7" si="144">SUBTOTAL(9,BQ5:BQ6)</f>
        <v>51.580000000000005</v>
      </c>
      <c r="BR7" s="112">
        <f t="shared" si="144"/>
        <v>0</v>
      </c>
      <c r="BS7" s="112">
        <f t="shared" si="144"/>
        <v>0</v>
      </c>
      <c r="BT7" s="112">
        <f t="shared" si="144"/>
        <v>0</v>
      </c>
      <c r="BU7" s="112">
        <f t="shared" si="144"/>
        <v>0</v>
      </c>
      <c r="BV7" s="112">
        <f t="shared" si="144"/>
        <v>0</v>
      </c>
      <c r="BW7" s="112">
        <f t="shared" si="144"/>
        <v>0</v>
      </c>
      <c r="BX7" s="112">
        <f t="shared" si="144"/>
        <v>0</v>
      </c>
      <c r="BY7" s="112">
        <f t="shared" si="144"/>
        <v>0</v>
      </c>
      <c r="BZ7" s="112">
        <f t="shared" si="144"/>
        <v>0</v>
      </c>
      <c r="CA7" s="112">
        <f t="shared" si="144"/>
        <v>0</v>
      </c>
      <c r="CB7" s="112">
        <f t="shared" si="144"/>
        <v>0</v>
      </c>
      <c r="CC7" s="112">
        <f t="shared" si="144"/>
        <v>51.580000000000005</v>
      </c>
      <c r="CD7" s="110"/>
      <c r="CE7" s="112"/>
      <c r="CF7" s="112">
        <f t="shared" ref="CF7:CR7" si="145">SUBTOTAL(9,CF5:CF6)</f>
        <v>42.628099173553721</v>
      </c>
      <c r="CG7" s="112">
        <f t="shared" si="145"/>
        <v>0</v>
      </c>
      <c r="CH7" s="112">
        <f t="shared" si="145"/>
        <v>0</v>
      </c>
      <c r="CI7" s="112">
        <f t="shared" si="145"/>
        <v>0</v>
      </c>
      <c r="CJ7" s="112">
        <f t="shared" si="145"/>
        <v>0</v>
      </c>
      <c r="CK7" s="112">
        <f t="shared" si="145"/>
        <v>0</v>
      </c>
      <c r="CL7" s="112">
        <f t="shared" si="145"/>
        <v>0</v>
      </c>
      <c r="CM7" s="112">
        <f t="shared" si="145"/>
        <v>0</v>
      </c>
      <c r="CN7" s="112">
        <f t="shared" si="145"/>
        <v>0</v>
      </c>
      <c r="CO7" s="112">
        <f t="shared" si="145"/>
        <v>0</v>
      </c>
      <c r="CP7" s="112">
        <f t="shared" si="145"/>
        <v>0</v>
      </c>
      <c r="CQ7" s="112">
        <f t="shared" si="145"/>
        <v>0</v>
      </c>
      <c r="CR7" s="112">
        <f t="shared" si="145"/>
        <v>42.628099173553721</v>
      </c>
      <c r="CS7" s="110"/>
      <c r="CT7" s="110"/>
      <c r="CU7" s="113">
        <f t="shared" ref="CU7:DG7" si="146">SUBTOTAL(9,CU5:CU6)</f>
        <v>429.09250000000009</v>
      </c>
      <c r="CV7" s="113">
        <f t="shared" si="146"/>
        <v>0</v>
      </c>
      <c r="CW7" s="113">
        <f t="shared" si="146"/>
        <v>0</v>
      </c>
      <c r="CX7" s="113">
        <f t="shared" si="146"/>
        <v>0</v>
      </c>
      <c r="CY7" s="113">
        <f t="shared" si="146"/>
        <v>0</v>
      </c>
      <c r="CZ7" s="113">
        <f t="shared" si="146"/>
        <v>0</v>
      </c>
      <c r="DA7" s="113">
        <f t="shared" si="146"/>
        <v>0</v>
      </c>
      <c r="DB7" s="113">
        <f t="shared" si="146"/>
        <v>0</v>
      </c>
      <c r="DC7" s="113">
        <f t="shared" si="146"/>
        <v>0</v>
      </c>
      <c r="DD7" s="113">
        <f t="shared" si="146"/>
        <v>0</v>
      </c>
      <c r="DE7" s="113">
        <f t="shared" si="146"/>
        <v>0</v>
      </c>
      <c r="DF7" s="113">
        <f t="shared" si="146"/>
        <v>0</v>
      </c>
      <c r="DG7" s="112">
        <f t="shared" si="146"/>
        <v>429.09250000000009</v>
      </c>
      <c r="DH7" s="110"/>
      <c r="DJ7" s="69">
        <f t="shared" ref="DJ7:DV7" si="147">SUBTOTAL(9,DJ5:DJ6)</f>
        <v>60</v>
      </c>
      <c r="DK7" s="69">
        <f t="shared" si="147"/>
        <v>0</v>
      </c>
      <c r="DL7" s="69">
        <f t="shared" si="147"/>
        <v>0</v>
      </c>
      <c r="DM7" s="69">
        <f t="shared" si="147"/>
        <v>0</v>
      </c>
      <c r="DN7" s="69">
        <f t="shared" si="147"/>
        <v>0</v>
      </c>
      <c r="DO7" s="69">
        <f t="shared" si="147"/>
        <v>0</v>
      </c>
      <c r="DP7" s="69">
        <f t="shared" si="147"/>
        <v>0</v>
      </c>
      <c r="DQ7" s="69">
        <f t="shared" si="147"/>
        <v>0</v>
      </c>
      <c r="DR7" s="69">
        <f t="shared" si="147"/>
        <v>0</v>
      </c>
      <c r="DS7" s="69">
        <f t="shared" si="147"/>
        <v>0</v>
      </c>
      <c r="DT7" s="69">
        <f t="shared" si="147"/>
        <v>0</v>
      </c>
      <c r="DU7" s="69">
        <f t="shared" si="147"/>
        <v>0</v>
      </c>
      <c r="DV7" s="112">
        <f t="shared" si="147"/>
        <v>60</v>
      </c>
      <c r="DY7" s="69">
        <f t="shared" ref="DY7:EK7" si="148">SUBTOTAL(9,DY5:DY6)</f>
        <v>0</v>
      </c>
      <c r="DZ7" s="69">
        <f t="shared" si="148"/>
        <v>0</v>
      </c>
      <c r="EA7" s="69">
        <f t="shared" si="148"/>
        <v>0</v>
      </c>
      <c r="EB7" s="69">
        <f t="shared" si="148"/>
        <v>0</v>
      </c>
      <c r="EC7" s="69">
        <f t="shared" si="148"/>
        <v>0</v>
      </c>
      <c r="ED7" s="69">
        <f t="shared" si="148"/>
        <v>0</v>
      </c>
      <c r="EE7" s="69">
        <f t="shared" si="148"/>
        <v>0</v>
      </c>
      <c r="EF7" s="69">
        <f t="shared" si="148"/>
        <v>0</v>
      </c>
      <c r="EG7" s="69">
        <f t="shared" si="148"/>
        <v>0</v>
      </c>
      <c r="EH7" s="69">
        <f t="shared" si="148"/>
        <v>0</v>
      </c>
      <c r="EI7" s="69">
        <f t="shared" si="148"/>
        <v>0</v>
      </c>
      <c r="EJ7" s="69">
        <f t="shared" si="148"/>
        <v>0</v>
      </c>
      <c r="EK7" s="112">
        <f t="shared" si="148"/>
        <v>0</v>
      </c>
      <c r="EN7" s="69">
        <f t="shared" ref="EN7:FA7" si="149">SUBTOTAL(9,EN5:EN6)</f>
        <v>0</v>
      </c>
      <c r="EO7" s="110">
        <f t="shared" si="149"/>
        <v>489.09250000000009</v>
      </c>
      <c r="EP7" s="110">
        <f t="shared" si="149"/>
        <v>0</v>
      </c>
      <c r="EQ7" s="110">
        <f t="shared" si="149"/>
        <v>0</v>
      </c>
      <c r="ER7" s="110">
        <f t="shared" si="149"/>
        <v>0</v>
      </c>
      <c r="ES7" s="110">
        <f t="shared" si="149"/>
        <v>0</v>
      </c>
      <c r="ET7" s="110">
        <f t="shared" si="149"/>
        <v>0</v>
      </c>
      <c r="EU7" s="110">
        <f t="shared" si="149"/>
        <v>0</v>
      </c>
      <c r="EV7" s="110">
        <f t="shared" si="149"/>
        <v>0</v>
      </c>
      <c r="EW7" s="110">
        <f t="shared" si="149"/>
        <v>0</v>
      </c>
      <c r="EX7" s="110">
        <f t="shared" si="149"/>
        <v>0</v>
      </c>
      <c r="EY7" s="110">
        <f t="shared" si="149"/>
        <v>0</v>
      </c>
      <c r="EZ7" s="110">
        <f t="shared" si="149"/>
        <v>0</v>
      </c>
      <c r="FA7" s="112">
        <f t="shared" si="149"/>
        <v>489.09250000000009</v>
      </c>
      <c r="FD7" s="110">
        <f t="shared" ref="FD7:FP7" si="150">SUBTOTAL(9,FD5:FD6)</f>
        <v>2188.2074999999995</v>
      </c>
      <c r="FE7" s="110">
        <f t="shared" si="150"/>
        <v>0</v>
      </c>
      <c r="FF7" s="110">
        <f t="shared" si="150"/>
        <v>0</v>
      </c>
      <c r="FG7" s="110">
        <f t="shared" si="150"/>
        <v>0</v>
      </c>
      <c r="FH7" s="110">
        <f t="shared" si="150"/>
        <v>0</v>
      </c>
      <c r="FI7" s="110">
        <f t="shared" si="150"/>
        <v>0</v>
      </c>
      <c r="FJ7" s="110">
        <f t="shared" si="150"/>
        <v>0</v>
      </c>
      <c r="FK7" s="110">
        <f t="shared" si="150"/>
        <v>0</v>
      </c>
      <c r="FL7" s="110">
        <f t="shared" si="150"/>
        <v>0</v>
      </c>
      <c r="FM7" s="110">
        <f t="shared" si="150"/>
        <v>0</v>
      </c>
      <c r="FN7" s="110">
        <f t="shared" si="150"/>
        <v>0</v>
      </c>
      <c r="FO7" s="110">
        <f t="shared" si="150"/>
        <v>0</v>
      </c>
      <c r="FP7" s="110">
        <f t="shared" si="150"/>
        <v>2188.2074999999995</v>
      </c>
    </row>
    <row r="8" spans="1:173" ht="15" customHeight="1" outlineLevel="2" x14ac:dyDescent="0.25">
      <c r="A8" s="30">
        <v>2</v>
      </c>
      <c r="B8" s="30" t="s">
        <v>185</v>
      </c>
      <c r="C8" s="30" t="s">
        <v>6</v>
      </c>
      <c r="D8" s="64">
        <f t="shared" si="0"/>
        <v>10123</v>
      </c>
      <c r="E8" s="62">
        <v>10123</v>
      </c>
      <c r="F8" s="30" t="s">
        <v>17</v>
      </c>
      <c r="G8" s="30" t="s">
        <v>23</v>
      </c>
      <c r="H8" s="30" t="s">
        <v>24</v>
      </c>
      <c r="I8" s="30" t="s">
        <v>25</v>
      </c>
      <c r="J8" s="30" t="s">
        <v>26</v>
      </c>
      <c r="K8" s="30" t="s">
        <v>12</v>
      </c>
      <c r="L8" s="32" t="s">
        <v>333</v>
      </c>
      <c r="M8" s="33" t="s">
        <v>404</v>
      </c>
      <c r="N8" s="34">
        <v>0.01</v>
      </c>
      <c r="O8" s="35">
        <v>-5.0000000000000001E-3</v>
      </c>
      <c r="P8" s="34">
        <v>0.45</v>
      </c>
      <c r="Q8" s="34">
        <v>0</v>
      </c>
      <c r="R8" s="33">
        <v>0</v>
      </c>
      <c r="S8" s="33">
        <v>0</v>
      </c>
      <c r="T8" s="33">
        <v>30</v>
      </c>
      <c r="U8" s="33"/>
      <c r="X8" s="75">
        <f>+VLOOKUP($D8,[1]venta_neta_cons!$A$2:$N$1048576,3,0)</f>
        <v>369</v>
      </c>
      <c r="Y8" s="75">
        <f>+VLOOKUP($D8,[1]venta_neta_cons!$A$2:$N$1048576,4,0)</f>
        <v>0</v>
      </c>
      <c r="Z8" s="75">
        <f>+VLOOKUP($D8,[1]venta_neta_cons!$A$2:$N$1048576,5,0)</f>
        <v>0</v>
      </c>
      <c r="AA8" s="75">
        <f>+VLOOKUP($D8,[1]venta_neta_cons!$A$2:$N$1048576,6,0)</f>
        <v>0</v>
      </c>
      <c r="AB8" s="75">
        <f>+VLOOKUP($D8,[1]venta_neta_cons!$A$2:$N$1048576,7,0)</f>
        <v>0</v>
      </c>
      <c r="AC8" s="75">
        <f>+VLOOKUP($D8,[1]venta_neta_cons!$A$2:$N$1048576,8,0)</f>
        <v>0</v>
      </c>
      <c r="AD8" s="75">
        <f>+VLOOKUP($D8,[1]venta_neta_cons!$A$2:$N$1048576,9,0)</f>
        <v>0</v>
      </c>
      <c r="AE8" s="75">
        <f>+VLOOKUP($D8,[1]venta_neta_cons!$A$2:$N$1048576,10,0)</f>
        <v>0</v>
      </c>
      <c r="AF8" s="75">
        <f>+VLOOKUP($D8,[1]venta_neta_cons!$A$2:$N$1048576,11,0)</f>
        <v>0</v>
      </c>
      <c r="AG8" s="75">
        <f>+VLOOKUP($D8,[1]venta_neta_cons!$A$2:$N$1048576,12,0)</f>
        <v>0</v>
      </c>
      <c r="AH8" s="75">
        <f>+VLOOKUP($D8,[1]venta_neta_cons!$A$2:$N$1048576,13,0)</f>
        <v>0</v>
      </c>
      <c r="AI8" s="75">
        <f>+VLOOKUP($D8,[1]venta_neta_cons!$A$2:$N$1048576,14,0)</f>
        <v>0</v>
      </c>
      <c r="AJ8" s="76">
        <f t="shared" si="35"/>
        <v>369</v>
      </c>
      <c r="AK8" s="159">
        <f t="shared" si="36"/>
        <v>0.59685636856368562</v>
      </c>
      <c r="AL8" s="76"/>
      <c r="AM8" s="75">
        <f>+VLOOKUP($D8,[1]saldo_cons!$A$2:$N$1048576,3,0)</f>
        <v>220.24</v>
      </c>
      <c r="AN8" s="75">
        <f>+VLOOKUP($D8,[1]saldo_cons!$A$2:$N$1048576,4,0)</f>
        <v>0</v>
      </c>
      <c r="AO8" s="75">
        <f>+VLOOKUP($D8,[1]saldo_cons!$A$2:$N$1048576,5,0)</f>
        <v>0</v>
      </c>
      <c r="AP8" s="75">
        <f>+VLOOKUP($D8,[1]saldo_cons!$A$2:$N$1048576,6,0)</f>
        <v>0</v>
      </c>
      <c r="AQ8" s="75">
        <f>+VLOOKUP($D8,[1]saldo_cons!$A$2:$N$1048576,7,0)</f>
        <v>0</v>
      </c>
      <c r="AR8" s="75">
        <f>+VLOOKUP($D8,[1]saldo_cons!$A$2:$N$1048576,8,0)</f>
        <v>0</v>
      </c>
      <c r="AS8" s="75">
        <f>+VLOOKUP($D8,[1]saldo_cons!$A$2:$N$1048576,9,0)</f>
        <v>0</v>
      </c>
      <c r="AT8" s="75">
        <f>+VLOOKUP($D8,[1]saldo_cons!$A$2:$N$1048576,10,0)</f>
        <v>0</v>
      </c>
      <c r="AU8" s="75">
        <f>+VLOOKUP($D8,[1]saldo_cons!$A$2:$N$1048576,11,0)</f>
        <v>0</v>
      </c>
      <c r="AV8" s="75">
        <f>+VLOOKUP($D8,[1]saldo_cons!$A$2:$N$1048576,12,0)</f>
        <v>0</v>
      </c>
      <c r="AW8" s="75">
        <f>+VLOOKUP($D8,[1]saldo_cons!$A$2:$N$1048576,13,0)</f>
        <v>0</v>
      </c>
      <c r="AX8" s="75">
        <f>+VLOOKUP($D8,[1]saldo_cons!$A$2:$N$1048576,14,0)</f>
        <v>0</v>
      </c>
      <c r="AY8" s="76">
        <f t="shared" si="3"/>
        <v>220.24</v>
      </c>
      <c r="AZ8" s="76"/>
      <c r="BA8" s="76"/>
      <c r="BB8" s="75">
        <f>+VLOOKUP($D8,[1]ggr_cons!$A$2:$N$1048576,3,0)</f>
        <v>220.24</v>
      </c>
      <c r="BC8" s="75">
        <f>+VLOOKUP($D8,[1]ggr_cons!$A$2:$N$1048576,4,0)</f>
        <v>0</v>
      </c>
      <c r="BD8" s="75">
        <f>+VLOOKUP($D8,[1]ggr_cons!$A$2:$N$1048576,5,0)</f>
        <v>0</v>
      </c>
      <c r="BE8" s="75">
        <f>+VLOOKUP($D8,[1]ggr_cons!$A$2:$N$1048576,6,0)</f>
        <v>0</v>
      </c>
      <c r="BF8" s="75">
        <f>+VLOOKUP($D8,[1]ggr_cons!$A$2:$N$1048576,7,0)</f>
        <v>0</v>
      </c>
      <c r="BG8" s="75">
        <f>+VLOOKUP($D8,[1]ggr_cons!$A$2:$N$1048576,8,0)</f>
        <v>0</v>
      </c>
      <c r="BH8" s="75">
        <f>+VLOOKUP($D8,[1]ggr_cons!$A$2:$N$1048576,9,0)</f>
        <v>0</v>
      </c>
      <c r="BI8" s="75">
        <f>+VLOOKUP($D8,[1]ggr_cons!$A$2:$N$1048576,10,0)</f>
        <v>0</v>
      </c>
      <c r="BJ8" s="75">
        <f>+VLOOKUP($D8,[1]ggr_cons!$A$2:$N$1048576,11,0)</f>
        <v>0</v>
      </c>
      <c r="BK8" s="75">
        <f>+VLOOKUP($D8,[1]ggr_cons!$A$2:$N$1048576,12,0)</f>
        <v>0</v>
      </c>
      <c r="BL8" s="75">
        <f>+VLOOKUP($D8,[1]ggr_cons!$A$2:$N$1048576,13,0)</f>
        <v>0</v>
      </c>
      <c r="BM8" s="75">
        <f>+VLOOKUP($D8,[1]ggr_cons!$A$2:$N$1048576,14,0)</f>
        <v>0</v>
      </c>
      <c r="BN8" s="76">
        <f t="shared" si="4"/>
        <v>220.24</v>
      </c>
      <c r="BO8" s="75"/>
      <c r="BP8" s="75"/>
      <c r="BQ8" s="77">
        <f t="shared" si="37"/>
        <v>3.69</v>
      </c>
      <c r="BR8" s="77">
        <f t="shared" si="38"/>
        <v>0</v>
      </c>
      <c r="BS8" s="77">
        <f t="shared" si="39"/>
        <v>0</v>
      </c>
      <c r="BT8" s="77">
        <f t="shared" si="40"/>
        <v>0</v>
      </c>
      <c r="BU8" s="77">
        <f t="shared" si="41"/>
        <v>0</v>
      </c>
      <c r="BV8" s="77">
        <f t="shared" si="42"/>
        <v>0</v>
      </c>
      <c r="BW8" s="77">
        <f t="shared" si="43"/>
        <v>0</v>
      </c>
      <c r="BX8" s="77">
        <f t="shared" si="44"/>
        <v>0</v>
      </c>
      <c r="BY8" s="77">
        <f t="shared" si="45"/>
        <v>0</v>
      </c>
      <c r="BZ8" s="77">
        <f t="shared" si="46"/>
        <v>0</v>
      </c>
      <c r="CA8" s="77">
        <f t="shared" si="47"/>
        <v>0</v>
      </c>
      <c r="CB8" s="77">
        <f t="shared" si="48"/>
        <v>0</v>
      </c>
      <c r="CC8" s="77">
        <f t="shared" si="49"/>
        <v>3.69</v>
      </c>
      <c r="CD8" s="75"/>
      <c r="CE8" s="77"/>
      <c r="CF8" s="77">
        <f t="shared" si="50"/>
        <v>3.049586776859504</v>
      </c>
      <c r="CG8" s="77">
        <f t="shared" si="51"/>
        <v>0</v>
      </c>
      <c r="CH8" s="77">
        <f t="shared" si="52"/>
        <v>0</v>
      </c>
      <c r="CI8" s="77">
        <f t="shared" si="53"/>
        <v>0</v>
      </c>
      <c r="CJ8" s="77">
        <f t="shared" si="54"/>
        <v>0</v>
      </c>
      <c r="CK8" s="77">
        <f t="shared" si="55"/>
        <v>0</v>
      </c>
      <c r="CL8" s="77">
        <f t="shared" si="56"/>
        <v>0</v>
      </c>
      <c r="CM8" s="77">
        <f t="shared" si="57"/>
        <v>0</v>
      </c>
      <c r="CN8" s="77">
        <f t="shared" si="58"/>
        <v>0</v>
      </c>
      <c r="CO8" s="77">
        <f t="shared" si="59"/>
        <v>0</v>
      </c>
      <c r="CP8" s="77">
        <f t="shared" si="60"/>
        <v>0</v>
      </c>
      <c r="CQ8" s="77">
        <f t="shared" si="61"/>
        <v>0</v>
      </c>
      <c r="CR8" s="77">
        <f t="shared" si="62"/>
        <v>3.049586776859504</v>
      </c>
      <c r="CS8" s="75"/>
      <c r="CT8" s="75"/>
      <c r="CU8" s="78">
        <f t="shared" si="103"/>
        <v>97.263000000000005</v>
      </c>
      <c r="CV8" s="78">
        <f t="shared" si="104"/>
        <v>0</v>
      </c>
      <c r="CW8" s="78">
        <f t="shared" si="105"/>
        <v>0</v>
      </c>
      <c r="CX8" s="78">
        <f t="shared" si="106"/>
        <v>0</v>
      </c>
      <c r="CY8" s="78">
        <f t="shared" si="107"/>
        <v>0</v>
      </c>
      <c r="CZ8" s="78">
        <f t="shared" si="108"/>
        <v>0</v>
      </c>
      <c r="DA8" s="78">
        <f t="shared" si="109"/>
        <v>0</v>
      </c>
      <c r="DB8" s="78">
        <f t="shared" si="110"/>
        <v>0</v>
      </c>
      <c r="DC8" s="78">
        <f t="shared" si="111"/>
        <v>0</v>
      </c>
      <c r="DD8" s="78">
        <f t="shared" si="112"/>
        <v>0</v>
      </c>
      <c r="DE8" s="78">
        <f t="shared" si="113"/>
        <v>0</v>
      </c>
      <c r="DF8" s="78">
        <f t="shared" si="114"/>
        <v>0</v>
      </c>
      <c r="DG8" s="77">
        <f t="shared" si="115"/>
        <v>97.263000000000005</v>
      </c>
      <c r="DH8" s="75"/>
      <c r="DJ8" s="6">
        <f t="shared" si="116"/>
        <v>30</v>
      </c>
      <c r="DK8" s="6">
        <f t="shared" si="117"/>
        <v>0</v>
      </c>
      <c r="DL8" s="6">
        <f t="shared" si="118"/>
        <v>0</v>
      </c>
      <c r="DM8" s="6">
        <f t="shared" si="119"/>
        <v>0</v>
      </c>
      <c r="DN8" s="6">
        <f t="shared" si="120"/>
        <v>0</v>
      </c>
      <c r="DO8" s="6">
        <f t="shared" si="121"/>
        <v>0</v>
      </c>
      <c r="DP8" s="6">
        <f t="shared" si="122"/>
        <v>0</v>
      </c>
      <c r="DQ8" s="6">
        <f t="shared" si="123"/>
        <v>0</v>
      </c>
      <c r="DR8" s="6">
        <f t="shared" si="124"/>
        <v>0</v>
      </c>
      <c r="DS8" s="6">
        <f t="shared" si="125"/>
        <v>0</v>
      </c>
      <c r="DT8" s="6">
        <f t="shared" si="126"/>
        <v>0</v>
      </c>
      <c r="DU8" s="6">
        <f t="shared" si="127"/>
        <v>0</v>
      </c>
      <c r="DV8" s="77">
        <f t="shared" si="75"/>
        <v>30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77">
        <f t="shared" si="21"/>
        <v>0</v>
      </c>
      <c r="EO8" s="75">
        <f t="shared" si="76"/>
        <v>127.26300000000001</v>
      </c>
      <c r="EP8" s="75">
        <f t="shared" si="77"/>
        <v>0</v>
      </c>
      <c r="EQ8" s="75">
        <f t="shared" si="78"/>
        <v>0</v>
      </c>
      <c r="ER8" s="75">
        <f t="shared" si="79"/>
        <v>0</v>
      </c>
      <c r="ES8" s="75">
        <f t="shared" si="80"/>
        <v>0</v>
      </c>
      <c r="ET8" s="75">
        <f t="shared" si="81"/>
        <v>0</v>
      </c>
      <c r="EU8" s="75">
        <f t="shared" si="82"/>
        <v>0</v>
      </c>
      <c r="EV8" s="75">
        <f t="shared" si="83"/>
        <v>0</v>
      </c>
      <c r="EW8" s="75">
        <f t="shared" si="84"/>
        <v>0</v>
      </c>
      <c r="EX8" s="75">
        <f t="shared" si="85"/>
        <v>0</v>
      </c>
      <c r="EY8" s="75">
        <f t="shared" si="86"/>
        <v>0</v>
      </c>
      <c r="EZ8" s="75">
        <f t="shared" si="87"/>
        <v>0</v>
      </c>
      <c r="FA8" s="77">
        <f t="shared" si="34"/>
        <v>127.26300000000001</v>
      </c>
      <c r="FD8" s="75">
        <f t="shared" si="128"/>
        <v>92.977000000000004</v>
      </c>
      <c r="FE8" s="75">
        <f t="shared" si="129"/>
        <v>0</v>
      </c>
      <c r="FF8" s="75">
        <f t="shared" si="130"/>
        <v>0</v>
      </c>
      <c r="FG8" s="75">
        <f t="shared" si="131"/>
        <v>0</v>
      </c>
      <c r="FH8" s="75">
        <f t="shared" si="132"/>
        <v>0</v>
      </c>
      <c r="FI8" s="75">
        <f t="shared" si="133"/>
        <v>0</v>
      </c>
      <c r="FJ8" s="75">
        <f t="shared" si="134"/>
        <v>0</v>
      </c>
      <c r="FK8" s="75">
        <f t="shared" si="135"/>
        <v>0</v>
      </c>
      <c r="FL8" s="75">
        <f t="shared" si="136"/>
        <v>0</v>
      </c>
      <c r="FM8" s="75">
        <f t="shared" si="137"/>
        <v>0</v>
      </c>
      <c r="FN8" s="75">
        <f t="shared" si="138"/>
        <v>0</v>
      </c>
      <c r="FO8" s="75">
        <f t="shared" si="139"/>
        <v>0</v>
      </c>
      <c r="FP8" s="75">
        <f t="shared" si="140"/>
        <v>92.977000000000004</v>
      </c>
    </row>
    <row r="9" spans="1:173" ht="15" customHeight="1" outlineLevel="2" x14ac:dyDescent="0.25">
      <c r="A9" s="30">
        <v>2</v>
      </c>
      <c r="B9" s="30" t="s">
        <v>185</v>
      </c>
      <c r="C9" s="30" t="s">
        <v>6</v>
      </c>
      <c r="D9" s="64">
        <f t="shared" si="0"/>
        <v>10120</v>
      </c>
      <c r="E9" s="62">
        <v>10120</v>
      </c>
      <c r="F9" s="30" t="s">
        <v>27</v>
      </c>
      <c r="G9" s="30" t="s">
        <v>28</v>
      </c>
      <c r="H9" s="30" t="s">
        <v>29</v>
      </c>
      <c r="I9" s="30" t="s">
        <v>30</v>
      </c>
      <c r="J9" s="30" t="s">
        <v>31</v>
      </c>
      <c r="K9" s="30" t="s">
        <v>12</v>
      </c>
      <c r="L9" s="32" t="s">
        <v>333</v>
      </c>
      <c r="M9" s="33" t="s">
        <v>404</v>
      </c>
      <c r="N9" s="34">
        <v>0.01</v>
      </c>
      <c r="O9" s="35">
        <v>-5.0000000000000001E-3</v>
      </c>
      <c r="P9" s="34">
        <v>0.45</v>
      </c>
      <c r="Q9" s="34">
        <v>0</v>
      </c>
      <c r="R9" s="33">
        <v>0</v>
      </c>
      <c r="S9" s="33">
        <v>0</v>
      </c>
      <c r="T9" s="33">
        <v>30</v>
      </c>
      <c r="U9" s="33"/>
      <c r="X9" s="75">
        <f>+VLOOKUP($D9,[1]venta_neta_cons!$A$2:$N$1048576,3,0)</f>
        <v>1123</v>
      </c>
      <c r="Y9" s="75">
        <f>+VLOOKUP($D9,[1]venta_neta_cons!$A$2:$N$1048576,4,0)</f>
        <v>0</v>
      </c>
      <c r="Z9" s="75">
        <f>+VLOOKUP($D9,[1]venta_neta_cons!$A$2:$N$1048576,5,0)</f>
        <v>0</v>
      </c>
      <c r="AA9" s="75">
        <f>+VLOOKUP($D9,[1]venta_neta_cons!$A$2:$N$1048576,6,0)</f>
        <v>0</v>
      </c>
      <c r="AB9" s="75">
        <f>+VLOOKUP($D9,[1]venta_neta_cons!$A$2:$N$1048576,7,0)</f>
        <v>0</v>
      </c>
      <c r="AC9" s="75">
        <f>+VLOOKUP($D9,[1]venta_neta_cons!$A$2:$N$1048576,8,0)</f>
        <v>0</v>
      </c>
      <c r="AD9" s="75">
        <f>+VLOOKUP($D9,[1]venta_neta_cons!$A$2:$N$1048576,9,0)</f>
        <v>0</v>
      </c>
      <c r="AE9" s="75">
        <f>+VLOOKUP($D9,[1]venta_neta_cons!$A$2:$N$1048576,10,0)</f>
        <v>0</v>
      </c>
      <c r="AF9" s="75">
        <f>+VLOOKUP($D9,[1]venta_neta_cons!$A$2:$N$1048576,11,0)</f>
        <v>0</v>
      </c>
      <c r="AG9" s="75">
        <f>+VLOOKUP($D9,[1]venta_neta_cons!$A$2:$N$1048576,12,0)</f>
        <v>0</v>
      </c>
      <c r="AH9" s="75">
        <f>+VLOOKUP($D9,[1]venta_neta_cons!$A$2:$N$1048576,13,0)</f>
        <v>0</v>
      </c>
      <c r="AI9" s="75">
        <f>+VLOOKUP($D9,[1]venta_neta_cons!$A$2:$N$1048576,14,0)</f>
        <v>0</v>
      </c>
      <c r="AJ9" s="76">
        <f t="shared" si="35"/>
        <v>1123</v>
      </c>
      <c r="AK9" s="159">
        <f t="shared" si="36"/>
        <v>8.4318788958147872E-2</v>
      </c>
      <c r="AL9" s="76"/>
      <c r="AM9" s="75">
        <f>+VLOOKUP($D9,[1]saldo_cons!$A$2:$N$1048576,3,0)</f>
        <v>94.690000000000055</v>
      </c>
      <c r="AN9" s="75">
        <f>+VLOOKUP($D9,[1]saldo_cons!$A$2:$N$1048576,4,0)</f>
        <v>0</v>
      </c>
      <c r="AO9" s="75">
        <f>+VLOOKUP($D9,[1]saldo_cons!$A$2:$N$1048576,5,0)</f>
        <v>0</v>
      </c>
      <c r="AP9" s="75">
        <f>+VLOOKUP($D9,[1]saldo_cons!$A$2:$N$1048576,6,0)</f>
        <v>0</v>
      </c>
      <c r="AQ9" s="75">
        <f>+VLOOKUP($D9,[1]saldo_cons!$A$2:$N$1048576,7,0)</f>
        <v>0</v>
      </c>
      <c r="AR9" s="75">
        <f>+VLOOKUP($D9,[1]saldo_cons!$A$2:$N$1048576,8,0)</f>
        <v>0</v>
      </c>
      <c r="AS9" s="75">
        <f>+VLOOKUP($D9,[1]saldo_cons!$A$2:$N$1048576,9,0)</f>
        <v>0</v>
      </c>
      <c r="AT9" s="75">
        <f>+VLOOKUP($D9,[1]saldo_cons!$A$2:$N$1048576,10,0)</f>
        <v>0</v>
      </c>
      <c r="AU9" s="75">
        <f>+VLOOKUP($D9,[1]saldo_cons!$A$2:$N$1048576,11,0)</f>
        <v>0</v>
      </c>
      <c r="AV9" s="75">
        <f>+VLOOKUP($D9,[1]saldo_cons!$A$2:$N$1048576,12,0)</f>
        <v>0</v>
      </c>
      <c r="AW9" s="75">
        <f>+VLOOKUP($D9,[1]saldo_cons!$A$2:$N$1048576,13,0)</f>
        <v>0</v>
      </c>
      <c r="AX9" s="75">
        <f>+VLOOKUP($D9,[1]saldo_cons!$A$2:$N$1048576,14,0)</f>
        <v>0</v>
      </c>
      <c r="AY9" s="76">
        <f t="shared" si="3"/>
        <v>94.690000000000055</v>
      </c>
      <c r="AZ9" s="76"/>
      <c r="BA9" s="76"/>
      <c r="BB9" s="75">
        <f>+VLOOKUP($D9,[1]ggr_cons!$A$2:$N$1048576,3,0)</f>
        <v>94.690000000000055</v>
      </c>
      <c r="BC9" s="75">
        <f>+VLOOKUP($D9,[1]ggr_cons!$A$2:$N$1048576,4,0)</f>
        <v>0</v>
      </c>
      <c r="BD9" s="75">
        <f>+VLOOKUP($D9,[1]ggr_cons!$A$2:$N$1048576,5,0)</f>
        <v>0</v>
      </c>
      <c r="BE9" s="75">
        <f>+VLOOKUP($D9,[1]ggr_cons!$A$2:$N$1048576,6,0)</f>
        <v>0</v>
      </c>
      <c r="BF9" s="75">
        <f>+VLOOKUP($D9,[1]ggr_cons!$A$2:$N$1048576,7,0)</f>
        <v>0</v>
      </c>
      <c r="BG9" s="75">
        <f>+VLOOKUP($D9,[1]ggr_cons!$A$2:$N$1048576,8,0)</f>
        <v>0</v>
      </c>
      <c r="BH9" s="75">
        <f>+VLOOKUP($D9,[1]ggr_cons!$A$2:$N$1048576,9,0)</f>
        <v>0</v>
      </c>
      <c r="BI9" s="75">
        <f>+VLOOKUP($D9,[1]ggr_cons!$A$2:$N$1048576,10,0)</f>
        <v>0</v>
      </c>
      <c r="BJ9" s="75">
        <f>+VLOOKUP($D9,[1]ggr_cons!$A$2:$N$1048576,11,0)</f>
        <v>0</v>
      </c>
      <c r="BK9" s="75">
        <f>+VLOOKUP($D9,[1]ggr_cons!$A$2:$N$1048576,12,0)</f>
        <v>0</v>
      </c>
      <c r="BL9" s="75">
        <f>+VLOOKUP($D9,[1]ggr_cons!$A$2:$N$1048576,13,0)</f>
        <v>0</v>
      </c>
      <c r="BM9" s="75">
        <f>+VLOOKUP($D9,[1]ggr_cons!$A$2:$N$1048576,14,0)</f>
        <v>0</v>
      </c>
      <c r="BN9" s="76">
        <f t="shared" si="4"/>
        <v>94.690000000000055</v>
      </c>
      <c r="BO9" s="75"/>
      <c r="BP9" s="75"/>
      <c r="BQ9" s="77">
        <f t="shared" si="37"/>
        <v>11.23</v>
      </c>
      <c r="BR9" s="77">
        <f t="shared" si="38"/>
        <v>0</v>
      </c>
      <c r="BS9" s="77">
        <f t="shared" si="39"/>
        <v>0</v>
      </c>
      <c r="BT9" s="77">
        <f t="shared" si="40"/>
        <v>0</v>
      </c>
      <c r="BU9" s="77">
        <f t="shared" si="41"/>
        <v>0</v>
      </c>
      <c r="BV9" s="77">
        <f t="shared" si="42"/>
        <v>0</v>
      </c>
      <c r="BW9" s="77">
        <f t="shared" si="43"/>
        <v>0</v>
      </c>
      <c r="BX9" s="77">
        <f t="shared" si="44"/>
        <v>0</v>
      </c>
      <c r="BY9" s="77">
        <f t="shared" si="45"/>
        <v>0</v>
      </c>
      <c r="BZ9" s="77">
        <f t="shared" si="46"/>
        <v>0</v>
      </c>
      <c r="CA9" s="77">
        <f t="shared" si="47"/>
        <v>0</v>
      </c>
      <c r="CB9" s="77">
        <f t="shared" si="48"/>
        <v>0</v>
      </c>
      <c r="CC9" s="77">
        <f t="shared" si="49"/>
        <v>11.23</v>
      </c>
      <c r="CD9" s="75"/>
      <c r="CE9" s="77"/>
      <c r="CF9" s="77">
        <f t="shared" si="50"/>
        <v>9.2809917355371905</v>
      </c>
      <c r="CG9" s="77">
        <f t="shared" si="51"/>
        <v>0</v>
      </c>
      <c r="CH9" s="77">
        <f t="shared" si="52"/>
        <v>0</v>
      </c>
      <c r="CI9" s="77">
        <f t="shared" si="53"/>
        <v>0</v>
      </c>
      <c r="CJ9" s="77">
        <f t="shared" si="54"/>
        <v>0</v>
      </c>
      <c r="CK9" s="77">
        <f t="shared" si="55"/>
        <v>0</v>
      </c>
      <c r="CL9" s="77">
        <f t="shared" si="56"/>
        <v>0</v>
      </c>
      <c r="CM9" s="77">
        <f t="shared" si="57"/>
        <v>0</v>
      </c>
      <c r="CN9" s="77">
        <f t="shared" si="58"/>
        <v>0</v>
      </c>
      <c r="CO9" s="77">
        <f t="shared" si="59"/>
        <v>0</v>
      </c>
      <c r="CP9" s="77">
        <f t="shared" si="60"/>
        <v>0</v>
      </c>
      <c r="CQ9" s="77">
        <f t="shared" si="61"/>
        <v>0</v>
      </c>
      <c r="CR9" s="77">
        <f t="shared" si="62"/>
        <v>9.2809917355371905</v>
      </c>
      <c r="CS9" s="75"/>
      <c r="CT9" s="75"/>
      <c r="CU9" s="78">
        <f t="shared" si="103"/>
        <v>36.995500000000021</v>
      </c>
      <c r="CV9" s="78">
        <f t="shared" si="104"/>
        <v>0</v>
      </c>
      <c r="CW9" s="78">
        <f t="shared" si="105"/>
        <v>0</v>
      </c>
      <c r="CX9" s="78">
        <f t="shared" si="106"/>
        <v>0</v>
      </c>
      <c r="CY9" s="78">
        <f t="shared" si="107"/>
        <v>0</v>
      </c>
      <c r="CZ9" s="78">
        <f t="shared" si="108"/>
        <v>0</v>
      </c>
      <c r="DA9" s="78">
        <f t="shared" si="109"/>
        <v>0</v>
      </c>
      <c r="DB9" s="78">
        <f t="shared" si="110"/>
        <v>0</v>
      </c>
      <c r="DC9" s="78">
        <f t="shared" si="111"/>
        <v>0</v>
      </c>
      <c r="DD9" s="78">
        <f t="shared" si="112"/>
        <v>0</v>
      </c>
      <c r="DE9" s="78">
        <f t="shared" si="113"/>
        <v>0</v>
      </c>
      <c r="DF9" s="78">
        <f t="shared" si="114"/>
        <v>0</v>
      </c>
      <c r="DG9" s="77">
        <f t="shared" si="115"/>
        <v>36.995500000000021</v>
      </c>
      <c r="DH9" s="75"/>
      <c r="DJ9" s="6">
        <f t="shared" si="116"/>
        <v>30</v>
      </c>
      <c r="DK9" s="6">
        <f t="shared" si="117"/>
        <v>0</v>
      </c>
      <c r="DL9" s="6">
        <f t="shared" si="118"/>
        <v>0</v>
      </c>
      <c r="DM9" s="6">
        <f t="shared" si="119"/>
        <v>0</v>
      </c>
      <c r="DN9" s="6">
        <f t="shared" si="120"/>
        <v>0</v>
      </c>
      <c r="DO9" s="6">
        <f t="shared" si="121"/>
        <v>0</v>
      </c>
      <c r="DP9" s="6">
        <f t="shared" si="122"/>
        <v>0</v>
      </c>
      <c r="DQ9" s="6">
        <f t="shared" si="123"/>
        <v>0</v>
      </c>
      <c r="DR9" s="6">
        <f t="shared" si="124"/>
        <v>0</v>
      </c>
      <c r="DS9" s="6">
        <f t="shared" si="125"/>
        <v>0</v>
      </c>
      <c r="DT9" s="6">
        <f t="shared" si="126"/>
        <v>0</v>
      </c>
      <c r="DU9" s="6">
        <f t="shared" si="127"/>
        <v>0</v>
      </c>
      <c r="DV9" s="77">
        <f t="shared" si="75"/>
        <v>30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77">
        <f t="shared" si="21"/>
        <v>0</v>
      </c>
      <c r="EO9" s="75">
        <f t="shared" si="76"/>
        <v>66.995500000000021</v>
      </c>
      <c r="EP9" s="75">
        <f t="shared" si="77"/>
        <v>0</v>
      </c>
      <c r="EQ9" s="75">
        <f t="shared" si="78"/>
        <v>0</v>
      </c>
      <c r="ER9" s="75">
        <f t="shared" si="79"/>
        <v>0</v>
      </c>
      <c r="ES9" s="75">
        <f t="shared" si="80"/>
        <v>0</v>
      </c>
      <c r="ET9" s="75">
        <f t="shared" si="81"/>
        <v>0</v>
      </c>
      <c r="EU9" s="75">
        <f t="shared" si="82"/>
        <v>0</v>
      </c>
      <c r="EV9" s="75">
        <f t="shared" si="83"/>
        <v>0</v>
      </c>
      <c r="EW9" s="75">
        <f t="shared" si="84"/>
        <v>0</v>
      </c>
      <c r="EX9" s="75">
        <f t="shared" si="85"/>
        <v>0</v>
      </c>
      <c r="EY9" s="75">
        <f t="shared" si="86"/>
        <v>0</v>
      </c>
      <c r="EZ9" s="75">
        <f t="shared" si="87"/>
        <v>0</v>
      </c>
      <c r="FA9" s="77">
        <f t="shared" si="34"/>
        <v>66.995500000000021</v>
      </c>
      <c r="FD9" s="75">
        <f t="shared" si="128"/>
        <v>27.694500000000033</v>
      </c>
      <c r="FE9" s="75">
        <f t="shared" si="129"/>
        <v>0</v>
      </c>
      <c r="FF9" s="75">
        <f t="shared" si="130"/>
        <v>0</v>
      </c>
      <c r="FG9" s="75">
        <f t="shared" si="131"/>
        <v>0</v>
      </c>
      <c r="FH9" s="75">
        <f t="shared" si="132"/>
        <v>0</v>
      </c>
      <c r="FI9" s="75">
        <f t="shared" si="133"/>
        <v>0</v>
      </c>
      <c r="FJ9" s="75">
        <f t="shared" si="134"/>
        <v>0</v>
      </c>
      <c r="FK9" s="75">
        <f t="shared" si="135"/>
        <v>0</v>
      </c>
      <c r="FL9" s="75">
        <f t="shared" si="136"/>
        <v>0</v>
      </c>
      <c r="FM9" s="75">
        <f t="shared" si="137"/>
        <v>0</v>
      </c>
      <c r="FN9" s="75">
        <f t="shared" si="138"/>
        <v>0</v>
      </c>
      <c r="FO9" s="75">
        <f t="shared" si="139"/>
        <v>0</v>
      </c>
      <c r="FP9" s="75">
        <f t="shared" si="140"/>
        <v>27.694500000000033</v>
      </c>
    </row>
    <row r="10" spans="1:173" ht="15" customHeight="1" outlineLevel="2" x14ac:dyDescent="0.25">
      <c r="A10" s="30">
        <v>2</v>
      </c>
      <c r="B10" s="30" t="s">
        <v>185</v>
      </c>
      <c r="C10" s="30" t="s">
        <v>6</v>
      </c>
      <c r="D10" s="64">
        <f t="shared" si="0"/>
        <v>10122</v>
      </c>
      <c r="E10" s="62">
        <v>10122</v>
      </c>
      <c r="F10" s="30" t="s">
        <v>32</v>
      </c>
      <c r="G10" s="30" t="s">
        <v>33</v>
      </c>
      <c r="H10" s="30" t="s">
        <v>34</v>
      </c>
      <c r="I10" s="30" t="s">
        <v>35</v>
      </c>
      <c r="J10" s="30" t="s">
        <v>36</v>
      </c>
      <c r="K10" s="30" t="s">
        <v>12</v>
      </c>
      <c r="L10" s="32" t="s">
        <v>333</v>
      </c>
      <c r="M10" s="33" t="s">
        <v>404</v>
      </c>
      <c r="N10" s="34">
        <v>0.01</v>
      </c>
      <c r="O10" s="35">
        <v>-5.0000000000000001E-3</v>
      </c>
      <c r="P10" s="34">
        <v>0.45</v>
      </c>
      <c r="Q10" s="34">
        <v>0</v>
      </c>
      <c r="R10" s="33">
        <v>0</v>
      </c>
      <c r="S10" s="33">
        <v>0</v>
      </c>
      <c r="T10" s="33">
        <v>30</v>
      </c>
      <c r="U10" s="33"/>
      <c r="X10" s="75">
        <f>+VLOOKUP($D10,[1]venta_neta_cons!$A$2:$N$1048576,3,0)</f>
        <v>1625</v>
      </c>
      <c r="Y10" s="75">
        <f>+VLOOKUP($D10,[1]venta_neta_cons!$A$2:$N$1048576,4,0)</f>
        <v>0</v>
      </c>
      <c r="Z10" s="75">
        <f>+VLOOKUP($D10,[1]venta_neta_cons!$A$2:$N$1048576,5,0)</f>
        <v>0</v>
      </c>
      <c r="AA10" s="75">
        <f>+VLOOKUP($D10,[1]venta_neta_cons!$A$2:$N$1048576,6,0)</f>
        <v>0</v>
      </c>
      <c r="AB10" s="75">
        <f>+VLOOKUP($D10,[1]venta_neta_cons!$A$2:$N$1048576,7,0)</f>
        <v>0</v>
      </c>
      <c r="AC10" s="75">
        <f>+VLOOKUP($D10,[1]venta_neta_cons!$A$2:$N$1048576,8,0)</f>
        <v>0</v>
      </c>
      <c r="AD10" s="75">
        <f>+VLOOKUP($D10,[1]venta_neta_cons!$A$2:$N$1048576,9,0)</f>
        <v>0</v>
      </c>
      <c r="AE10" s="75">
        <f>+VLOOKUP($D10,[1]venta_neta_cons!$A$2:$N$1048576,10,0)</f>
        <v>0</v>
      </c>
      <c r="AF10" s="75">
        <f>+VLOOKUP($D10,[1]venta_neta_cons!$A$2:$N$1048576,11,0)</f>
        <v>0</v>
      </c>
      <c r="AG10" s="75">
        <f>+VLOOKUP($D10,[1]venta_neta_cons!$A$2:$N$1048576,12,0)</f>
        <v>0</v>
      </c>
      <c r="AH10" s="75">
        <f>+VLOOKUP($D10,[1]venta_neta_cons!$A$2:$N$1048576,13,0)</f>
        <v>0</v>
      </c>
      <c r="AI10" s="75">
        <f>+VLOOKUP($D10,[1]venta_neta_cons!$A$2:$N$1048576,14,0)</f>
        <v>0</v>
      </c>
      <c r="AJ10" s="76">
        <f t="shared" si="35"/>
        <v>1625</v>
      </c>
      <c r="AK10" s="159">
        <f t="shared" si="36"/>
        <v>-0.14595692307692312</v>
      </c>
      <c r="AL10" s="76"/>
      <c r="AM10" s="75">
        <f>+VLOOKUP($D10,[1]saldo_cons!$A$2:$N$1048576,3,0)</f>
        <v>-237.18000000000006</v>
      </c>
      <c r="AN10" s="75">
        <f>+VLOOKUP($D10,[1]saldo_cons!$A$2:$N$1048576,4,0)</f>
        <v>0</v>
      </c>
      <c r="AO10" s="75">
        <f>+VLOOKUP($D10,[1]saldo_cons!$A$2:$N$1048576,5,0)</f>
        <v>0</v>
      </c>
      <c r="AP10" s="75">
        <f>+VLOOKUP($D10,[1]saldo_cons!$A$2:$N$1048576,6,0)</f>
        <v>0</v>
      </c>
      <c r="AQ10" s="75">
        <f>+VLOOKUP($D10,[1]saldo_cons!$A$2:$N$1048576,7,0)</f>
        <v>0</v>
      </c>
      <c r="AR10" s="75">
        <f>+VLOOKUP($D10,[1]saldo_cons!$A$2:$N$1048576,8,0)</f>
        <v>0</v>
      </c>
      <c r="AS10" s="75">
        <f>+VLOOKUP($D10,[1]saldo_cons!$A$2:$N$1048576,9,0)</f>
        <v>0</v>
      </c>
      <c r="AT10" s="75">
        <f>+VLOOKUP($D10,[1]saldo_cons!$A$2:$N$1048576,10,0)</f>
        <v>0</v>
      </c>
      <c r="AU10" s="75">
        <f>+VLOOKUP($D10,[1]saldo_cons!$A$2:$N$1048576,11,0)</f>
        <v>0</v>
      </c>
      <c r="AV10" s="75">
        <f>+VLOOKUP($D10,[1]saldo_cons!$A$2:$N$1048576,12,0)</f>
        <v>0</v>
      </c>
      <c r="AW10" s="75">
        <f>+VLOOKUP($D10,[1]saldo_cons!$A$2:$N$1048576,13,0)</f>
        <v>0</v>
      </c>
      <c r="AX10" s="75">
        <f>+VLOOKUP($D10,[1]saldo_cons!$A$2:$N$1048576,14,0)</f>
        <v>0</v>
      </c>
      <c r="AY10" s="76">
        <f t="shared" si="3"/>
        <v>-237.18000000000006</v>
      </c>
      <c r="AZ10" s="76"/>
      <c r="BA10" s="76"/>
      <c r="BB10" s="75">
        <f>+VLOOKUP($D10,[1]ggr_cons!$A$2:$N$1048576,3,0)</f>
        <v>-237.18000000000006</v>
      </c>
      <c r="BC10" s="75">
        <f>+VLOOKUP($D10,[1]ggr_cons!$A$2:$N$1048576,4,0)</f>
        <v>0</v>
      </c>
      <c r="BD10" s="75">
        <f>+VLOOKUP($D10,[1]ggr_cons!$A$2:$N$1048576,5,0)</f>
        <v>0</v>
      </c>
      <c r="BE10" s="75">
        <f>+VLOOKUP($D10,[1]ggr_cons!$A$2:$N$1048576,6,0)</f>
        <v>0</v>
      </c>
      <c r="BF10" s="75">
        <f>+VLOOKUP($D10,[1]ggr_cons!$A$2:$N$1048576,7,0)</f>
        <v>0</v>
      </c>
      <c r="BG10" s="75">
        <f>+VLOOKUP($D10,[1]ggr_cons!$A$2:$N$1048576,8,0)</f>
        <v>0</v>
      </c>
      <c r="BH10" s="75">
        <f>+VLOOKUP($D10,[1]ggr_cons!$A$2:$N$1048576,9,0)</f>
        <v>0</v>
      </c>
      <c r="BI10" s="75">
        <f>+VLOOKUP($D10,[1]ggr_cons!$A$2:$N$1048576,10,0)</f>
        <v>0</v>
      </c>
      <c r="BJ10" s="75">
        <f>+VLOOKUP($D10,[1]ggr_cons!$A$2:$N$1048576,11,0)</f>
        <v>0</v>
      </c>
      <c r="BK10" s="75">
        <f>+VLOOKUP($D10,[1]ggr_cons!$A$2:$N$1048576,12,0)</f>
        <v>0</v>
      </c>
      <c r="BL10" s="75">
        <f>+VLOOKUP($D10,[1]ggr_cons!$A$2:$N$1048576,13,0)</f>
        <v>0</v>
      </c>
      <c r="BM10" s="75">
        <f>+VLOOKUP($D10,[1]ggr_cons!$A$2:$N$1048576,14,0)</f>
        <v>0</v>
      </c>
      <c r="BN10" s="76">
        <f t="shared" si="4"/>
        <v>-237.18000000000006</v>
      </c>
      <c r="BO10" s="75"/>
      <c r="BP10" s="75"/>
      <c r="BQ10" s="77">
        <f t="shared" si="37"/>
        <v>16.25</v>
      </c>
      <c r="BR10" s="77">
        <f t="shared" si="38"/>
        <v>0</v>
      </c>
      <c r="BS10" s="77">
        <f t="shared" si="39"/>
        <v>0</v>
      </c>
      <c r="BT10" s="77">
        <f t="shared" si="40"/>
        <v>0</v>
      </c>
      <c r="BU10" s="77">
        <f t="shared" si="41"/>
        <v>0</v>
      </c>
      <c r="BV10" s="77">
        <f t="shared" si="42"/>
        <v>0</v>
      </c>
      <c r="BW10" s="77">
        <f t="shared" si="43"/>
        <v>0</v>
      </c>
      <c r="BX10" s="77">
        <f t="shared" si="44"/>
        <v>0</v>
      </c>
      <c r="BY10" s="77">
        <f t="shared" si="45"/>
        <v>0</v>
      </c>
      <c r="BZ10" s="77">
        <f t="shared" si="46"/>
        <v>0</v>
      </c>
      <c r="CA10" s="77">
        <f t="shared" si="47"/>
        <v>0</v>
      </c>
      <c r="CB10" s="77">
        <f t="shared" si="48"/>
        <v>0</v>
      </c>
      <c r="CC10" s="77">
        <f t="shared" si="49"/>
        <v>16.25</v>
      </c>
      <c r="CD10" s="75"/>
      <c r="CE10" s="77"/>
      <c r="CF10" s="77">
        <f t="shared" si="50"/>
        <v>13.429752066115704</v>
      </c>
      <c r="CG10" s="77">
        <f t="shared" si="51"/>
        <v>0</v>
      </c>
      <c r="CH10" s="77">
        <f t="shared" si="52"/>
        <v>0</v>
      </c>
      <c r="CI10" s="77">
        <f t="shared" si="53"/>
        <v>0</v>
      </c>
      <c r="CJ10" s="77">
        <f t="shared" si="54"/>
        <v>0</v>
      </c>
      <c r="CK10" s="77">
        <f t="shared" si="55"/>
        <v>0</v>
      </c>
      <c r="CL10" s="77">
        <f t="shared" si="56"/>
        <v>0</v>
      </c>
      <c r="CM10" s="77">
        <f t="shared" si="57"/>
        <v>0</v>
      </c>
      <c r="CN10" s="77">
        <f t="shared" si="58"/>
        <v>0</v>
      </c>
      <c r="CO10" s="77">
        <f t="shared" si="59"/>
        <v>0</v>
      </c>
      <c r="CP10" s="77">
        <f t="shared" si="60"/>
        <v>0</v>
      </c>
      <c r="CQ10" s="77">
        <f t="shared" si="61"/>
        <v>0</v>
      </c>
      <c r="CR10" s="77">
        <f t="shared" si="62"/>
        <v>13.429752066115704</v>
      </c>
      <c r="CS10" s="75"/>
      <c r="CT10" s="75"/>
      <c r="CU10" s="78">
        <f t="shared" si="103"/>
        <v>-114.85600000000004</v>
      </c>
      <c r="CV10" s="78">
        <f t="shared" si="104"/>
        <v>0</v>
      </c>
      <c r="CW10" s="78">
        <f t="shared" si="105"/>
        <v>0</v>
      </c>
      <c r="CX10" s="78">
        <f t="shared" si="106"/>
        <v>0</v>
      </c>
      <c r="CY10" s="78">
        <f t="shared" si="107"/>
        <v>0</v>
      </c>
      <c r="CZ10" s="78">
        <f t="shared" si="108"/>
        <v>0</v>
      </c>
      <c r="DA10" s="78">
        <f t="shared" si="109"/>
        <v>0</v>
      </c>
      <c r="DB10" s="78">
        <f t="shared" si="110"/>
        <v>0</v>
      </c>
      <c r="DC10" s="78">
        <f t="shared" si="111"/>
        <v>0</v>
      </c>
      <c r="DD10" s="78">
        <f t="shared" si="112"/>
        <v>0</v>
      </c>
      <c r="DE10" s="78">
        <f t="shared" si="113"/>
        <v>0</v>
      </c>
      <c r="DF10" s="78">
        <f t="shared" si="114"/>
        <v>0</v>
      </c>
      <c r="DG10" s="77">
        <f t="shared" si="115"/>
        <v>-114.85600000000004</v>
      </c>
      <c r="DH10" s="75"/>
      <c r="DJ10" s="6">
        <f t="shared" si="116"/>
        <v>30</v>
      </c>
      <c r="DK10" s="6">
        <f t="shared" si="117"/>
        <v>0</v>
      </c>
      <c r="DL10" s="6">
        <f t="shared" si="118"/>
        <v>0</v>
      </c>
      <c r="DM10" s="6">
        <f t="shared" si="119"/>
        <v>0</v>
      </c>
      <c r="DN10" s="6">
        <f t="shared" si="120"/>
        <v>0</v>
      </c>
      <c r="DO10" s="6">
        <f t="shared" si="121"/>
        <v>0</v>
      </c>
      <c r="DP10" s="6">
        <f t="shared" si="122"/>
        <v>0</v>
      </c>
      <c r="DQ10" s="6">
        <f t="shared" si="123"/>
        <v>0</v>
      </c>
      <c r="DR10" s="6">
        <f t="shared" si="124"/>
        <v>0</v>
      </c>
      <c r="DS10" s="6">
        <f t="shared" si="125"/>
        <v>0</v>
      </c>
      <c r="DT10" s="6">
        <f t="shared" si="126"/>
        <v>0</v>
      </c>
      <c r="DU10" s="6">
        <f t="shared" si="127"/>
        <v>0</v>
      </c>
      <c r="DV10" s="77">
        <f t="shared" si="75"/>
        <v>30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77">
        <f t="shared" si="21"/>
        <v>0</v>
      </c>
      <c r="EO10" s="75">
        <f t="shared" si="76"/>
        <v>-84.856000000000037</v>
      </c>
      <c r="EP10" s="75">
        <f t="shared" si="77"/>
        <v>0</v>
      </c>
      <c r="EQ10" s="75">
        <f t="shared" si="78"/>
        <v>0</v>
      </c>
      <c r="ER10" s="75">
        <f t="shared" si="79"/>
        <v>0</v>
      </c>
      <c r="ES10" s="75">
        <f t="shared" si="80"/>
        <v>0</v>
      </c>
      <c r="ET10" s="75">
        <f t="shared" si="81"/>
        <v>0</v>
      </c>
      <c r="EU10" s="75">
        <f t="shared" si="82"/>
        <v>0</v>
      </c>
      <c r="EV10" s="75">
        <f t="shared" si="83"/>
        <v>0</v>
      </c>
      <c r="EW10" s="75">
        <f t="shared" si="84"/>
        <v>0</v>
      </c>
      <c r="EX10" s="75">
        <f t="shared" si="85"/>
        <v>0</v>
      </c>
      <c r="EY10" s="75">
        <f t="shared" si="86"/>
        <v>0</v>
      </c>
      <c r="EZ10" s="75">
        <f t="shared" si="87"/>
        <v>0</v>
      </c>
      <c r="FA10" s="77">
        <f t="shared" si="34"/>
        <v>-84.856000000000037</v>
      </c>
      <c r="FD10" s="75">
        <f t="shared" si="128"/>
        <v>-152.32400000000001</v>
      </c>
      <c r="FE10" s="75">
        <f t="shared" si="129"/>
        <v>0</v>
      </c>
      <c r="FF10" s="75">
        <f t="shared" si="130"/>
        <v>0</v>
      </c>
      <c r="FG10" s="75">
        <f t="shared" si="131"/>
        <v>0</v>
      </c>
      <c r="FH10" s="75">
        <f t="shared" si="132"/>
        <v>0</v>
      </c>
      <c r="FI10" s="75">
        <f t="shared" si="133"/>
        <v>0</v>
      </c>
      <c r="FJ10" s="75">
        <f t="shared" si="134"/>
        <v>0</v>
      </c>
      <c r="FK10" s="75">
        <f t="shared" si="135"/>
        <v>0</v>
      </c>
      <c r="FL10" s="75">
        <f t="shared" si="136"/>
        <v>0</v>
      </c>
      <c r="FM10" s="75">
        <f t="shared" si="137"/>
        <v>0</v>
      </c>
      <c r="FN10" s="75">
        <f t="shared" si="138"/>
        <v>0</v>
      </c>
      <c r="FO10" s="75">
        <f t="shared" si="139"/>
        <v>0</v>
      </c>
      <c r="FP10" s="75">
        <f t="shared" si="140"/>
        <v>-152.32400000000001</v>
      </c>
    </row>
    <row r="11" spans="1:173" ht="15" customHeight="1" outlineLevel="2" x14ac:dyDescent="0.25">
      <c r="A11" s="30">
        <v>2</v>
      </c>
      <c r="B11" s="30" t="s">
        <v>185</v>
      </c>
      <c r="C11" s="30" t="s">
        <v>6</v>
      </c>
      <c r="D11" s="64">
        <f t="shared" si="0"/>
        <v>10071</v>
      </c>
      <c r="E11" s="61">
        <v>10071</v>
      </c>
      <c r="F11" s="30" t="s">
        <v>37</v>
      </c>
      <c r="G11" s="30" t="s">
        <v>38</v>
      </c>
      <c r="H11" s="30" t="s">
        <v>39</v>
      </c>
      <c r="I11" s="30" t="s">
        <v>40</v>
      </c>
      <c r="J11" s="30" t="s">
        <v>41</v>
      </c>
      <c r="K11" s="30" t="s">
        <v>12</v>
      </c>
      <c r="L11" s="32" t="s">
        <v>333</v>
      </c>
      <c r="M11" s="33" t="s">
        <v>1128</v>
      </c>
      <c r="N11" s="34">
        <v>0.01</v>
      </c>
      <c r="O11" s="35">
        <v>-5.0000000000000001E-3</v>
      </c>
      <c r="P11" s="34">
        <v>0.45</v>
      </c>
      <c r="Q11" s="34">
        <v>0</v>
      </c>
      <c r="R11" s="33">
        <v>0</v>
      </c>
      <c r="S11" s="33">
        <v>0</v>
      </c>
      <c r="T11" s="33">
        <v>30</v>
      </c>
      <c r="U11" s="33"/>
      <c r="X11" s="75">
        <f>+VLOOKUP($D11,[1]venta_neta_cons!$A$2:$N$1048576,3,0)</f>
        <v>66</v>
      </c>
      <c r="Y11" s="75">
        <f>+VLOOKUP($D11,[1]venta_neta_cons!$A$2:$N$1048576,4,0)</f>
        <v>0</v>
      </c>
      <c r="Z11" s="75">
        <f>+VLOOKUP($D11,[1]venta_neta_cons!$A$2:$N$1048576,5,0)</f>
        <v>0</v>
      </c>
      <c r="AA11" s="75">
        <f>+VLOOKUP($D11,[1]venta_neta_cons!$A$2:$N$1048576,6,0)</f>
        <v>0</v>
      </c>
      <c r="AB11" s="75">
        <f>+VLOOKUP($D11,[1]venta_neta_cons!$A$2:$N$1048576,7,0)</f>
        <v>0</v>
      </c>
      <c r="AC11" s="75">
        <f>+VLOOKUP($D11,[1]venta_neta_cons!$A$2:$N$1048576,8,0)</f>
        <v>0</v>
      </c>
      <c r="AD11" s="75">
        <f>+VLOOKUP($D11,[1]venta_neta_cons!$A$2:$N$1048576,9,0)</f>
        <v>0</v>
      </c>
      <c r="AE11" s="75">
        <f>+VLOOKUP($D11,[1]venta_neta_cons!$A$2:$N$1048576,10,0)</f>
        <v>0</v>
      </c>
      <c r="AF11" s="75">
        <f>+VLOOKUP($D11,[1]venta_neta_cons!$A$2:$N$1048576,11,0)</f>
        <v>0</v>
      </c>
      <c r="AG11" s="75">
        <f>+VLOOKUP($D11,[1]venta_neta_cons!$A$2:$N$1048576,12,0)</f>
        <v>0</v>
      </c>
      <c r="AH11" s="75">
        <f>+VLOOKUP($D11,[1]venta_neta_cons!$A$2:$N$1048576,13,0)</f>
        <v>0</v>
      </c>
      <c r="AI11" s="75">
        <f>+VLOOKUP($D11,[1]venta_neta_cons!$A$2:$N$1048576,14,0)</f>
        <v>0</v>
      </c>
      <c r="AJ11" s="76">
        <f t="shared" si="35"/>
        <v>66</v>
      </c>
      <c r="AK11" s="159">
        <f t="shared" si="36"/>
        <v>0.97878787878787865</v>
      </c>
      <c r="AL11" s="75"/>
      <c r="AM11" s="75">
        <f>+VLOOKUP($D11,[1]saldo_cons!$A$2:$N$1048576,3,0)</f>
        <v>66</v>
      </c>
      <c r="AN11" s="75">
        <f>+VLOOKUP($D11,[1]saldo_cons!$A$2:$N$1048576,4,0)</f>
        <v>0</v>
      </c>
      <c r="AO11" s="75">
        <f>+VLOOKUP($D11,[1]saldo_cons!$A$2:$N$1048576,5,0)</f>
        <v>0</v>
      </c>
      <c r="AP11" s="75">
        <f>+VLOOKUP($D11,[1]saldo_cons!$A$2:$N$1048576,6,0)</f>
        <v>0</v>
      </c>
      <c r="AQ11" s="75">
        <f>+VLOOKUP($D11,[1]saldo_cons!$A$2:$N$1048576,7,0)</f>
        <v>0</v>
      </c>
      <c r="AR11" s="75">
        <f>+VLOOKUP($D11,[1]saldo_cons!$A$2:$N$1048576,8,0)</f>
        <v>0</v>
      </c>
      <c r="AS11" s="75">
        <f>+VLOOKUP($D11,[1]saldo_cons!$A$2:$N$1048576,9,0)</f>
        <v>0</v>
      </c>
      <c r="AT11" s="75">
        <f>+VLOOKUP($D11,[1]saldo_cons!$A$2:$N$1048576,10,0)</f>
        <v>0</v>
      </c>
      <c r="AU11" s="75">
        <f>+VLOOKUP($D11,[1]saldo_cons!$A$2:$N$1048576,11,0)</f>
        <v>0</v>
      </c>
      <c r="AV11" s="75">
        <f>+VLOOKUP($D11,[1]saldo_cons!$A$2:$N$1048576,12,0)</f>
        <v>0</v>
      </c>
      <c r="AW11" s="75">
        <f>+VLOOKUP($D11,[1]saldo_cons!$A$2:$N$1048576,13,0)</f>
        <v>0</v>
      </c>
      <c r="AX11" s="75">
        <f>+VLOOKUP($D11,[1]saldo_cons!$A$2:$N$1048576,14,0)</f>
        <v>0</v>
      </c>
      <c r="AY11" s="76">
        <f t="shared" si="3"/>
        <v>66</v>
      </c>
      <c r="AZ11" s="76"/>
      <c r="BA11" s="76"/>
      <c r="BB11" s="75">
        <f>+VLOOKUP($D11,[1]ggr_cons!$A$2:$N$1048576,3,0)</f>
        <v>64.599999999999994</v>
      </c>
      <c r="BC11" s="75">
        <f>+VLOOKUP($D11,[1]ggr_cons!$A$2:$N$1048576,4,0)</f>
        <v>0</v>
      </c>
      <c r="BD11" s="75">
        <f>+VLOOKUP($D11,[1]ggr_cons!$A$2:$N$1048576,5,0)</f>
        <v>0</v>
      </c>
      <c r="BE11" s="75">
        <f>+VLOOKUP($D11,[1]ggr_cons!$A$2:$N$1048576,6,0)</f>
        <v>0</v>
      </c>
      <c r="BF11" s="75">
        <f>+VLOOKUP($D11,[1]ggr_cons!$A$2:$N$1048576,7,0)</f>
        <v>0</v>
      </c>
      <c r="BG11" s="75">
        <f>+VLOOKUP($D11,[1]ggr_cons!$A$2:$N$1048576,8,0)</f>
        <v>0</v>
      </c>
      <c r="BH11" s="75">
        <f>+VLOOKUP($D11,[1]ggr_cons!$A$2:$N$1048576,9,0)</f>
        <v>0</v>
      </c>
      <c r="BI11" s="75">
        <f>+VLOOKUP($D11,[1]ggr_cons!$A$2:$N$1048576,10,0)</f>
        <v>0</v>
      </c>
      <c r="BJ11" s="75">
        <f>+VLOOKUP($D11,[1]ggr_cons!$A$2:$N$1048576,11,0)</f>
        <v>0</v>
      </c>
      <c r="BK11" s="75">
        <f>+VLOOKUP($D11,[1]ggr_cons!$A$2:$N$1048576,12,0)</f>
        <v>0</v>
      </c>
      <c r="BL11" s="75">
        <f>+VLOOKUP($D11,[1]ggr_cons!$A$2:$N$1048576,13,0)</f>
        <v>0</v>
      </c>
      <c r="BM11" s="75">
        <f>+VLOOKUP($D11,[1]ggr_cons!$A$2:$N$1048576,14,0)</f>
        <v>0</v>
      </c>
      <c r="BN11" s="76">
        <f t="shared" si="4"/>
        <v>64.599999999999994</v>
      </c>
      <c r="BO11" s="75"/>
      <c r="BP11" s="75"/>
      <c r="BQ11" s="77">
        <f t="shared" si="37"/>
        <v>0.66</v>
      </c>
      <c r="BR11" s="77">
        <f t="shared" si="38"/>
        <v>0</v>
      </c>
      <c r="BS11" s="77">
        <f t="shared" si="39"/>
        <v>0</v>
      </c>
      <c r="BT11" s="77">
        <f t="shared" si="40"/>
        <v>0</v>
      </c>
      <c r="BU11" s="77">
        <f t="shared" si="41"/>
        <v>0</v>
      </c>
      <c r="BV11" s="77">
        <f t="shared" si="42"/>
        <v>0</v>
      </c>
      <c r="BW11" s="77">
        <f t="shared" si="43"/>
        <v>0</v>
      </c>
      <c r="BX11" s="77">
        <f t="shared" si="44"/>
        <v>0</v>
      </c>
      <c r="BY11" s="77">
        <f t="shared" si="45"/>
        <v>0</v>
      </c>
      <c r="BZ11" s="77">
        <f t="shared" si="46"/>
        <v>0</v>
      </c>
      <c r="CA11" s="77">
        <f t="shared" si="47"/>
        <v>0</v>
      </c>
      <c r="CB11" s="77">
        <f t="shared" si="48"/>
        <v>0</v>
      </c>
      <c r="CC11" s="77">
        <f t="shared" si="49"/>
        <v>0.66</v>
      </c>
      <c r="CD11" s="75"/>
      <c r="CE11" s="77"/>
      <c r="CF11" s="77">
        <f t="shared" si="50"/>
        <v>0.54545454545454553</v>
      </c>
      <c r="CG11" s="77">
        <f t="shared" si="51"/>
        <v>0</v>
      </c>
      <c r="CH11" s="77">
        <f t="shared" si="52"/>
        <v>0</v>
      </c>
      <c r="CI11" s="77">
        <f t="shared" si="53"/>
        <v>0</v>
      </c>
      <c r="CJ11" s="77">
        <f t="shared" si="54"/>
        <v>0</v>
      </c>
      <c r="CK11" s="77">
        <f t="shared" si="55"/>
        <v>0</v>
      </c>
      <c r="CL11" s="77">
        <f t="shared" si="56"/>
        <v>0</v>
      </c>
      <c r="CM11" s="77">
        <f t="shared" si="57"/>
        <v>0</v>
      </c>
      <c r="CN11" s="77">
        <f t="shared" si="58"/>
        <v>0</v>
      </c>
      <c r="CO11" s="77">
        <f t="shared" si="59"/>
        <v>0</v>
      </c>
      <c r="CP11" s="77">
        <f t="shared" si="60"/>
        <v>0</v>
      </c>
      <c r="CQ11" s="77">
        <f t="shared" si="61"/>
        <v>0</v>
      </c>
      <c r="CR11" s="77">
        <f t="shared" si="62"/>
        <v>0.54545454545454553</v>
      </c>
      <c r="CS11" s="75"/>
      <c r="CT11" s="75"/>
      <c r="CU11" s="78">
        <f t="shared" si="103"/>
        <v>28.74</v>
      </c>
      <c r="CV11" s="78">
        <f t="shared" si="104"/>
        <v>0</v>
      </c>
      <c r="CW11" s="78">
        <f t="shared" si="105"/>
        <v>0</v>
      </c>
      <c r="CX11" s="78">
        <f t="shared" si="106"/>
        <v>0</v>
      </c>
      <c r="CY11" s="78">
        <f t="shared" si="107"/>
        <v>0</v>
      </c>
      <c r="CZ11" s="78">
        <f t="shared" si="108"/>
        <v>0</v>
      </c>
      <c r="DA11" s="78">
        <f t="shared" si="109"/>
        <v>0</v>
      </c>
      <c r="DB11" s="78">
        <f t="shared" si="110"/>
        <v>0</v>
      </c>
      <c r="DC11" s="78">
        <f t="shared" si="111"/>
        <v>0</v>
      </c>
      <c r="DD11" s="78">
        <f t="shared" si="112"/>
        <v>0</v>
      </c>
      <c r="DE11" s="78">
        <f t="shared" si="113"/>
        <v>0</v>
      </c>
      <c r="DF11" s="78">
        <f t="shared" si="114"/>
        <v>0</v>
      </c>
      <c r="DG11" s="77">
        <f t="shared" si="115"/>
        <v>28.74</v>
      </c>
      <c r="DH11" s="75"/>
      <c r="DJ11" s="6">
        <f t="shared" si="116"/>
        <v>30</v>
      </c>
      <c r="DK11" s="6">
        <f t="shared" si="117"/>
        <v>0</v>
      </c>
      <c r="DL11" s="6">
        <f t="shared" si="118"/>
        <v>0</v>
      </c>
      <c r="DM11" s="6">
        <f t="shared" si="119"/>
        <v>0</v>
      </c>
      <c r="DN11" s="6">
        <f t="shared" si="120"/>
        <v>0</v>
      </c>
      <c r="DO11" s="6">
        <f t="shared" si="121"/>
        <v>0</v>
      </c>
      <c r="DP11" s="6">
        <f t="shared" si="122"/>
        <v>0</v>
      </c>
      <c r="DQ11" s="6">
        <f t="shared" si="123"/>
        <v>0</v>
      </c>
      <c r="DR11" s="6">
        <f t="shared" si="124"/>
        <v>0</v>
      </c>
      <c r="DS11" s="6">
        <f t="shared" si="125"/>
        <v>0</v>
      </c>
      <c r="DT11" s="6">
        <f t="shared" si="126"/>
        <v>0</v>
      </c>
      <c r="DU11" s="6">
        <f t="shared" si="127"/>
        <v>0</v>
      </c>
      <c r="DV11" s="77">
        <f t="shared" ref="DV11:DV90" si="151">+SUM(DJ11:DU11)</f>
        <v>30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77">
        <f t="shared" si="21"/>
        <v>0</v>
      </c>
      <c r="EO11" s="75">
        <f t="shared" si="76"/>
        <v>58.739999999999995</v>
      </c>
      <c r="EP11" s="75">
        <f t="shared" si="77"/>
        <v>0</v>
      </c>
      <c r="EQ11" s="75">
        <f t="shared" si="78"/>
        <v>0</v>
      </c>
      <c r="ER11" s="75">
        <f t="shared" si="79"/>
        <v>0</v>
      </c>
      <c r="ES11" s="75">
        <f t="shared" si="80"/>
        <v>0</v>
      </c>
      <c r="ET11" s="75">
        <f t="shared" si="81"/>
        <v>0</v>
      </c>
      <c r="EU11" s="75">
        <f t="shared" si="82"/>
        <v>0</v>
      </c>
      <c r="EV11" s="75">
        <f t="shared" si="83"/>
        <v>0</v>
      </c>
      <c r="EW11" s="75">
        <f t="shared" si="84"/>
        <v>0</v>
      </c>
      <c r="EX11" s="75">
        <f t="shared" si="85"/>
        <v>0</v>
      </c>
      <c r="EY11" s="75">
        <f t="shared" si="86"/>
        <v>0</v>
      </c>
      <c r="EZ11" s="75">
        <f t="shared" si="87"/>
        <v>0</v>
      </c>
      <c r="FA11" s="77">
        <f t="shared" si="34"/>
        <v>58.739999999999995</v>
      </c>
      <c r="FD11" s="75">
        <f t="shared" si="128"/>
        <v>7.2600000000000051</v>
      </c>
      <c r="FE11" s="75">
        <f t="shared" si="129"/>
        <v>0</v>
      </c>
      <c r="FF11" s="75">
        <f t="shared" si="130"/>
        <v>0</v>
      </c>
      <c r="FG11" s="75">
        <f t="shared" si="131"/>
        <v>0</v>
      </c>
      <c r="FH11" s="75">
        <f t="shared" si="132"/>
        <v>0</v>
      </c>
      <c r="FI11" s="75">
        <f t="shared" si="133"/>
        <v>0</v>
      </c>
      <c r="FJ11" s="75">
        <f t="shared" si="134"/>
        <v>0</v>
      </c>
      <c r="FK11" s="75">
        <f t="shared" si="135"/>
        <v>0</v>
      </c>
      <c r="FL11" s="75">
        <f t="shared" si="136"/>
        <v>0</v>
      </c>
      <c r="FM11" s="75">
        <f t="shared" si="137"/>
        <v>0</v>
      </c>
      <c r="FN11" s="75">
        <f t="shared" si="138"/>
        <v>0</v>
      </c>
      <c r="FO11" s="75">
        <f t="shared" si="139"/>
        <v>0</v>
      </c>
      <c r="FP11" s="75">
        <f t="shared" si="140"/>
        <v>7.2600000000000051</v>
      </c>
    </row>
    <row r="12" spans="1:173" ht="15" customHeight="1" outlineLevel="2" x14ac:dyDescent="0.25">
      <c r="A12" s="30">
        <v>2</v>
      </c>
      <c r="B12" s="30" t="s">
        <v>185</v>
      </c>
      <c r="C12" s="30" t="s">
        <v>6</v>
      </c>
      <c r="D12" s="64">
        <f t="shared" si="0"/>
        <v>10047</v>
      </c>
      <c r="E12" s="61">
        <v>10047</v>
      </c>
      <c r="F12" s="30" t="s">
        <v>42</v>
      </c>
      <c r="G12" s="30" t="s">
        <v>43</v>
      </c>
      <c r="H12" s="30" t="s">
        <v>44</v>
      </c>
      <c r="I12" s="30" t="s">
        <v>45</v>
      </c>
      <c r="J12" s="30" t="s">
        <v>26</v>
      </c>
      <c r="K12" s="30" t="s">
        <v>12</v>
      </c>
      <c r="L12" s="32" t="s">
        <v>333</v>
      </c>
      <c r="M12" s="33" t="s">
        <v>404</v>
      </c>
      <c r="N12" s="34">
        <v>0.01</v>
      </c>
      <c r="O12" s="35">
        <v>-5.0000000000000001E-3</v>
      </c>
      <c r="P12" s="34">
        <v>0.45</v>
      </c>
      <c r="Q12" s="34">
        <v>0</v>
      </c>
      <c r="R12" s="33">
        <v>0</v>
      </c>
      <c r="S12" s="33">
        <v>0</v>
      </c>
      <c r="T12" s="33">
        <v>30</v>
      </c>
      <c r="U12" s="33"/>
      <c r="X12" s="75">
        <f>+VLOOKUP($D12,[1]venta_neta_cons!$A$2:$N$1048576,3,0)</f>
        <v>970</v>
      </c>
      <c r="Y12" s="75">
        <f>+VLOOKUP($D12,[1]venta_neta_cons!$A$2:$N$1048576,4,0)</f>
        <v>0</v>
      </c>
      <c r="Z12" s="75">
        <f>+VLOOKUP($D12,[1]venta_neta_cons!$A$2:$N$1048576,5,0)</f>
        <v>0</v>
      </c>
      <c r="AA12" s="75">
        <f>+VLOOKUP($D12,[1]venta_neta_cons!$A$2:$N$1048576,6,0)</f>
        <v>0</v>
      </c>
      <c r="AB12" s="75">
        <f>+VLOOKUP($D12,[1]venta_neta_cons!$A$2:$N$1048576,7,0)</f>
        <v>0</v>
      </c>
      <c r="AC12" s="75">
        <f>+VLOOKUP($D12,[1]venta_neta_cons!$A$2:$N$1048576,8,0)</f>
        <v>0</v>
      </c>
      <c r="AD12" s="75">
        <f>+VLOOKUP($D12,[1]venta_neta_cons!$A$2:$N$1048576,9,0)</f>
        <v>0</v>
      </c>
      <c r="AE12" s="75">
        <f>+VLOOKUP($D12,[1]venta_neta_cons!$A$2:$N$1048576,10,0)</f>
        <v>0</v>
      </c>
      <c r="AF12" s="75">
        <f>+VLOOKUP($D12,[1]venta_neta_cons!$A$2:$N$1048576,11,0)</f>
        <v>0</v>
      </c>
      <c r="AG12" s="75">
        <f>+VLOOKUP($D12,[1]venta_neta_cons!$A$2:$N$1048576,12,0)</f>
        <v>0</v>
      </c>
      <c r="AH12" s="75">
        <f>+VLOOKUP($D12,[1]venta_neta_cons!$A$2:$N$1048576,13,0)</f>
        <v>0</v>
      </c>
      <c r="AI12" s="75">
        <f>+VLOOKUP($D12,[1]venta_neta_cons!$A$2:$N$1048576,14,0)</f>
        <v>0</v>
      </c>
      <c r="AJ12" s="76">
        <f t="shared" si="35"/>
        <v>970</v>
      </c>
      <c r="AK12" s="159">
        <f t="shared" si="36"/>
        <v>0.66281443298969078</v>
      </c>
      <c r="AL12" s="76"/>
      <c r="AM12" s="75">
        <f>+VLOOKUP($D12,[1]saldo_cons!$A$2:$N$1048576,3,0)</f>
        <v>863.42</v>
      </c>
      <c r="AN12" s="75">
        <f>+VLOOKUP($D12,[1]saldo_cons!$A$2:$N$1048576,4,0)</f>
        <v>0</v>
      </c>
      <c r="AO12" s="75">
        <f>+VLOOKUP($D12,[1]saldo_cons!$A$2:$N$1048576,5,0)</f>
        <v>0</v>
      </c>
      <c r="AP12" s="75">
        <f>+VLOOKUP($D12,[1]saldo_cons!$A$2:$N$1048576,6,0)</f>
        <v>0</v>
      </c>
      <c r="AQ12" s="75">
        <f>+VLOOKUP($D12,[1]saldo_cons!$A$2:$N$1048576,7,0)</f>
        <v>0</v>
      </c>
      <c r="AR12" s="75">
        <f>+VLOOKUP($D12,[1]saldo_cons!$A$2:$N$1048576,8,0)</f>
        <v>0</v>
      </c>
      <c r="AS12" s="75">
        <f>+VLOOKUP($D12,[1]saldo_cons!$A$2:$N$1048576,9,0)</f>
        <v>0</v>
      </c>
      <c r="AT12" s="75">
        <f>+VLOOKUP($D12,[1]saldo_cons!$A$2:$N$1048576,10,0)</f>
        <v>0</v>
      </c>
      <c r="AU12" s="75">
        <f>+VLOOKUP($D12,[1]saldo_cons!$A$2:$N$1048576,11,0)</f>
        <v>0</v>
      </c>
      <c r="AV12" s="75">
        <f>+VLOOKUP($D12,[1]saldo_cons!$A$2:$N$1048576,12,0)</f>
        <v>0</v>
      </c>
      <c r="AW12" s="75">
        <f>+VLOOKUP($D12,[1]saldo_cons!$A$2:$N$1048576,13,0)</f>
        <v>0</v>
      </c>
      <c r="AX12" s="75">
        <f>+VLOOKUP($D12,[1]saldo_cons!$A$2:$N$1048576,14,0)</f>
        <v>0</v>
      </c>
      <c r="AY12" s="76">
        <f t="shared" si="3"/>
        <v>863.42</v>
      </c>
      <c r="AZ12" s="76"/>
      <c r="BA12" s="76"/>
      <c r="BB12" s="75">
        <f>+VLOOKUP($D12,[1]ggr_cons!$A$2:$N$1048576,3,0)</f>
        <v>642.93000000000006</v>
      </c>
      <c r="BC12" s="75">
        <f>+VLOOKUP($D12,[1]ggr_cons!$A$2:$N$1048576,4,0)</f>
        <v>0</v>
      </c>
      <c r="BD12" s="75">
        <f>+VLOOKUP($D12,[1]ggr_cons!$A$2:$N$1048576,5,0)</f>
        <v>0</v>
      </c>
      <c r="BE12" s="75">
        <f>+VLOOKUP($D12,[1]ggr_cons!$A$2:$N$1048576,6,0)</f>
        <v>0</v>
      </c>
      <c r="BF12" s="75">
        <f>+VLOOKUP($D12,[1]ggr_cons!$A$2:$N$1048576,7,0)</f>
        <v>0</v>
      </c>
      <c r="BG12" s="75">
        <f>+VLOOKUP($D12,[1]ggr_cons!$A$2:$N$1048576,8,0)</f>
        <v>0</v>
      </c>
      <c r="BH12" s="75">
        <f>+VLOOKUP($D12,[1]ggr_cons!$A$2:$N$1048576,9,0)</f>
        <v>0</v>
      </c>
      <c r="BI12" s="75">
        <f>+VLOOKUP($D12,[1]ggr_cons!$A$2:$N$1048576,10,0)</f>
        <v>0</v>
      </c>
      <c r="BJ12" s="75">
        <f>+VLOOKUP($D12,[1]ggr_cons!$A$2:$N$1048576,11,0)</f>
        <v>0</v>
      </c>
      <c r="BK12" s="75">
        <f>+VLOOKUP($D12,[1]ggr_cons!$A$2:$N$1048576,12,0)</f>
        <v>0</v>
      </c>
      <c r="BL12" s="75">
        <f>+VLOOKUP($D12,[1]ggr_cons!$A$2:$N$1048576,13,0)</f>
        <v>0</v>
      </c>
      <c r="BM12" s="75">
        <f>+VLOOKUP($D12,[1]ggr_cons!$A$2:$N$1048576,14,0)</f>
        <v>0</v>
      </c>
      <c r="BN12" s="76">
        <f t="shared" si="4"/>
        <v>642.93000000000006</v>
      </c>
      <c r="BO12" s="75"/>
      <c r="BP12" s="75"/>
      <c r="BQ12" s="77">
        <f t="shared" si="37"/>
        <v>9.7000000000000011</v>
      </c>
      <c r="BR12" s="77">
        <f t="shared" si="38"/>
        <v>0</v>
      </c>
      <c r="BS12" s="77">
        <f t="shared" si="39"/>
        <v>0</v>
      </c>
      <c r="BT12" s="77">
        <f t="shared" si="40"/>
        <v>0</v>
      </c>
      <c r="BU12" s="77">
        <f t="shared" si="41"/>
        <v>0</v>
      </c>
      <c r="BV12" s="77">
        <f t="shared" si="42"/>
        <v>0</v>
      </c>
      <c r="BW12" s="77">
        <f t="shared" si="43"/>
        <v>0</v>
      </c>
      <c r="BX12" s="77">
        <f t="shared" si="44"/>
        <v>0</v>
      </c>
      <c r="BY12" s="77">
        <f t="shared" si="45"/>
        <v>0</v>
      </c>
      <c r="BZ12" s="77">
        <f t="shared" si="46"/>
        <v>0</v>
      </c>
      <c r="CA12" s="77">
        <f t="shared" si="47"/>
        <v>0</v>
      </c>
      <c r="CB12" s="77">
        <f t="shared" si="48"/>
        <v>0</v>
      </c>
      <c r="CC12" s="77">
        <f t="shared" si="49"/>
        <v>9.7000000000000011</v>
      </c>
      <c r="CD12" s="75"/>
      <c r="CE12" s="77"/>
      <c r="CF12" s="77">
        <f t="shared" si="50"/>
        <v>8.016528925619836</v>
      </c>
      <c r="CG12" s="77">
        <f t="shared" si="51"/>
        <v>0</v>
      </c>
      <c r="CH12" s="77">
        <f t="shared" si="52"/>
        <v>0</v>
      </c>
      <c r="CI12" s="77">
        <f t="shared" si="53"/>
        <v>0</v>
      </c>
      <c r="CJ12" s="77">
        <f t="shared" si="54"/>
        <v>0</v>
      </c>
      <c r="CK12" s="77">
        <f t="shared" si="55"/>
        <v>0</v>
      </c>
      <c r="CL12" s="77">
        <f t="shared" si="56"/>
        <v>0</v>
      </c>
      <c r="CM12" s="77">
        <f t="shared" si="57"/>
        <v>0</v>
      </c>
      <c r="CN12" s="77">
        <f t="shared" si="58"/>
        <v>0</v>
      </c>
      <c r="CO12" s="77">
        <f t="shared" si="59"/>
        <v>0</v>
      </c>
      <c r="CP12" s="77">
        <f t="shared" si="60"/>
        <v>0</v>
      </c>
      <c r="CQ12" s="77">
        <f t="shared" si="61"/>
        <v>0</v>
      </c>
      <c r="CR12" s="77">
        <f t="shared" si="62"/>
        <v>8.016528925619836</v>
      </c>
      <c r="CS12" s="75"/>
      <c r="CT12" s="75"/>
      <c r="CU12" s="78">
        <f t="shared" si="103"/>
        <v>284.46850000000001</v>
      </c>
      <c r="CV12" s="78">
        <f t="shared" si="104"/>
        <v>0</v>
      </c>
      <c r="CW12" s="78">
        <f t="shared" si="105"/>
        <v>0</v>
      </c>
      <c r="CX12" s="78">
        <f t="shared" si="106"/>
        <v>0</v>
      </c>
      <c r="CY12" s="78">
        <f t="shared" si="107"/>
        <v>0</v>
      </c>
      <c r="CZ12" s="78">
        <f t="shared" si="108"/>
        <v>0</v>
      </c>
      <c r="DA12" s="78">
        <f t="shared" si="109"/>
        <v>0</v>
      </c>
      <c r="DB12" s="78">
        <f t="shared" si="110"/>
        <v>0</v>
      </c>
      <c r="DC12" s="78">
        <f t="shared" si="111"/>
        <v>0</v>
      </c>
      <c r="DD12" s="78">
        <f t="shared" si="112"/>
        <v>0</v>
      </c>
      <c r="DE12" s="78">
        <f t="shared" si="113"/>
        <v>0</v>
      </c>
      <c r="DF12" s="78">
        <f t="shared" si="114"/>
        <v>0</v>
      </c>
      <c r="DG12" s="77">
        <f t="shared" si="115"/>
        <v>284.46850000000001</v>
      </c>
      <c r="DH12" s="75"/>
      <c r="DJ12" s="6">
        <f t="shared" si="116"/>
        <v>30</v>
      </c>
      <c r="DK12" s="6">
        <f t="shared" si="117"/>
        <v>0</v>
      </c>
      <c r="DL12" s="6">
        <f t="shared" si="118"/>
        <v>0</v>
      </c>
      <c r="DM12" s="6">
        <f t="shared" si="119"/>
        <v>0</v>
      </c>
      <c r="DN12" s="6">
        <f t="shared" si="120"/>
        <v>0</v>
      </c>
      <c r="DO12" s="6">
        <f t="shared" si="121"/>
        <v>0</v>
      </c>
      <c r="DP12" s="6">
        <f t="shared" si="122"/>
        <v>0</v>
      </c>
      <c r="DQ12" s="6">
        <f t="shared" si="123"/>
        <v>0</v>
      </c>
      <c r="DR12" s="6">
        <f t="shared" si="124"/>
        <v>0</v>
      </c>
      <c r="DS12" s="6">
        <f t="shared" si="125"/>
        <v>0</v>
      </c>
      <c r="DT12" s="6">
        <f t="shared" si="126"/>
        <v>0</v>
      </c>
      <c r="DU12" s="6">
        <f t="shared" si="127"/>
        <v>0</v>
      </c>
      <c r="DV12" s="77">
        <f t="shared" si="151"/>
        <v>30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77">
        <f t="shared" si="21"/>
        <v>0</v>
      </c>
      <c r="EO12" s="75">
        <f t="shared" si="76"/>
        <v>314.46850000000001</v>
      </c>
      <c r="EP12" s="75">
        <f t="shared" si="77"/>
        <v>0</v>
      </c>
      <c r="EQ12" s="75">
        <f t="shared" si="78"/>
        <v>0</v>
      </c>
      <c r="ER12" s="75">
        <f t="shared" si="79"/>
        <v>0</v>
      </c>
      <c r="ES12" s="75">
        <f t="shared" si="80"/>
        <v>0</v>
      </c>
      <c r="ET12" s="75">
        <f t="shared" si="81"/>
        <v>0</v>
      </c>
      <c r="EU12" s="75">
        <f t="shared" si="82"/>
        <v>0</v>
      </c>
      <c r="EV12" s="75">
        <f t="shared" si="83"/>
        <v>0</v>
      </c>
      <c r="EW12" s="75">
        <f t="shared" si="84"/>
        <v>0</v>
      </c>
      <c r="EX12" s="75">
        <f t="shared" si="85"/>
        <v>0</v>
      </c>
      <c r="EY12" s="75">
        <f t="shared" si="86"/>
        <v>0</v>
      </c>
      <c r="EZ12" s="75">
        <f t="shared" si="87"/>
        <v>0</v>
      </c>
      <c r="FA12" s="77">
        <f t="shared" si="34"/>
        <v>314.46850000000001</v>
      </c>
      <c r="FD12" s="75">
        <f t="shared" si="128"/>
        <v>548.9514999999999</v>
      </c>
      <c r="FE12" s="75">
        <f t="shared" si="129"/>
        <v>0</v>
      </c>
      <c r="FF12" s="75">
        <f t="shared" si="130"/>
        <v>0</v>
      </c>
      <c r="FG12" s="75">
        <f t="shared" si="131"/>
        <v>0</v>
      </c>
      <c r="FH12" s="75">
        <f t="shared" si="132"/>
        <v>0</v>
      </c>
      <c r="FI12" s="75">
        <f t="shared" si="133"/>
        <v>0</v>
      </c>
      <c r="FJ12" s="75">
        <f t="shared" si="134"/>
        <v>0</v>
      </c>
      <c r="FK12" s="75">
        <f t="shared" si="135"/>
        <v>0</v>
      </c>
      <c r="FL12" s="75">
        <f t="shared" si="136"/>
        <v>0</v>
      </c>
      <c r="FM12" s="75">
        <f t="shared" si="137"/>
        <v>0</v>
      </c>
      <c r="FN12" s="75">
        <f t="shared" si="138"/>
        <v>0</v>
      </c>
      <c r="FO12" s="75">
        <f t="shared" si="139"/>
        <v>0</v>
      </c>
      <c r="FP12" s="75">
        <f t="shared" si="140"/>
        <v>548.9514999999999</v>
      </c>
    </row>
    <row r="13" spans="1:173" ht="15" customHeight="1" outlineLevel="2" x14ac:dyDescent="0.25">
      <c r="A13" s="30">
        <v>2</v>
      </c>
      <c r="B13" s="30" t="s">
        <v>185</v>
      </c>
      <c r="C13" s="30" t="s">
        <v>6</v>
      </c>
      <c r="D13" s="64">
        <f t="shared" si="0"/>
        <v>10048</v>
      </c>
      <c r="E13" s="61">
        <v>10048</v>
      </c>
      <c r="F13" s="30" t="s">
        <v>46</v>
      </c>
      <c r="G13" s="30" t="s">
        <v>47</v>
      </c>
      <c r="H13" s="30" t="s">
        <v>48</v>
      </c>
      <c r="I13" s="30" t="s">
        <v>49</v>
      </c>
      <c r="J13" s="30" t="s">
        <v>50</v>
      </c>
      <c r="K13" s="30" t="s">
        <v>12</v>
      </c>
      <c r="L13" s="32" t="s">
        <v>333</v>
      </c>
      <c r="M13" s="33" t="s">
        <v>404</v>
      </c>
      <c r="N13" s="34">
        <v>0.01</v>
      </c>
      <c r="O13" s="35">
        <v>-5.0000000000000001E-3</v>
      </c>
      <c r="P13" s="34">
        <v>0.45</v>
      </c>
      <c r="Q13" s="34">
        <v>0</v>
      </c>
      <c r="R13" s="33">
        <v>0</v>
      </c>
      <c r="S13" s="33">
        <v>0</v>
      </c>
      <c r="T13" s="33">
        <v>30</v>
      </c>
      <c r="U13" s="33"/>
      <c r="X13" s="75">
        <f>+VLOOKUP($D13,[1]venta_neta_cons!$A$2:$N$1048576,3,0)</f>
        <v>8095</v>
      </c>
      <c r="Y13" s="75">
        <f>+VLOOKUP($D13,[1]venta_neta_cons!$A$2:$N$1048576,4,0)</f>
        <v>0</v>
      </c>
      <c r="Z13" s="75">
        <f>+VLOOKUP($D13,[1]venta_neta_cons!$A$2:$N$1048576,5,0)</f>
        <v>0</v>
      </c>
      <c r="AA13" s="75">
        <f>+VLOOKUP($D13,[1]venta_neta_cons!$A$2:$N$1048576,6,0)</f>
        <v>0</v>
      </c>
      <c r="AB13" s="75">
        <f>+VLOOKUP($D13,[1]venta_neta_cons!$A$2:$N$1048576,7,0)</f>
        <v>0</v>
      </c>
      <c r="AC13" s="75">
        <f>+VLOOKUP($D13,[1]venta_neta_cons!$A$2:$N$1048576,8,0)</f>
        <v>0</v>
      </c>
      <c r="AD13" s="75">
        <f>+VLOOKUP($D13,[1]venta_neta_cons!$A$2:$N$1048576,9,0)</f>
        <v>0</v>
      </c>
      <c r="AE13" s="75">
        <f>+VLOOKUP($D13,[1]venta_neta_cons!$A$2:$N$1048576,10,0)</f>
        <v>0</v>
      </c>
      <c r="AF13" s="75">
        <f>+VLOOKUP($D13,[1]venta_neta_cons!$A$2:$N$1048576,11,0)</f>
        <v>0</v>
      </c>
      <c r="AG13" s="75">
        <f>+VLOOKUP($D13,[1]venta_neta_cons!$A$2:$N$1048576,12,0)</f>
        <v>0</v>
      </c>
      <c r="AH13" s="75">
        <f>+VLOOKUP($D13,[1]venta_neta_cons!$A$2:$N$1048576,13,0)</f>
        <v>0</v>
      </c>
      <c r="AI13" s="75">
        <f>+VLOOKUP($D13,[1]venta_neta_cons!$A$2:$N$1048576,14,0)</f>
        <v>0</v>
      </c>
      <c r="AJ13" s="76">
        <f t="shared" si="35"/>
        <v>8095</v>
      </c>
      <c r="AK13" s="159">
        <f t="shared" si="36"/>
        <v>0.36306979617047563</v>
      </c>
      <c r="AL13" s="76"/>
      <c r="AM13" s="75">
        <f>+VLOOKUP($D13,[1]saldo_cons!$A$2:$N$1048576,3,0)</f>
        <v>7698.85</v>
      </c>
      <c r="AN13" s="75">
        <f>+VLOOKUP($D13,[1]saldo_cons!$A$2:$N$1048576,4,0)</f>
        <v>0</v>
      </c>
      <c r="AO13" s="75">
        <f>+VLOOKUP($D13,[1]saldo_cons!$A$2:$N$1048576,5,0)</f>
        <v>0</v>
      </c>
      <c r="AP13" s="75">
        <f>+VLOOKUP($D13,[1]saldo_cons!$A$2:$N$1048576,6,0)</f>
        <v>0</v>
      </c>
      <c r="AQ13" s="75">
        <f>+VLOOKUP($D13,[1]saldo_cons!$A$2:$N$1048576,7,0)</f>
        <v>0</v>
      </c>
      <c r="AR13" s="75">
        <f>+VLOOKUP($D13,[1]saldo_cons!$A$2:$N$1048576,8,0)</f>
        <v>0</v>
      </c>
      <c r="AS13" s="75">
        <f>+VLOOKUP($D13,[1]saldo_cons!$A$2:$N$1048576,9,0)</f>
        <v>0</v>
      </c>
      <c r="AT13" s="75">
        <f>+VLOOKUP($D13,[1]saldo_cons!$A$2:$N$1048576,10,0)</f>
        <v>0</v>
      </c>
      <c r="AU13" s="75">
        <f>+VLOOKUP($D13,[1]saldo_cons!$A$2:$N$1048576,11,0)</f>
        <v>0</v>
      </c>
      <c r="AV13" s="75">
        <f>+VLOOKUP($D13,[1]saldo_cons!$A$2:$N$1048576,12,0)</f>
        <v>0</v>
      </c>
      <c r="AW13" s="75">
        <f>+VLOOKUP($D13,[1]saldo_cons!$A$2:$N$1048576,13,0)</f>
        <v>0</v>
      </c>
      <c r="AX13" s="75">
        <f>+VLOOKUP($D13,[1]saldo_cons!$A$2:$N$1048576,14,0)</f>
        <v>0</v>
      </c>
      <c r="AY13" s="76">
        <f t="shared" si="3"/>
        <v>7698.85</v>
      </c>
      <c r="AZ13" s="76"/>
      <c r="BA13" s="76"/>
      <c r="BB13" s="75">
        <f>+VLOOKUP($D13,[1]ggr_cons!$A$2:$N$1048576,3,0)</f>
        <v>2939.05</v>
      </c>
      <c r="BC13" s="75">
        <f>+VLOOKUP($D13,[1]ggr_cons!$A$2:$N$1048576,4,0)</f>
        <v>0</v>
      </c>
      <c r="BD13" s="75">
        <f>+VLOOKUP($D13,[1]ggr_cons!$A$2:$N$1048576,5,0)</f>
        <v>0</v>
      </c>
      <c r="BE13" s="75">
        <f>+VLOOKUP($D13,[1]ggr_cons!$A$2:$N$1048576,6,0)</f>
        <v>0</v>
      </c>
      <c r="BF13" s="75">
        <f>+VLOOKUP($D13,[1]ggr_cons!$A$2:$N$1048576,7,0)</f>
        <v>0</v>
      </c>
      <c r="BG13" s="75">
        <f>+VLOOKUP($D13,[1]ggr_cons!$A$2:$N$1048576,8,0)</f>
        <v>0</v>
      </c>
      <c r="BH13" s="75">
        <f>+VLOOKUP($D13,[1]ggr_cons!$A$2:$N$1048576,9,0)</f>
        <v>0</v>
      </c>
      <c r="BI13" s="75">
        <f>+VLOOKUP($D13,[1]ggr_cons!$A$2:$N$1048576,10,0)</f>
        <v>0</v>
      </c>
      <c r="BJ13" s="75">
        <f>+VLOOKUP($D13,[1]ggr_cons!$A$2:$N$1048576,11,0)</f>
        <v>0</v>
      </c>
      <c r="BK13" s="75">
        <f>+VLOOKUP($D13,[1]ggr_cons!$A$2:$N$1048576,12,0)</f>
        <v>0</v>
      </c>
      <c r="BL13" s="75">
        <f>+VLOOKUP($D13,[1]ggr_cons!$A$2:$N$1048576,13,0)</f>
        <v>0</v>
      </c>
      <c r="BM13" s="75">
        <f>+VLOOKUP($D13,[1]ggr_cons!$A$2:$N$1048576,14,0)</f>
        <v>0</v>
      </c>
      <c r="BN13" s="76">
        <f t="shared" si="4"/>
        <v>2939.05</v>
      </c>
      <c r="BO13" s="75"/>
      <c r="BP13" s="75"/>
      <c r="BQ13" s="77">
        <f t="shared" si="37"/>
        <v>80.95</v>
      </c>
      <c r="BR13" s="77">
        <f t="shared" si="38"/>
        <v>0</v>
      </c>
      <c r="BS13" s="77">
        <f t="shared" si="39"/>
        <v>0</v>
      </c>
      <c r="BT13" s="77">
        <f t="shared" si="40"/>
        <v>0</v>
      </c>
      <c r="BU13" s="77">
        <f t="shared" si="41"/>
        <v>0</v>
      </c>
      <c r="BV13" s="77">
        <f t="shared" si="42"/>
        <v>0</v>
      </c>
      <c r="BW13" s="77">
        <f t="shared" si="43"/>
        <v>0</v>
      </c>
      <c r="BX13" s="77">
        <f t="shared" si="44"/>
        <v>0</v>
      </c>
      <c r="BY13" s="77">
        <f t="shared" si="45"/>
        <v>0</v>
      </c>
      <c r="BZ13" s="77">
        <f t="shared" si="46"/>
        <v>0</v>
      </c>
      <c r="CA13" s="77">
        <f t="shared" si="47"/>
        <v>0</v>
      </c>
      <c r="CB13" s="77">
        <f t="shared" si="48"/>
        <v>0</v>
      </c>
      <c r="CC13" s="77">
        <f t="shared" si="49"/>
        <v>80.95</v>
      </c>
      <c r="CD13" s="75"/>
      <c r="CE13" s="77"/>
      <c r="CF13" s="77">
        <f t="shared" si="50"/>
        <v>66.900826446281002</v>
      </c>
      <c r="CG13" s="77">
        <f t="shared" si="51"/>
        <v>0</v>
      </c>
      <c r="CH13" s="77">
        <f t="shared" si="52"/>
        <v>0</v>
      </c>
      <c r="CI13" s="77">
        <f t="shared" si="53"/>
        <v>0</v>
      </c>
      <c r="CJ13" s="77">
        <f t="shared" si="54"/>
        <v>0</v>
      </c>
      <c r="CK13" s="77">
        <f t="shared" si="55"/>
        <v>0</v>
      </c>
      <c r="CL13" s="77">
        <f t="shared" si="56"/>
        <v>0</v>
      </c>
      <c r="CM13" s="77">
        <f t="shared" si="57"/>
        <v>0</v>
      </c>
      <c r="CN13" s="77">
        <f t="shared" si="58"/>
        <v>0</v>
      </c>
      <c r="CO13" s="77">
        <f t="shared" si="59"/>
        <v>0</v>
      </c>
      <c r="CP13" s="77">
        <f t="shared" si="60"/>
        <v>0</v>
      </c>
      <c r="CQ13" s="77">
        <f t="shared" si="61"/>
        <v>0</v>
      </c>
      <c r="CR13" s="77">
        <f t="shared" si="62"/>
        <v>66.900826446281002</v>
      </c>
      <c r="CS13" s="75"/>
      <c r="CT13" s="75"/>
      <c r="CU13" s="78">
        <f t="shared" si="103"/>
        <v>1282.0975000000003</v>
      </c>
      <c r="CV13" s="78">
        <f t="shared" si="104"/>
        <v>0</v>
      </c>
      <c r="CW13" s="78">
        <f t="shared" si="105"/>
        <v>0</v>
      </c>
      <c r="CX13" s="78">
        <f t="shared" si="106"/>
        <v>0</v>
      </c>
      <c r="CY13" s="78">
        <f t="shared" si="107"/>
        <v>0</v>
      </c>
      <c r="CZ13" s="78">
        <f t="shared" si="108"/>
        <v>0</v>
      </c>
      <c r="DA13" s="78">
        <f t="shared" si="109"/>
        <v>0</v>
      </c>
      <c r="DB13" s="78">
        <f t="shared" si="110"/>
        <v>0</v>
      </c>
      <c r="DC13" s="78">
        <f t="shared" si="111"/>
        <v>0</v>
      </c>
      <c r="DD13" s="78">
        <f t="shared" si="112"/>
        <v>0</v>
      </c>
      <c r="DE13" s="78">
        <f t="shared" si="113"/>
        <v>0</v>
      </c>
      <c r="DF13" s="78">
        <f t="shared" si="114"/>
        <v>0</v>
      </c>
      <c r="DG13" s="77">
        <f t="shared" si="115"/>
        <v>1282.0975000000003</v>
      </c>
      <c r="DH13" s="75"/>
      <c r="DJ13" s="6">
        <f t="shared" si="116"/>
        <v>30</v>
      </c>
      <c r="DK13" s="6">
        <f t="shared" si="117"/>
        <v>0</v>
      </c>
      <c r="DL13" s="6">
        <f t="shared" si="118"/>
        <v>0</v>
      </c>
      <c r="DM13" s="6">
        <f t="shared" si="119"/>
        <v>0</v>
      </c>
      <c r="DN13" s="6">
        <f t="shared" si="120"/>
        <v>0</v>
      </c>
      <c r="DO13" s="6">
        <f t="shared" si="121"/>
        <v>0</v>
      </c>
      <c r="DP13" s="6">
        <f t="shared" si="122"/>
        <v>0</v>
      </c>
      <c r="DQ13" s="6">
        <f t="shared" si="123"/>
        <v>0</v>
      </c>
      <c r="DR13" s="6">
        <f t="shared" si="124"/>
        <v>0</v>
      </c>
      <c r="DS13" s="6">
        <f t="shared" si="125"/>
        <v>0</v>
      </c>
      <c r="DT13" s="6">
        <f t="shared" si="126"/>
        <v>0</v>
      </c>
      <c r="DU13" s="6">
        <f t="shared" si="127"/>
        <v>0</v>
      </c>
      <c r="DV13" s="77">
        <f t="shared" si="151"/>
        <v>30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77">
        <f t="shared" si="21"/>
        <v>0</v>
      </c>
      <c r="EO13" s="75">
        <f t="shared" si="76"/>
        <v>1312.0975000000003</v>
      </c>
      <c r="EP13" s="75">
        <f t="shared" si="77"/>
        <v>0</v>
      </c>
      <c r="EQ13" s="75">
        <f t="shared" si="78"/>
        <v>0</v>
      </c>
      <c r="ER13" s="75">
        <f t="shared" si="79"/>
        <v>0</v>
      </c>
      <c r="ES13" s="75">
        <f t="shared" si="80"/>
        <v>0</v>
      </c>
      <c r="ET13" s="75">
        <f t="shared" si="81"/>
        <v>0</v>
      </c>
      <c r="EU13" s="75">
        <f t="shared" si="82"/>
        <v>0</v>
      </c>
      <c r="EV13" s="75">
        <f t="shared" si="83"/>
        <v>0</v>
      </c>
      <c r="EW13" s="75">
        <f t="shared" si="84"/>
        <v>0</v>
      </c>
      <c r="EX13" s="75">
        <f t="shared" si="85"/>
        <v>0</v>
      </c>
      <c r="EY13" s="75">
        <f t="shared" si="86"/>
        <v>0</v>
      </c>
      <c r="EZ13" s="75">
        <f t="shared" si="87"/>
        <v>0</v>
      </c>
      <c r="FA13" s="77">
        <f t="shared" si="34"/>
        <v>1312.0975000000003</v>
      </c>
      <c r="FD13" s="75">
        <f t="shared" si="128"/>
        <v>6386.7525000000005</v>
      </c>
      <c r="FE13" s="75">
        <f t="shared" si="129"/>
        <v>0</v>
      </c>
      <c r="FF13" s="75">
        <f t="shared" si="130"/>
        <v>0</v>
      </c>
      <c r="FG13" s="75">
        <f t="shared" si="131"/>
        <v>0</v>
      </c>
      <c r="FH13" s="75">
        <f t="shared" si="132"/>
        <v>0</v>
      </c>
      <c r="FI13" s="75">
        <f t="shared" si="133"/>
        <v>0</v>
      </c>
      <c r="FJ13" s="75">
        <f t="shared" si="134"/>
        <v>0</v>
      </c>
      <c r="FK13" s="75">
        <f t="shared" si="135"/>
        <v>0</v>
      </c>
      <c r="FL13" s="75">
        <f t="shared" si="136"/>
        <v>0</v>
      </c>
      <c r="FM13" s="75">
        <f t="shared" si="137"/>
        <v>0</v>
      </c>
      <c r="FN13" s="75">
        <f t="shared" si="138"/>
        <v>0</v>
      </c>
      <c r="FO13" s="75">
        <f t="shared" si="139"/>
        <v>0</v>
      </c>
      <c r="FP13" s="75">
        <f t="shared" si="140"/>
        <v>6386.7525000000005</v>
      </c>
      <c r="FQ13" s="75"/>
    </row>
    <row r="14" spans="1:173" ht="15" customHeight="1" outlineLevel="2" x14ac:dyDescent="0.25">
      <c r="A14" s="30">
        <v>2</v>
      </c>
      <c r="B14" s="30" t="s">
        <v>185</v>
      </c>
      <c r="C14" s="30" t="s">
        <v>6</v>
      </c>
      <c r="D14" s="64">
        <f t="shared" si="0"/>
        <v>10050</v>
      </c>
      <c r="E14" s="61">
        <v>10050</v>
      </c>
      <c r="F14" s="30" t="s">
        <v>51</v>
      </c>
      <c r="G14" s="30" t="s">
        <v>52</v>
      </c>
      <c r="H14" s="30" t="s">
        <v>53</v>
      </c>
      <c r="I14" s="30" t="s">
        <v>54</v>
      </c>
      <c r="J14" s="30" t="s">
        <v>55</v>
      </c>
      <c r="K14" s="30" t="s">
        <v>12</v>
      </c>
      <c r="L14" s="32" t="s">
        <v>333</v>
      </c>
      <c r="M14" s="33" t="s">
        <v>404</v>
      </c>
      <c r="N14" s="34">
        <v>0.01</v>
      </c>
      <c r="O14" s="35">
        <v>-5.0000000000000001E-3</v>
      </c>
      <c r="P14" s="34">
        <v>0.45</v>
      </c>
      <c r="Q14" s="34">
        <v>0</v>
      </c>
      <c r="R14" s="33">
        <v>0</v>
      </c>
      <c r="S14" s="33">
        <v>0</v>
      </c>
      <c r="T14" s="33">
        <v>30</v>
      </c>
      <c r="U14" s="33"/>
      <c r="X14" s="75">
        <f>+VLOOKUP($D14,[1]venta_neta_cons!$A$2:$N$1048576,3,0)</f>
        <v>121</v>
      </c>
      <c r="Y14" s="75">
        <f>+VLOOKUP($D14,[1]venta_neta_cons!$A$2:$N$1048576,4,0)</f>
        <v>0</v>
      </c>
      <c r="Z14" s="75">
        <f>+VLOOKUP($D14,[1]venta_neta_cons!$A$2:$N$1048576,5,0)</f>
        <v>0</v>
      </c>
      <c r="AA14" s="75">
        <f>+VLOOKUP($D14,[1]venta_neta_cons!$A$2:$N$1048576,6,0)</f>
        <v>0</v>
      </c>
      <c r="AB14" s="75">
        <f>+VLOOKUP($D14,[1]venta_neta_cons!$A$2:$N$1048576,7,0)</f>
        <v>0</v>
      </c>
      <c r="AC14" s="75">
        <f>+VLOOKUP($D14,[1]venta_neta_cons!$A$2:$N$1048576,8,0)</f>
        <v>0</v>
      </c>
      <c r="AD14" s="75">
        <f>+VLOOKUP($D14,[1]venta_neta_cons!$A$2:$N$1048576,9,0)</f>
        <v>0</v>
      </c>
      <c r="AE14" s="75">
        <f>+VLOOKUP($D14,[1]venta_neta_cons!$A$2:$N$1048576,10,0)</f>
        <v>0</v>
      </c>
      <c r="AF14" s="75">
        <f>+VLOOKUP($D14,[1]venta_neta_cons!$A$2:$N$1048576,11,0)</f>
        <v>0</v>
      </c>
      <c r="AG14" s="75">
        <f>+VLOOKUP($D14,[1]venta_neta_cons!$A$2:$N$1048576,12,0)</f>
        <v>0</v>
      </c>
      <c r="AH14" s="75">
        <f>+VLOOKUP($D14,[1]venta_neta_cons!$A$2:$N$1048576,13,0)</f>
        <v>0</v>
      </c>
      <c r="AI14" s="75">
        <f>+VLOOKUP($D14,[1]venta_neta_cons!$A$2:$N$1048576,14,0)</f>
        <v>0</v>
      </c>
      <c r="AJ14" s="76">
        <f t="shared" si="35"/>
        <v>121</v>
      </c>
      <c r="AK14" s="159">
        <f t="shared" si="36"/>
        <v>0.47933884297520662</v>
      </c>
      <c r="AL14" s="76"/>
      <c r="AM14" s="75">
        <f>+VLOOKUP($D14,[1]saldo_cons!$A$2:$N$1048576,3,0)</f>
        <v>58</v>
      </c>
      <c r="AN14" s="75">
        <f>+VLOOKUP($D14,[1]saldo_cons!$A$2:$N$1048576,4,0)</f>
        <v>0</v>
      </c>
      <c r="AO14" s="75">
        <f>+VLOOKUP($D14,[1]saldo_cons!$A$2:$N$1048576,5,0)</f>
        <v>0</v>
      </c>
      <c r="AP14" s="75">
        <f>+VLOOKUP($D14,[1]saldo_cons!$A$2:$N$1048576,6,0)</f>
        <v>0</v>
      </c>
      <c r="AQ14" s="75">
        <f>+VLOOKUP($D14,[1]saldo_cons!$A$2:$N$1048576,7,0)</f>
        <v>0</v>
      </c>
      <c r="AR14" s="75">
        <f>+VLOOKUP($D14,[1]saldo_cons!$A$2:$N$1048576,8,0)</f>
        <v>0</v>
      </c>
      <c r="AS14" s="75">
        <f>+VLOOKUP($D14,[1]saldo_cons!$A$2:$N$1048576,9,0)</f>
        <v>0</v>
      </c>
      <c r="AT14" s="75">
        <f>+VLOOKUP($D14,[1]saldo_cons!$A$2:$N$1048576,10,0)</f>
        <v>0</v>
      </c>
      <c r="AU14" s="75">
        <f>+VLOOKUP($D14,[1]saldo_cons!$A$2:$N$1048576,11,0)</f>
        <v>0</v>
      </c>
      <c r="AV14" s="75">
        <f>+VLOOKUP($D14,[1]saldo_cons!$A$2:$N$1048576,12,0)</f>
        <v>0</v>
      </c>
      <c r="AW14" s="75">
        <f>+VLOOKUP($D14,[1]saldo_cons!$A$2:$N$1048576,13,0)</f>
        <v>0</v>
      </c>
      <c r="AX14" s="75">
        <f>+VLOOKUP($D14,[1]saldo_cons!$A$2:$N$1048576,14,0)</f>
        <v>0</v>
      </c>
      <c r="AY14" s="76">
        <f t="shared" si="3"/>
        <v>58</v>
      </c>
      <c r="AZ14" s="76"/>
      <c r="BA14" s="76"/>
      <c r="BB14" s="75">
        <f>+VLOOKUP($D14,[1]ggr_cons!$A$2:$N$1048576,3,0)</f>
        <v>58</v>
      </c>
      <c r="BC14" s="75">
        <f>+VLOOKUP($D14,[1]ggr_cons!$A$2:$N$1048576,4,0)</f>
        <v>0</v>
      </c>
      <c r="BD14" s="75">
        <f>+VLOOKUP($D14,[1]ggr_cons!$A$2:$N$1048576,5,0)</f>
        <v>0</v>
      </c>
      <c r="BE14" s="75">
        <f>+VLOOKUP($D14,[1]ggr_cons!$A$2:$N$1048576,6,0)</f>
        <v>0</v>
      </c>
      <c r="BF14" s="75">
        <f>+VLOOKUP($D14,[1]ggr_cons!$A$2:$N$1048576,7,0)</f>
        <v>0</v>
      </c>
      <c r="BG14" s="75">
        <f>+VLOOKUP($D14,[1]ggr_cons!$A$2:$N$1048576,8,0)</f>
        <v>0</v>
      </c>
      <c r="BH14" s="75">
        <f>+VLOOKUP($D14,[1]ggr_cons!$A$2:$N$1048576,9,0)</f>
        <v>0</v>
      </c>
      <c r="BI14" s="75">
        <f>+VLOOKUP($D14,[1]ggr_cons!$A$2:$N$1048576,10,0)</f>
        <v>0</v>
      </c>
      <c r="BJ14" s="75">
        <f>+VLOOKUP($D14,[1]ggr_cons!$A$2:$N$1048576,11,0)</f>
        <v>0</v>
      </c>
      <c r="BK14" s="75">
        <f>+VLOOKUP($D14,[1]ggr_cons!$A$2:$N$1048576,12,0)</f>
        <v>0</v>
      </c>
      <c r="BL14" s="75">
        <f>+VLOOKUP($D14,[1]ggr_cons!$A$2:$N$1048576,13,0)</f>
        <v>0</v>
      </c>
      <c r="BM14" s="75">
        <f>+VLOOKUP($D14,[1]ggr_cons!$A$2:$N$1048576,14,0)</f>
        <v>0</v>
      </c>
      <c r="BN14" s="76">
        <f t="shared" si="4"/>
        <v>58</v>
      </c>
      <c r="BO14" s="75"/>
      <c r="BP14" s="75"/>
      <c r="BQ14" s="77">
        <f t="shared" si="37"/>
        <v>1.21</v>
      </c>
      <c r="BR14" s="77">
        <f t="shared" si="38"/>
        <v>0</v>
      </c>
      <c r="BS14" s="77">
        <f t="shared" si="39"/>
        <v>0</v>
      </c>
      <c r="BT14" s="77">
        <f t="shared" si="40"/>
        <v>0</v>
      </c>
      <c r="BU14" s="77">
        <f t="shared" si="41"/>
        <v>0</v>
      </c>
      <c r="BV14" s="77">
        <f t="shared" si="42"/>
        <v>0</v>
      </c>
      <c r="BW14" s="77">
        <f t="shared" si="43"/>
        <v>0</v>
      </c>
      <c r="BX14" s="77">
        <f t="shared" si="44"/>
        <v>0</v>
      </c>
      <c r="BY14" s="77">
        <f t="shared" si="45"/>
        <v>0</v>
      </c>
      <c r="BZ14" s="77">
        <f t="shared" si="46"/>
        <v>0</v>
      </c>
      <c r="CA14" s="77">
        <f t="shared" si="47"/>
        <v>0</v>
      </c>
      <c r="CB14" s="77">
        <f t="shared" si="48"/>
        <v>0</v>
      </c>
      <c r="CC14" s="77">
        <f t="shared" si="49"/>
        <v>1.21</v>
      </c>
      <c r="CD14" s="75"/>
      <c r="CE14" s="77"/>
      <c r="CF14" s="77">
        <f t="shared" si="50"/>
        <v>1</v>
      </c>
      <c r="CG14" s="77">
        <f t="shared" si="51"/>
        <v>0</v>
      </c>
      <c r="CH14" s="77">
        <f t="shared" si="52"/>
        <v>0</v>
      </c>
      <c r="CI14" s="77">
        <f t="shared" si="53"/>
        <v>0</v>
      </c>
      <c r="CJ14" s="77">
        <f t="shared" si="54"/>
        <v>0</v>
      </c>
      <c r="CK14" s="77">
        <f t="shared" si="55"/>
        <v>0</v>
      </c>
      <c r="CL14" s="77">
        <f t="shared" si="56"/>
        <v>0</v>
      </c>
      <c r="CM14" s="77">
        <f t="shared" si="57"/>
        <v>0</v>
      </c>
      <c r="CN14" s="77">
        <f t="shared" si="58"/>
        <v>0</v>
      </c>
      <c r="CO14" s="77">
        <f t="shared" si="59"/>
        <v>0</v>
      </c>
      <c r="CP14" s="77">
        <f t="shared" si="60"/>
        <v>0</v>
      </c>
      <c r="CQ14" s="77">
        <f t="shared" si="61"/>
        <v>0</v>
      </c>
      <c r="CR14" s="77">
        <f t="shared" si="62"/>
        <v>1</v>
      </c>
      <c r="CS14" s="75"/>
      <c r="CT14" s="75"/>
      <c r="CU14" s="78">
        <f t="shared" si="103"/>
        <v>25.495000000000001</v>
      </c>
      <c r="CV14" s="78">
        <f t="shared" si="104"/>
        <v>0</v>
      </c>
      <c r="CW14" s="78">
        <f t="shared" si="105"/>
        <v>0</v>
      </c>
      <c r="CX14" s="78">
        <f t="shared" si="106"/>
        <v>0</v>
      </c>
      <c r="CY14" s="78">
        <f t="shared" si="107"/>
        <v>0</v>
      </c>
      <c r="CZ14" s="78">
        <f t="shared" si="108"/>
        <v>0</v>
      </c>
      <c r="DA14" s="78">
        <f t="shared" si="109"/>
        <v>0</v>
      </c>
      <c r="DB14" s="78">
        <f t="shared" si="110"/>
        <v>0</v>
      </c>
      <c r="DC14" s="78">
        <f t="shared" si="111"/>
        <v>0</v>
      </c>
      <c r="DD14" s="78">
        <f t="shared" si="112"/>
        <v>0</v>
      </c>
      <c r="DE14" s="78">
        <f t="shared" si="113"/>
        <v>0</v>
      </c>
      <c r="DF14" s="78">
        <f t="shared" si="114"/>
        <v>0</v>
      </c>
      <c r="DG14" s="77">
        <f t="shared" si="115"/>
        <v>25.495000000000001</v>
      </c>
      <c r="DH14" s="75"/>
      <c r="DJ14" s="6">
        <f t="shared" si="116"/>
        <v>30</v>
      </c>
      <c r="DK14" s="6">
        <f t="shared" si="117"/>
        <v>0</v>
      </c>
      <c r="DL14" s="6">
        <f t="shared" si="118"/>
        <v>0</v>
      </c>
      <c r="DM14" s="6">
        <f t="shared" si="119"/>
        <v>0</v>
      </c>
      <c r="DN14" s="6">
        <f t="shared" si="120"/>
        <v>0</v>
      </c>
      <c r="DO14" s="6">
        <f t="shared" si="121"/>
        <v>0</v>
      </c>
      <c r="DP14" s="6">
        <f t="shared" si="122"/>
        <v>0</v>
      </c>
      <c r="DQ14" s="6">
        <f t="shared" si="123"/>
        <v>0</v>
      </c>
      <c r="DR14" s="6">
        <f t="shared" si="124"/>
        <v>0</v>
      </c>
      <c r="DS14" s="6">
        <f t="shared" si="125"/>
        <v>0</v>
      </c>
      <c r="DT14" s="6">
        <f t="shared" si="126"/>
        <v>0</v>
      </c>
      <c r="DU14" s="6">
        <f t="shared" si="127"/>
        <v>0</v>
      </c>
      <c r="DV14" s="77">
        <f t="shared" si="151"/>
        <v>30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77">
        <f t="shared" si="21"/>
        <v>0</v>
      </c>
      <c r="EO14" s="75">
        <f t="shared" si="76"/>
        <v>55.495000000000005</v>
      </c>
      <c r="EP14" s="75">
        <f t="shared" si="77"/>
        <v>0</v>
      </c>
      <c r="EQ14" s="75">
        <f t="shared" si="78"/>
        <v>0</v>
      </c>
      <c r="ER14" s="75">
        <f t="shared" si="79"/>
        <v>0</v>
      </c>
      <c r="ES14" s="75">
        <f t="shared" si="80"/>
        <v>0</v>
      </c>
      <c r="ET14" s="75">
        <f t="shared" si="81"/>
        <v>0</v>
      </c>
      <c r="EU14" s="75">
        <f t="shared" si="82"/>
        <v>0</v>
      </c>
      <c r="EV14" s="75">
        <f t="shared" si="83"/>
        <v>0</v>
      </c>
      <c r="EW14" s="75">
        <f t="shared" si="84"/>
        <v>0</v>
      </c>
      <c r="EX14" s="75">
        <f t="shared" si="85"/>
        <v>0</v>
      </c>
      <c r="EY14" s="75">
        <f t="shared" si="86"/>
        <v>0</v>
      </c>
      <c r="EZ14" s="75">
        <f t="shared" si="87"/>
        <v>0</v>
      </c>
      <c r="FA14" s="77">
        <f t="shared" si="34"/>
        <v>55.495000000000005</v>
      </c>
      <c r="FD14" s="75">
        <f t="shared" si="128"/>
        <v>2.5049999999999955</v>
      </c>
      <c r="FE14" s="75">
        <f t="shared" si="129"/>
        <v>0</v>
      </c>
      <c r="FF14" s="75">
        <f t="shared" si="130"/>
        <v>0</v>
      </c>
      <c r="FG14" s="75">
        <f t="shared" si="131"/>
        <v>0</v>
      </c>
      <c r="FH14" s="75">
        <f t="shared" si="132"/>
        <v>0</v>
      </c>
      <c r="FI14" s="75">
        <f t="shared" si="133"/>
        <v>0</v>
      </c>
      <c r="FJ14" s="75">
        <f t="shared" si="134"/>
        <v>0</v>
      </c>
      <c r="FK14" s="75">
        <f t="shared" si="135"/>
        <v>0</v>
      </c>
      <c r="FL14" s="75">
        <f t="shared" si="136"/>
        <v>0</v>
      </c>
      <c r="FM14" s="75">
        <f t="shared" si="137"/>
        <v>0</v>
      </c>
      <c r="FN14" s="75">
        <f t="shared" si="138"/>
        <v>0</v>
      </c>
      <c r="FO14" s="75">
        <f t="shared" si="139"/>
        <v>0</v>
      </c>
      <c r="FP14" s="75">
        <f t="shared" si="140"/>
        <v>2.5049999999999955</v>
      </c>
    </row>
    <row r="15" spans="1:173" ht="15" customHeight="1" outlineLevel="2" x14ac:dyDescent="0.25">
      <c r="A15" s="30">
        <v>2</v>
      </c>
      <c r="B15" s="30" t="s">
        <v>185</v>
      </c>
      <c r="C15" s="30" t="s">
        <v>6</v>
      </c>
      <c r="D15" s="64">
        <f t="shared" si="0"/>
        <v>10052</v>
      </c>
      <c r="E15" s="61">
        <v>10052</v>
      </c>
      <c r="F15" s="30" t="s">
        <v>56</v>
      </c>
      <c r="G15" s="30" t="s">
        <v>57</v>
      </c>
      <c r="H15" s="30" t="s">
        <v>58</v>
      </c>
      <c r="I15" s="30" t="s">
        <v>59</v>
      </c>
      <c r="J15" s="30" t="s">
        <v>60</v>
      </c>
      <c r="K15" s="30" t="s">
        <v>12</v>
      </c>
      <c r="L15" s="32" t="s">
        <v>333</v>
      </c>
      <c r="M15" s="33" t="s">
        <v>404</v>
      </c>
      <c r="N15" s="34">
        <v>0.01</v>
      </c>
      <c r="O15" s="35">
        <v>-5.0000000000000001E-3</v>
      </c>
      <c r="P15" s="34">
        <v>0.45</v>
      </c>
      <c r="Q15" s="34">
        <v>0</v>
      </c>
      <c r="R15" s="33">
        <v>0</v>
      </c>
      <c r="S15" s="33">
        <v>0</v>
      </c>
      <c r="T15" s="33">
        <v>30</v>
      </c>
      <c r="U15" s="33"/>
      <c r="X15" s="75">
        <f>+VLOOKUP($D15,[1]venta_neta_cons!$A$2:$N$1048576,3,0)</f>
        <v>1900</v>
      </c>
      <c r="Y15" s="75">
        <f>+VLOOKUP($D15,[1]venta_neta_cons!$A$2:$N$1048576,4,0)</f>
        <v>0</v>
      </c>
      <c r="Z15" s="75">
        <f>+VLOOKUP($D15,[1]venta_neta_cons!$A$2:$N$1048576,5,0)</f>
        <v>0</v>
      </c>
      <c r="AA15" s="75">
        <f>+VLOOKUP($D15,[1]venta_neta_cons!$A$2:$N$1048576,6,0)</f>
        <v>0</v>
      </c>
      <c r="AB15" s="75">
        <f>+VLOOKUP($D15,[1]venta_neta_cons!$A$2:$N$1048576,7,0)</f>
        <v>0</v>
      </c>
      <c r="AC15" s="75">
        <f>+VLOOKUP($D15,[1]venta_neta_cons!$A$2:$N$1048576,8,0)</f>
        <v>0</v>
      </c>
      <c r="AD15" s="75">
        <f>+VLOOKUP($D15,[1]venta_neta_cons!$A$2:$N$1048576,9,0)</f>
        <v>0</v>
      </c>
      <c r="AE15" s="75">
        <f>+VLOOKUP($D15,[1]venta_neta_cons!$A$2:$N$1048576,10,0)</f>
        <v>0</v>
      </c>
      <c r="AF15" s="75">
        <f>+VLOOKUP($D15,[1]venta_neta_cons!$A$2:$N$1048576,11,0)</f>
        <v>0</v>
      </c>
      <c r="AG15" s="75">
        <f>+VLOOKUP($D15,[1]venta_neta_cons!$A$2:$N$1048576,12,0)</f>
        <v>0</v>
      </c>
      <c r="AH15" s="75">
        <f>+VLOOKUP($D15,[1]venta_neta_cons!$A$2:$N$1048576,13,0)</f>
        <v>0</v>
      </c>
      <c r="AI15" s="75">
        <f>+VLOOKUP($D15,[1]venta_neta_cons!$A$2:$N$1048576,14,0)</f>
        <v>0</v>
      </c>
      <c r="AJ15" s="76">
        <f t="shared" si="35"/>
        <v>1900</v>
      </c>
      <c r="AK15" s="159">
        <f t="shared" si="36"/>
        <v>7.0105263157894402E-3</v>
      </c>
      <c r="AL15" s="76"/>
      <c r="AM15" s="75">
        <f>+VLOOKUP($D15,[1]saldo_cons!$A$2:$N$1048576,3,0)</f>
        <v>13.319999999999936</v>
      </c>
      <c r="AN15" s="75">
        <f>+VLOOKUP($D15,[1]saldo_cons!$A$2:$N$1048576,4,0)</f>
        <v>0</v>
      </c>
      <c r="AO15" s="75">
        <f>+VLOOKUP($D15,[1]saldo_cons!$A$2:$N$1048576,5,0)</f>
        <v>0</v>
      </c>
      <c r="AP15" s="75">
        <f>+VLOOKUP($D15,[1]saldo_cons!$A$2:$N$1048576,6,0)</f>
        <v>0</v>
      </c>
      <c r="AQ15" s="75">
        <f>+VLOOKUP($D15,[1]saldo_cons!$A$2:$N$1048576,7,0)</f>
        <v>0</v>
      </c>
      <c r="AR15" s="75">
        <f>+VLOOKUP($D15,[1]saldo_cons!$A$2:$N$1048576,8,0)</f>
        <v>0</v>
      </c>
      <c r="AS15" s="75">
        <f>+VLOOKUP($D15,[1]saldo_cons!$A$2:$N$1048576,9,0)</f>
        <v>0</v>
      </c>
      <c r="AT15" s="75">
        <f>+VLOOKUP($D15,[1]saldo_cons!$A$2:$N$1048576,10,0)</f>
        <v>0</v>
      </c>
      <c r="AU15" s="75">
        <f>+VLOOKUP($D15,[1]saldo_cons!$A$2:$N$1048576,11,0)</f>
        <v>0</v>
      </c>
      <c r="AV15" s="75">
        <f>+VLOOKUP($D15,[1]saldo_cons!$A$2:$N$1048576,12,0)</f>
        <v>0</v>
      </c>
      <c r="AW15" s="75">
        <f>+VLOOKUP($D15,[1]saldo_cons!$A$2:$N$1048576,13,0)</f>
        <v>0</v>
      </c>
      <c r="AX15" s="75">
        <f>+VLOOKUP($D15,[1]saldo_cons!$A$2:$N$1048576,14,0)</f>
        <v>0</v>
      </c>
      <c r="AY15" s="76">
        <f t="shared" si="3"/>
        <v>13.319999999999936</v>
      </c>
      <c r="AZ15" s="76"/>
      <c r="BA15" s="76"/>
      <c r="BB15" s="75">
        <f>+VLOOKUP($D15,[1]ggr_cons!$A$2:$N$1048576,3,0)</f>
        <v>13.319999999999936</v>
      </c>
      <c r="BC15" s="75">
        <f>+VLOOKUP($D15,[1]ggr_cons!$A$2:$N$1048576,4,0)</f>
        <v>0</v>
      </c>
      <c r="BD15" s="75">
        <f>+VLOOKUP($D15,[1]ggr_cons!$A$2:$N$1048576,5,0)</f>
        <v>0</v>
      </c>
      <c r="BE15" s="75">
        <f>+VLOOKUP($D15,[1]ggr_cons!$A$2:$N$1048576,6,0)</f>
        <v>0</v>
      </c>
      <c r="BF15" s="75">
        <f>+VLOOKUP($D15,[1]ggr_cons!$A$2:$N$1048576,7,0)</f>
        <v>0</v>
      </c>
      <c r="BG15" s="75">
        <f>+VLOOKUP($D15,[1]ggr_cons!$A$2:$N$1048576,8,0)</f>
        <v>0</v>
      </c>
      <c r="BH15" s="75">
        <f>+VLOOKUP($D15,[1]ggr_cons!$A$2:$N$1048576,9,0)</f>
        <v>0</v>
      </c>
      <c r="BI15" s="75">
        <f>+VLOOKUP($D15,[1]ggr_cons!$A$2:$N$1048576,10,0)</f>
        <v>0</v>
      </c>
      <c r="BJ15" s="75">
        <f>+VLOOKUP($D15,[1]ggr_cons!$A$2:$N$1048576,11,0)</f>
        <v>0</v>
      </c>
      <c r="BK15" s="75">
        <f>+VLOOKUP($D15,[1]ggr_cons!$A$2:$N$1048576,12,0)</f>
        <v>0</v>
      </c>
      <c r="BL15" s="75">
        <f>+VLOOKUP($D15,[1]ggr_cons!$A$2:$N$1048576,13,0)</f>
        <v>0</v>
      </c>
      <c r="BM15" s="75">
        <f>+VLOOKUP($D15,[1]ggr_cons!$A$2:$N$1048576,14,0)</f>
        <v>0</v>
      </c>
      <c r="BN15" s="76">
        <f t="shared" si="4"/>
        <v>13.319999999999936</v>
      </c>
      <c r="BO15" s="75"/>
      <c r="BP15" s="75"/>
      <c r="BQ15" s="77">
        <f t="shared" si="37"/>
        <v>19</v>
      </c>
      <c r="BR15" s="77">
        <f t="shared" si="38"/>
        <v>0</v>
      </c>
      <c r="BS15" s="77">
        <f t="shared" si="39"/>
        <v>0</v>
      </c>
      <c r="BT15" s="77">
        <f t="shared" si="40"/>
        <v>0</v>
      </c>
      <c r="BU15" s="77">
        <f t="shared" si="41"/>
        <v>0</v>
      </c>
      <c r="BV15" s="77">
        <f t="shared" si="42"/>
        <v>0</v>
      </c>
      <c r="BW15" s="77">
        <f t="shared" si="43"/>
        <v>0</v>
      </c>
      <c r="BX15" s="77">
        <f t="shared" si="44"/>
        <v>0</v>
      </c>
      <c r="BY15" s="77">
        <f t="shared" si="45"/>
        <v>0</v>
      </c>
      <c r="BZ15" s="77">
        <f t="shared" si="46"/>
        <v>0</v>
      </c>
      <c r="CA15" s="77">
        <f t="shared" si="47"/>
        <v>0</v>
      </c>
      <c r="CB15" s="77">
        <f t="shared" si="48"/>
        <v>0</v>
      </c>
      <c r="CC15" s="77">
        <f t="shared" si="49"/>
        <v>19</v>
      </c>
      <c r="CD15" s="75"/>
      <c r="CE15" s="77"/>
      <c r="CF15" s="77">
        <f t="shared" si="50"/>
        <v>15.702479338842975</v>
      </c>
      <c r="CG15" s="77">
        <f t="shared" si="51"/>
        <v>0</v>
      </c>
      <c r="CH15" s="77">
        <f t="shared" si="52"/>
        <v>0</v>
      </c>
      <c r="CI15" s="77">
        <f t="shared" si="53"/>
        <v>0</v>
      </c>
      <c r="CJ15" s="77">
        <f t="shared" si="54"/>
        <v>0</v>
      </c>
      <c r="CK15" s="77">
        <f t="shared" si="55"/>
        <v>0</v>
      </c>
      <c r="CL15" s="77">
        <f t="shared" si="56"/>
        <v>0</v>
      </c>
      <c r="CM15" s="77">
        <f t="shared" si="57"/>
        <v>0</v>
      </c>
      <c r="CN15" s="77">
        <f t="shared" si="58"/>
        <v>0</v>
      </c>
      <c r="CO15" s="77">
        <f t="shared" si="59"/>
        <v>0</v>
      </c>
      <c r="CP15" s="77">
        <f t="shared" si="60"/>
        <v>0</v>
      </c>
      <c r="CQ15" s="77">
        <f t="shared" si="61"/>
        <v>0</v>
      </c>
      <c r="CR15" s="77">
        <f t="shared" si="62"/>
        <v>15.702479338842975</v>
      </c>
      <c r="CS15" s="75"/>
      <c r="CT15" s="75"/>
      <c r="CU15" s="78">
        <f t="shared" si="103"/>
        <v>-3.5060000000000286</v>
      </c>
      <c r="CV15" s="78">
        <f t="shared" si="104"/>
        <v>0</v>
      </c>
      <c r="CW15" s="78">
        <f t="shared" si="105"/>
        <v>0</v>
      </c>
      <c r="CX15" s="78">
        <f t="shared" si="106"/>
        <v>0</v>
      </c>
      <c r="CY15" s="78">
        <f t="shared" si="107"/>
        <v>0</v>
      </c>
      <c r="CZ15" s="78">
        <f t="shared" si="108"/>
        <v>0</v>
      </c>
      <c r="DA15" s="78">
        <f t="shared" si="109"/>
        <v>0</v>
      </c>
      <c r="DB15" s="78">
        <f t="shared" si="110"/>
        <v>0</v>
      </c>
      <c r="DC15" s="78">
        <f t="shared" si="111"/>
        <v>0</v>
      </c>
      <c r="DD15" s="78">
        <f t="shared" si="112"/>
        <v>0</v>
      </c>
      <c r="DE15" s="78">
        <f t="shared" si="113"/>
        <v>0</v>
      </c>
      <c r="DF15" s="78">
        <f t="shared" si="114"/>
        <v>0</v>
      </c>
      <c r="DG15" s="77">
        <f t="shared" si="115"/>
        <v>-3.5060000000000286</v>
      </c>
      <c r="DH15" s="75"/>
      <c r="DJ15" s="6">
        <f t="shared" si="116"/>
        <v>30</v>
      </c>
      <c r="DK15" s="6">
        <f t="shared" si="117"/>
        <v>0</v>
      </c>
      <c r="DL15" s="6">
        <f t="shared" si="118"/>
        <v>0</v>
      </c>
      <c r="DM15" s="6">
        <f t="shared" si="119"/>
        <v>0</v>
      </c>
      <c r="DN15" s="6">
        <f t="shared" si="120"/>
        <v>0</v>
      </c>
      <c r="DO15" s="6">
        <f t="shared" si="121"/>
        <v>0</v>
      </c>
      <c r="DP15" s="6">
        <f t="shared" si="122"/>
        <v>0</v>
      </c>
      <c r="DQ15" s="6">
        <f t="shared" si="123"/>
        <v>0</v>
      </c>
      <c r="DR15" s="6">
        <f t="shared" si="124"/>
        <v>0</v>
      </c>
      <c r="DS15" s="6">
        <f t="shared" si="125"/>
        <v>0</v>
      </c>
      <c r="DT15" s="6">
        <f t="shared" si="126"/>
        <v>0</v>
      </c>
      <c r="DU15" s="6">
        <f t="shared" si="127"/>
        <v>0</v>
      </c>
      <c r="DV15" s="77">
        <f t="shared" si="151"/>
        <v>30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77">
        <f t="shared" si="21"/>
        <v>0</v>
      </c>
      <c r="EO15" s="75">
        <f t="shared" si="76"/>
        <v>26.493999999999971</v>
      </c>
      <c r="EP15" s="75">
        <f t="shared" si="77"/>
        <v>0</v>
      </c>
      <c r="EQ15" s="75">
        <f t="shared" si="78"/>
        <v>0</v>
      </c>
      <c r="ER15" s="75">
        <f t="shared" si="79"/>
        <v>0</v>
      </c>
      <c r="ES15" s="75">
        <f t="shared" si="80"/>
        <v>0</v>
      </c>
      <c r="ET15" s="75">
        <f t="shared" si="81"/>
        <v>0</v>
      </c>
      <c r="EU15" s="75">
        <f t="shared" si="82"/>
        <v>0</v>
      </c>
      <c r="EV15" s="75">
        <f t="shared" si="83"/>
        <v>0</v>
      </c>
      <c r="EW15" s="75">
        <f t="shared" si="84"/>
        <v>0</v>
      </c>
      <c r="EX15" s="75">
        <f t="shared" si="85"/>
        <v>0</v>
      </c>
      <c r="EY15" s="75">
        <f t="shared" si="86"/>
        <v>0</v>
      </c>
      <c r="EZ15" s="75">
        <f t="shared" si="87"/>
        <v>0</v>
      </c>
      <c r="FA15" s="77">
        <f t="shared" si="34"/>
        <v>26.493999999999971</v>
      </c>
      <c r="FD15" s="75">
        <f t="shared" si="128"/>
        <v>-13.174000000000035</v>
      </c>
      <c r="FE15" s="75">
        <f t="shared" si="129"/>
        <v>0</v>
      </c>
      <c r="FF15" s="75">
        <f t="shared" si="130"/>
        <v>0</v>
      </c>
      <c r="FG15" s="75">
        <f t="shared" si="131"/>
        <v>0</v>
      </c>
      <c r="FH15" s="75">
        <f t="shared" si="132"/>
        <v>0</v>
      </c>
      <c r="FI15" s="75">
        <f t="shared" si="133"/>
        <v>0</v>
      </c>
      <c r="FJ15" s="75">
        <f t="shared" si="134"/>
        <v>0</v>
      </c>
      <c r="FK15" s="75">
        <f t="shared" si="135"/>
        <v>0</v>
      </c>
      <c r="FL15" s="75">
        <f t="shared" si="136"/>
        <v>0</v>
      </c>
      <c r="FM15" s="75">
        <f t="shared" si="137"/>
        <v>0</v>
      </c>
      <c r="FN15" s="75">
        <f t="shared" si="138"/>
        <v>0</v>
      </c>
      <c r="FO15" s="75">
        <f t="shared" si="139"/>
        <v>0</v>
      </c>
      <c r="FP15" s="75">
        <f t="shared" si="140"/>
        <v>-13.174000000000035</v>
      </c>
    </row>
    <row r="16" spans="1:173" ht="15" customHeight="1" outlineLevel="2" x14ac:dyDescent="0.25">
      <c r="A16" s="30">
        <v>2</v>
      </c>
      <c r="B16" s="30" t="s">
        <v>185</v>
      </c>
      <c r="C16" s="30" t="s">
        <v>6</v>
      </c>
      <c r="D16" s="64">
        <f t="shared" si="0"/>
        <v>10054</v>
      </c>
      <c r="E16" s="61">
        <v>10054</v>
      </c>
      <c r="F16" s="30" t="s">
        <v>61</v>
      </c>
      <c r="G16" s="30" t="s">
        <v>62</v>
      </c>
      <c r="H16" s="30" t="s">
        <v>63</v>
      </c>
      <c r="I16" s="30" t="s">
        <v>64</v>
      </c>
      <c r="J16" s="30" t="s">
        <v>65</v>
      </c>
      <c r="K16" s="30" t="s">
        <v>12</v>
      </c>
      <c r="L16" s="32" t="s">
        <v>333</v>
      </c>
      <c r="M16" s="33" t="s">
        <v>404</v>
      </c>
      <c r="N16" s="34">
        <v>0.01</v>
      </c>
      <c r="O16" s="35">
        <v>-5.0000000000000001E-3</v>
      </c>
      <c r="P16" s="34">
        <v>0.45</v>
      </c>
      <c r="Q16" s="34">
        <v>0</v>
      </c>
      <c r="R16" s="33">
        <v>0</v>
      </c>
      <c r="S16" s="33">
        <v>0</v>
      </c>
      <c r="T16" s="33">
        <v>30</v>
      </c>
      <c r="U16" s="33"/>
      <c r="X16" s="75">
        <f>+VLOOKUP($D16,[1]venta_neta_cons!$A$2:$N$1048576,3,0)</f>
        <v>120</v>
      </c>
      <c r="Y16" s="75">
        <f>+VLOOKUP($D16,[1]venta_neta_cons!$A$2:$N$1048576,4,0)</f>
        <v>0</v>
      </c>
      <c r="Z16" s="75">
        <f>+VLOOKUP($D16,[1]venta_neta_cons!$A$2:$N$1048576,5,0)</f>
        <v>0</v>
      </c>
      <c r="AA16" s="75">
        <f>+VLOOKUP($D16,[1]venta_neta_cons!$A$2:$N$1048576,6,0)</f>
        <v>0</v>
      </c>
      <c r="AB16" s="75">
        <f>+VLOOKUP($D16,[1]venta_neta_cons!$A$2:$N$1048576,7,0)</f>
        <v>0</v>
      </c>
      <c r="AC16" s="75">
        <f>+VLOOKUP($D16,[1]venta_neta_cons!$A$2:$N$1048576,8,0)</f>
        <v>0</v>
      </c>
      <c r="AD16" s="75">
        <f>+VLOOKUP($D16,[1]venta_neta_cons!$A$2:$N$1048576,9,0)</f>
        <v>0</v>
      </c>
      <c r="AE16" s="75">
        <f>+VLOOKUP($D16,[1]venta_neta_cons!$A$2:$N$1048576,10,0)</f>
        <v>0</v>
      </c>
      <c r="AF16" s="75">
        <f>+VLOOKUP($D16,[1]venta_neta_cons!$A$2:$N$1048576,11,0)</f>
        <v>0</v>
      </c>
      <c r="AG16" s="75">
        <f>+VLOOKUP($D16,[1]venta_neta_cons!$A$2:$N$1048576,12,0)</f>
        <v>0</v>
      </c>
      <c r="AH16" s="75">
        <f>+VLOOKUP($D16,[1]venta_neta_cons!$A$2:$N$1048576,13,0)</f>
        <v>0</v>
      </c>
      <c r="AI16" s="75">
        <f>+VLOOKUP($D16,[1]venta_neta_cons!$A$2:$N$1048576,14,0)</f>
        <v>0</v>
      </c>
      <c r="AJ16" s="76">
        <f t="shared" si="35"/>
        <v>120</v>
      </c>
      <c r="AK16" s="159">
        <f t="shared" si="36"/>
        <v>1</v>
      </c>
      <c r="AL16" s="76"/>
      <c r="AM16" s="75">
        <f>+VLOOKUP($D16,[1]saldo_cons!$A$2:$N$1048576,3,0)</f>
        <v>120</v>
      </c>
      <c r="AN16" s="75">
        <f>+VLOOKUP($D16,[1]saldo_cons!$A$2:$N$1048576,4,0)</f>
        <v>0</v>
      </c>
      <c r="AO16" s="75">
        <f>+VLOOKUP($D16,[1]saldo_cons!$A$2:$N$1048576,5,0)</f>
        <v>0</v>
      </c>
      <c r="AP16" s="75">
        <f>+VLOOKUP($D16,[1]saldo_cons!$A$2:$N$1048576,6,0)</f>
        <v>0</v>
      </c>
      <c r="AQ16" s="75">
        <f>+VLOOKUP($D16,[1]saldo_cons!$A$2:$N$1048576,7,0)</f>
        <v>0</v>
      </c>
      <c r="AR16" s="75">
        <f>+VLOOKUP($D16,[1]saldo_cons!$A$2:$N$1048576,8,0)</f>
        <v>0</v>
      </c>
      <c r="AS16" s="75">
        <f>+VLOOKUP($D16,[1]saldo_cons!$A$2:$N$1048576,9,0)</f>
        <v>0</v>
      </c>
      <c r="AT16" s="75">
        <f>+VLOOKUP($D16,[1]saldo_cons!$A$2:$N$1048576,10,0)</f>
        <v>0</v>
      </c>
      <c r="AU16" s="75">
        <f>+VLOOKUP($D16,[1]saldo_cons!$A$2:$N$1048576,11,0)</f>
        <v>0</v>
      </c>
      <c r="AV16" s="75">
        <f>+VLOOKUP($D16,[1]saldo_cons!$A$2:$N$1048576,12,0)</f>
        <v>0</v>
      </c>
      <c r="AW16" s="75">
        <f>+VLOOKUP($D16,[1]saldo_cons!$A$2:$N$1048576,13,0)</f>
        <v>0</v>
      </c>
      <c r="AX16" s="75">
        <f>+VLOOKUP($D16,[1]saldo_cons!$A$2:$N$1048576,14,0)</f>
        <v>0</v>
      </c>
      <c r="AY16" s="76">
        <f t="shared" si="3"/>
        <v>120</v>
      </c>
      <c r="AZ16" s="76"/>
      <c r="BA16" s="76"/>
      <c r="BB16" s="75">
        <f>+VLOOKUP($D16,[1]ggr_cons!$A$2:$N$1048576,3,0)</f>
        <v>120</v>
      </c>
      <c r="BC16" s="75">
        <f>+VLOOKUP($D16,[1]ggr_cons!$A$2:$N$1048576,4,0)</f>
        <v>0</v>
      </c>
      <c r="BD16" s="75">
        <f>+VLOOKUP($D16,[1]ggr_cons!$A$2:$N$1048576,5,0)</f>
        <v>0</v>
      </c>
      <c r="BE16" s="75">
        <f>+VLOOKUP($D16,[1]ggr_cons!$A$2:$N$1048576,6,0)</f>
        <v>0</v>
      </c>
      <c r="BF16" s="75">
        <f>+VLOOKUP($D16,[1]ggr_cons!$A$2:$N$1048576,7,0)</f>
        <v>0</v>
      </c>
      <c r="BG16" s="75">
        <f>+VLOOKUP($D16,[1]ggr_cons!$A$2:$N$1048576,8,0)</f>
        <v>0</v>
      </c>
      <c r="BH16" s="75">
        <f>+VLOOKUP($D16,[1]ggr_cons!$A$2:$N$1048576,9,0)</f>
        <v>0</v>
      </c>
      <c r="BI16" s="75">
        <f>+VLOOKUP($D16,[1]ggr_cons!$A$2:$N$1048576,10,0)</f>
        <v>0</v>
      </c>
      <c r="BJ16" s="75">
        <f>+VLOOKUP($D16,[1]ggr_cons!$A$2:$N$1048576,11,0)</f>
        <v>0</v>
      </c>
      <c r="BK16" s="75">
        <f>+VLOOKUP($D16,[1]ggr_cons!$A$2:$N$1048576,12,0)</f>
        <v>0</v>
      </c>
      <c r="BL16" s="75">
        <f>+VLOOKUP($D16,[1]ggr_cons!$A$2:$N$1048576,13,0)</f>
        <v>0</v>
      </c>
      <c r="BM16" s="75">
        <f>+VLOOKUP($D16,[1]ggr_cons!$A$2:$N$1048576,14,0)</f>
        <v>0</v>
      </c>
      <c r="BN16" s="76">
        <f t="shared" si="4"/>
        <v>120</v>
      </c>
      <c r="BO16" s="75"/>
      <c r="BP16" s="75"/>
      <c r="BQ16" s="77">
        <f t="shared" si="37"/>
        <v>1.2</v>
      </c>
      <c r="BR16" s="77">
        <f t="shared" si="38"/>
        <v>0</v>
      </c>
      <c r="BS16" s="77">
        <f t="shared" si="39"/>
        <v>0</v>
      </c>
      <c r="BT16" s="77">
        <f t="shared" si="40"/>
        <v>0</v>
      </c>
      <c r="BU16" s="77">
        <f t="shared" si="41"/>
        <v>0</v>
      </c>
      <c r="BV16" s="77">
        <f t="shared" si="42"/>
        <v>0</v>
      </c>
      <c r="BW16" s="77">
        <f t="shared" si="43"/>
        <v>0</v>
      </c>
      <c r="BX16" s="77">
        <f t="shared" si="44"/>
        <v>0</v>
      </c>
      <c r="BY16" s="77">
        <f t="shared" si="45"/>
        <v>0</v>
      </c>
      <c r="BZ16" s="77">
        <f t="shared" si="46"/>
        <v>0</v>
      </c>
      <c r="CA16" s="77">
        <f t="shared" si="47"/>
        <v>0</v>
      </c>
      <c r="CB16" s="77">
        <f t="shared" si="48"/>
        <v>0</v>
      </c>
      <c r="CC16" s="77">
        <f t="shared" si="49"/>
        <v>1.2</v>
      </c>
      <c r="CD16" s="75"/>
      <c r="CE16" s="77"/>
      <c r="CF16" s="77">
        <f t="shared" si="50"/>
        <v>0.99173553719008267</v>
      </c>
      <c r="CG16" s="77">
        <f t="shared" si="51"/>
        <v>0</v>
      </c>
      <c r="CH16" s="77">
        <f t="shared" si="52"/>
        <v>0</v>
      </c>
      <c r="CI16" s="77">
        <f t="shared" si="53"/>
        <v>0</v>
      </c>
      <c r="CJ16" s="77">
        <f t="shared" si="54"/>
        <v>0</v>
      </c>
      <c r="CK16" s="77">
        <f t="shared" si="55"/>
        <v>0</v>
      </c>
      <c r="CL16" s="77">
        <f t="shared" si="56"/>
        <v>0</v>
      </c>
      <c r="CM16" s="77">
        <f t="shared" si="57"/>
        <v>0</v>
      </c>
      <c r="CN16" s="77">
        <f t="shared" si="58"/>
        <v>0</v>
      </c>
      <c r="CO16" s="77">
        <f t="shared" si="59"/>
        <v>0</v>
      </c>
      <c r="CP16" s="77">
        <f t="shared" si="60"/>
        <v>0</v>
      </c>
      <c r="CQ16" s="77">
        <f t="shared" si="61"/>
        <v>0</v>
      </c>
      <c r="CR16" s="77">
        <f t="shared" si="62"/>
        <v>0.99173553719008267</v>
      </c>
      <c r="CS16" s="75"/>
      <c r="CT16" s="75"/>
      <c r="CU16" s="78">
        <f t="shared" si="103"/>
        <v>53.4</v>
      </c>
      <c r="CV16" s="78">
        <f t="shared" si="104"/>
        <v>0</v>
      </c>
      <c r="CW16" s="78">
        <f t="shared" si="105"/>
        <v>0</v>
      </c>
      <c r="CX16" s="78">
        <f t="shared" si="106"/>
        <v>0</v>
      </c>
      <c r="CY16" s="78">
        <f t="shared" si="107"/>
        <v>0</v>
      </c>
      <c r="CZ16" s="78">
        <f t="shared" si="108"/>
        <v>0</v>
      </c>
      <c r="DA16" s="78">
        <f t="shared" si="109"/>
        <v>0</v>
      </c>
      <c r="DB16" s="78">
        <f t="shared" si="110"/>
        <v>0</v>
      </c>
      <c r="DC16" s="78">
        <f t="shared" si="111"/>
        <v>0</v>
      </c>
      <c r="DD16" s="78">
        <f t="shared" si="112"/>
        <v>0</v>
      </c>
      <c r="DE16" s="78">
        <f t="shared" si="113"/>
        <v>0</v>
      </c>
      <c r="DF16" s="78">
        <f t="shared" si="114"/>
        <v>0</v>
      </c>
      <c r="DG16" s="77">
        <f t="shared" si="115"/>
        <v>53.4</v>
      </c>
      <c r="DH16" s="75"/>
      <c r="DJ16" s="6">
        <f t="shared" si="116"/>
        <v>30</v>
      </c>
      <c r="DK16" s="6">
        <f t="shared" si="117"/>
        <v>0</v>
      </c>
      <c r="DL16" s="6">
        <f t="shared" si="118"/>
        <v>0</v>
      </c>
      <c r="DM16" s="6">
        <f t="shared" si="119"/>
        <v>0</v>
      </c>
      <c r="DN16" s="6">
        <f t="shared" si="120"/>
        <v>0</v>
      </c>
      <c r="DO16" s="6">
        <f t="shared" si="121"/>
        <v>0</v>
      </c>
      <c r="DP16" s="6">
        <f t="shared" si="122"/>
        <v>0</v>
      </c>
      <c r="DQ16" s="6">
        <f t="shared" si="123"/>
        <v>0</v>
      </c>
      <c r="DR16" s="6">
        <f t="shared" si="124"/>
        <v>0</v>
      </c>
      <c r="DS16" s="6">
        <f t="shared" si="125"/>
        <v>0</v>
      </c>
      <c r="DT16" s="6">
        <f t="shared" si="126"/>
        <v>0</v>
      </c>
      <c r="DU16" s="6">
        <f t="shared" si="127"/>
        <v>0</v>
      </c>
      <c r="DV16" s="77">
        <f t="shared" si="151"/>
        <v>30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77">
        <f t="shared" si="21"/>
        <v>0</v>
      </c>
      <c r="EO16" s="75">
        <f t="shared" si="76"/>
        <v>83.4</v>
      </c>
      <c r="EP16" s="75">
        <f t="shared" si="77"/>
        <v>0</v>
      </c>
      <c r="EQ16" s="75">
        <f t="shared" si="78"/>
        <v>0</v>
      </c>
      <c r="ER16" s="75">
        <f t="shared" si="79"/>
        <v>0</v>
      </c>
      <c r="ES16" s="75">
        <f t="shared" si="80"/>
        <v>0</v>
      </c>
      <c r="ET16" s="75">
        <f t="shared" si="81"/>
        <v>0</v>
      </c>
      <c r="EU16" s="75">
        <f t="shared" si="82"/>
        <v>0</v>
      </c>
      <c r="EV16" s="75">
        <f t="shared" si="83"/>
        <v>0</v>
      </c>
      <c r="EW16" s="75">
        <f t="shared" si="84"/>
        <v>0</v>
      </c>
      <c r="EX16" s="75">
        <f t="shared" si="85"/>
        <v>0</v>
      </c>
      <c r="EY16" s="75">
        <f t="shared" si="86"/>
        <v>0</v>
      </c>
      <c r="EZ16" s="75">
        <f t="shared" si="87"/>
        <v>0</v>
      </c>
      <c r="FA16" s="77">
        <f t="shared" si="34"/>
        <v>83.4</v>
      </c>
      <c r="FD16" s="75">
        <f t="shared" si="128"/>
        <v>36.599999999999994</v>
      </c>
      <c r="FE16" s="75">
        <f t="shared" si="129"/>
        <v>0</v>
      </c>
      <c r="FF16" s="75">
        <f t="shared" si="130"/>
        <v>0</v>
      </c>
      <c r="FG16" s="75">
        <f t="shared" si="131"/>
        <v>0</v>
      </c>
      <c r="FH16" s="75">
        <f t="shared" si="132"/>
        <v>0</v>
      </c>
      <c r="FI16" s="75">
        <f t="shared" si="133"/>
        <v>0</v>
      </c>
      <c r="FJ16" s="75">
        <f t="shared" si="134"/>
        <v>0</v>
      </c>
      <c r="FK16" s="75">
        <f t="shared" si="135"/>
        <v>0</v>
      </c>
      <c r="FL16" s="75">
        <f t="shared" si="136"/>
        <v>0</v>
      </c>
      <c r="FM16" s="75">
        <f t="shared" si="137"/>
        <v>0</v>
      </c>
      <c r="FN16" s="75">
        <f t="shared" si="138"/>
        <v>0</v>
      </c>
      <c r="FO16" s="75">
        <f t="shared" si="139"/>
        <v>0</v>
      </c>
      <c r="FP16" s="75">
        <f t="shared" si="140"/>
        <v>36.599999999999994</v>
      </c>
    </row>
    <row r="17" spans="1:172" ht="15" customHeight="1" outlineLevel="2" x14ac:dyDescent="0.25">
      <c r="A17" s="30">
        <v>2</v>
      </c>
      <c r="B17" s="30" t="s">
        <v>185</v>
      </c>
      <c r="C17" s="30" t="s">
        <v>6</v>
      </c>
      <c r="D17" s="64">
        <f t="shared" si="0"/>
        <v>10046</v>
      </c>
      <c r="E17" s="61">
        <v>10046</v>
      </c>
      <c r="F17" s="30" t="s">
        <v>66</v>
      </c>
      <c r="G17" s="30" t="s">
        <v>67</v>
      </c>
      <c r="H17" s="30" t="s">
        <v>68</v>
      </c>
      <c r="I17" s="30" t="s">
        <v>69</v>
      </c>
      <c r="J17" s="30" t="s">
        <v>70</v>
      </c>
      <c r="K17" s="30" t="s">
        <v>12</v>
      </c>
      <c r="L17" s="32" t="s">
        <v>333</v>
      </c>
      <c r="M17" s="33" t="s">
        <v>404</v>
      </c>
      <c r="N17" s="34">
        <v>0.01</v>
      </c>
      <c r="O17" s="35">
        <v>-5.0000000000000001E-3</v>
      </c>
      <c r="P17" s="34">
        <v>0.45</v>
      </c>
      <c r="Q17" s="34">
        <v>0</v>
      </c>
      <c r="R17" s="33">
        <v>0</v>
      </c>
      <c r="S17" s="33">
        <v>0</v>
      </c>
      <c r="T17" s="33">
        <v>30</v>
      </c>
      <c r="U17" s="33"/>
      <c r="X17" s="75">
        <f>+VLOOKUP($D17,[1]venta_neta_cons!$A$2:$N$1048576,3,0)</f>
        <v>446</v>
      </c>
      <c r="Y17" s="75">
        <f>+VLOOKUP($D17,[1]venta_neta_cons!$A$2:$N$1048576,4,0)</f>
        <v>0</v>
      </c>
      <c r="Z17" s="75">
        <f>+VLOOKUP($D17,[1]venta_neta_cons!$A$2:$N$1048576,5,0)</f>
        <v>0</v>
      </c>
      <c r="AA17" s="75">
        <f>+VLOOKUP($D17,[1]venta_neta_cons!$A$2:$N$1048576,6,0)</f>
        <v>0</v>
      </c>
      <c r="AB17" s="75">
        <f>+VLOOKUP($D17,[1]venta_neta_cons!$A$2:$N$1048576,7,0)</f>
        <v>0</v>
      </c>
      <c r="AC17" s="75">
        <f>+VLOOKUP($D17,[1]venta_neta_cons!$A$2:$N$1048576,8,0)</f>
        <v>0</v>
      </c>
      <c r="AD17" s="75">
        <f>+VLOOKUP($D17,[1]venta_neta_cons!$A$2:$N$1048576,9,0)</f>
        <v>0</v>
      </c>
      <c r="AE17" s="75">
        <f>+VLOOKUP($D17,[1]venta_neta_cons!$A$2:$N$1048576,10,0)</f>
        <v>0</v>
      </c>
      <c r="AF17" s="75">
        <f>+VLOOKUP($D17,[1]venta_neta_cons!$A$2:$N$1048576,11,0)</f>
        <v>0</v>
      </c>
      <c r="AG17" s="75">
        <f>+VLOOKUP($D17,[1]venta_neta_cons!$A$2:$N$1048576,12,0)</f>
        <v>0</v>
      </c>
      <c r="AH17" s="75">
        <f>+VLOOKUP($D17,[1]venta_neta_cons!$A$2:$N$1048576,13,0)</f>
        <v>0</v>
      </c>
      <c r="AI17" s="75">
        <f>+VLOOKUP($D17,[1]venta_neta_cons!$A$2:$N$1048576,14,0)</f>
        <v>0</v>
      </c>
      <c r="AJ17" s="76">
        <f t="shared" si="35"/>
        <v>446</v>
      </c>
      <c r="AK17" s="159">
        <f t="shared" si="36"/>
        <v>0.17450672645739906</v>
      </c>
      <c r="AL17" s="76"/>
      <c r="AM17" s="75">
        <f>+VLOOKUP($D17,[1]saldo_cons!$A$2:$N$1048576,3,0)</f>
        <v>446</v>
      </c>
      <c r="AN17" s="75">
        <f>+VLOOKUP($D17,[1]saldo_cons!$A$2:$N$1048576,4,0)</f>
        <v>0</v>
      </c>
      <c r="AO17" s="75">
        <f>+VLOOKUP($D17,[1]saldo_cons!$A$2:$N$1048576,5,0)</f>
        <v>0</v>
      </c>
      <c r="AP17" s="75">
        <f>+VLOOKUP($D17,[1]saldo_cons!$A$2:$N$1048576,6,0)</f>
        <v>0</v>
      </c>
      <c r="AQ17" s="75">
        <f>+VLOOKUP($D17,[1]saldo_cons!$A$2:$N$1048576,7,0)</f>
        <v>0</v>
      </c>
      <c r="AR17" s="75">
        <f>+VLOOKUP($D17,[1]saldo_cons!$A$2:$N$1048576,8,0)</f>
        <v>0</v>
      </c>
      <c r="AS17" s="75">
        <f>+VLOOKUP($D17,[1]saldo_cons!$A$2:$N$1048576,9,0)</f>
        <v>0</v>
      </c>
      <c r="AT17" s="75">
        <f>+VLOOKUP($D17,[1]saldo_cons!$A$2:$N$1048576,10,0)</f>
        <v>0</v>
      </c>
      <c r="AU17" s="75">
        <f>+VLOOKUP($D17,[1]saldo_cons!$A$2:$N$1048576,11,0)</f>
        <v>0</v>
      </c>
      <c r="AV17" s="75">
        <f>+VLOOKUP($D17,[1]saldo_cons!$A$2:$N$1048576,12,0)</f>
        <v>0</v>
      </c>
      <c r="AW17" s="75">
        <f>+VLOOKUP($D17,[1]saldo_cons!$A$2:$N$1048576,13,0)</f>
        <v>0</v>
      </c>
      <c r="AX17" s="75">
        <f>+VLOOKUP($D17,[1]saldo_cons!$A$2:$N$1048576,14,0)</f>
        <v>0</v>
      </c>
      <c r="AY17" s="76">
        <f t="shared" si="3"/>
        <v>446</v>
      </c>
      <c r="AZ17" s="76"/>
      <c r="BA17" s="76"/>
      <c r="BB17" s="75">
        <f>+VLOOKUP($D17,[1]ggr_cons!$A$2:$N$1048576,3,0)</f>
        <v>77.829999999999984</v>
      </c>
      <c r="BC17" s="75">
        <f>+VLOOKUP($D17,[1]ggr_cons!$A$2:$N$1048576,4,0)</f>
        <v>0</v>
      </c>
      <c r="BD17" s="75">
        <f>+VLOOKUP($D17,[1]ggr_cons!$A$2:$N$1048576,5,0)</f>
        <v>0</v>
      </c>
      <c r="BE17" s="75">
        <f>+VLOOKUP($D17,[1]ggr_cons!$A$2:$N$1048576,6,0)</f>
        <v>0</v>
      </c>
      <c r="BF17" s="75">
        <f>+VLOOKUP($D17,[1]ggr_cons!$A$2:$N$1048576,7,0)</f>
        <v>0</v>
      </c>
      <c r="BG17" s="75">
        <f>+VLOOKUP($D17,[1]ggr_cons!$A$2:$N$1048576,8,0)</f>
        <v>0</v>
      </c>
      <c r="BH17" s="75">
        <f>+VLOOKUP($D17,[1]ggr_cons!$A$2:$N$1048576,9,0)</f>
        <v>0</v>
      </c>
      <c r="BI17" s="75">
        <f>+VLOOKUP($D17,[1]ggr_cons!$A$2:$N$1048576,10,0)</f>
        <v>0</v>
      </c>
      <c r="BJ17" s="75">
        <f>+VLOOKUP($D17,[1]ggr_cons!$A$2:$N$1048576,11,0)</f>
        <v>0</v>
      </c>
      <c r="BK17" s="75">
        <f>+VLOOKUP($D17,[1]ggr_cons!$A$2:$N$1048576,12,0)</f>
        <v>0</v>
      </c>
      <c r="BL17" s="75">
        <f>+VLOOKUP($D17,[1]ggr_cons!$A$2:$N$1048576,13,0)</f>
        <v>0</v>
      </c>
      <c r="BM17" s="75">
        <f>+VLOOKUP($D17,[1]ggr_cons!$A$2:$N$1048576,14,0)</f>
        <v>0</v>
      </c>
      <c r="BN17" s="76">
        <f t="shared" si="4"/>
        <v>77.829999999999984</v>
      </c>
      <c r="BO17" s="75"/>
      <c r="BP17" s="75"/>
      <c r="BQ17" s="77">
        <f t="shared" si="37"/>
        <v>4.46</v>
      </c>
      <c r="BR17" s="77">
        <f t="shared" si="38"/>
        <v>0</v>
      </c>
      <c r="BS17" s="77">
        <f t="shared" si="39"/>
        <v>0</v>
      </c>
      <c r="BT17" s="77">
        <f t="shared" si="40"/>
        <v>0</v>
      </c>
      <c r="BU17" s="77">
        <f t="shared" si="41"/>
        <v>0</v>
      </c>
      <c r="BV17" s="77">
        <f t="shared" si="42"/>
        <v>0</v>
      </c>
      <c r="BW17" s="77">
        <f t="shared" si="43"/>
        <v>0</v>
      </c>
      <c r="BX17" s="77">
        <f t="shared" si="44"/>
        <v>0</v>
      </c>
      <c r="BY17" s="77">
        <f t="shared" si="45"/>
        <v>0</v>
      </c>
      <c r="BZ17" s="77">
        <f t="shared" si="46"/>
        <v>0</v>
      </c>
      <c r="CA17" s="77">
        <f t="shared" si="47"/>
        <v>0</v>
      </c>
      <c r="CB17" s="77">
        <f t="shared" si="48"/>
        <v>0</v>
      </c>
      <c r="CC17" s="77">
        <f t="shared" si="49"/>
        <v>4.46</v>
      </c>
      <c r="CD17" s="75"/>
      <c r="CE17" s="77"/>
      <c r="CF17" s="77">
        <f t="shared" si="50"/>
        <v>3.6859504132231407</v>
      </c>
      <c r="CG17" s="77">
        <f t="shared" si="51"/>
        <v>0</v>
      </c>
      <c r="CH17" s="77">
        <f t="shared" si="52"/>
        <v>0</v>
      </c>
      <c r="CI17" s="77">
        <f t="shared" si="53"/>
        <v>0</v>
      </c>
      <c r="CJ17" s="77">
        <f t="shared" si="54"/>
        <v>0</v>
      </c>
      <c r="CK17" s="77">
        <f t="shared" si="55"/>
        <v>0</v>
      </c>
      <c r="CL17" s="77">
        <f t="shared" si="56"/>
        <v>0</v>
      </c>
      <c r="CM17" s="77">
        <f t="shared" si="57"/>
        <v>0</v>
      </c>
      <c r="CN17" s="77">
        <f t="shared" si="58"/>
        <v>0</v>
      </c>
      <c r="CO17" s="77">
        <f t="shared" si="59"/>
        <v>0</v>
      </c>
      <c r="CP17" s="77">
        <f t="shared" si="60"/>
        <v>0</v>
      </c>
      <c r="CQ17" s="77">
        <f t="shared" si="61"/>
        <v>0</v>
      </c>
      <c r="CR17" s="77">
        <f t="shared" si="62"/>
        <v>3.6859504132231407</v>
      </c>
      <c r="CS17" s="75"/>
      <c r="CT17" s="75"/>
      <c r="CU17" s="78">
        <f t="shared" si="103"/>
        <v>32.793499999999995</v>
      </c>
      <c r="CV17" s="78">
        <f t="shared" si="104"/>
        <v>0</v>
      </c>
      <c r="CW17" s="78">
        <f t="shared" si="105"/>
        <v>0</v>
      </c>
      <c r="CX17" s="78">
        <f t="shared" si="106"/>
        <v>0</v>
      </c>
      <c r="CY17" s="78">
        <f t="shared" si="107"/>
        <v>0</v>
      </c>
      <c r="CZ17" s="78">
        <f t="shared" si="108"/>
        <v>0</v>
      </c>
      <c r="DA17" s="78">
        <f t="shared" si="109"/>
        <v>0</v>
      </c>
      <c r="DB17" s="78">
        <f t="shared" si="110"/>
        <v>0</v>
      </c>
      <c r="DC17" s="78">
        <f t="shared" si="111"/>
        <v>0</v>
      </c>
      <c r="DD17" s="78">
        <f t="shared" si="112"/>
        <v>0</v>
      </c>
      <c r="DE17" s="78">
        <f t="shared" si="113"/>
        <v>0</v>
      </c>
      <c r="DF17" s="78">
        <f t="shared" si="114"/>
        <v>0</v>
      </c>
      <c r="DG17" s="77">
        <f t="shared" si="115"/>
        <v>32.793499999999995</v>
      </c>
      <c r="DH17" s="75"/>
      <c r="DJ17" s="6">
        <f t="shared" si="116"/>
        <v>30</v>
      </c>
      <c r="DK17" s="6">
        <f t="shared" si="117"/>
        <v>0</v>
      </c>
      <c r="DL17" s="6">
        <f t="shared" si="118"/>
        <v>0</v>
      </c>
      <c r="DM17" s="6">
        <f t="shared" si="119"/>
        <v>0</v>
      </c>
      <c r="DN17" s="6">
        <f t="shared" si="120"/>
        <v>0</v>
      </c>
      <c r="DO17" s="6">
        <f t="shared" si="121"/>
        <v>0</v>
      </c>
      <c r="DP17" s="6">
        <f t="shared" si="122"/>
        <v>0</v>
      </c>
      <c r="DQ17" s="6">
        <f t="shared" si="123"/>
        <v>0</v>
      </c>
      <c r="DR17" s="6">
        <f t="shared" si="124"/>
        <v>0</v>
      </c>
      <c r="DS17" s="6">
        <f t="shared" si="125"/>
        <v>0</v>
      </c>
      <c r="DT17" s="6">
        <f t="shared" si="126"/>
        <v>0</v>
      </c>
      <c r="DU17" s="6">
        <f t="shared" si="127"/>
        <v>0</v>
      </c>
      <c r="DV17" s="77">
        <f t="shared" si="151"/>
        <v>30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77">
        <f t="shared" si="21"/>
        <v>0</v>
      </c>
      <c r="EO17" s="75">
        <f t="shared" si="76"/>
        <v>62.793499999999995</v>
      </c>
      <c r="EP17" s="75">
        <f t="shared" si="77"/>
        <v>0</v>
      </c>
      <c r="EQ17" s="75">
        <f t="shared" si="78"/>
        <v>0</v>
      </c>
      <c r="ER17" s="75">
        <f t="shared" si="79"/>
        <v>0</v>
      </c>
      <c r="ES17" s="75">
        <f t="shared" si="80"/>
        <v>0</v>
      </c>
      <c r="ET17" s="75">
        <f t="shared" si="81"/>
        <v>0</v>
      </c>
      <c r="EU17" s="75">
        <f t="shared" si="82"/>
        <v>0</v>
      </c>
      <c r="EV17" s="75">
        <f t="shared" si="83"/>
        <v>0</v>
      </c>
      <c r="EW17" s="75">
        <f t="shared" si="84"/>
        <v>0</v>
      </c>
      <c r="EX17" s="75">
        <f t="shared" si="85"/>
        <v>0</v>
      </c>
      <c r="EY17" s="75">
        <f t="shared" si="86"/>
        <v>0</v>
      </c>
      <c r="EZ17" s="75">
        <f t="shared" si="87"/>
        <v>0</v>
      </c>
      <c r="FA17" s="77">
        <f t="shared" si="34"/>
        <v>62.793499999999995</v>
      </c>
      <c r="FD17" s="75">
        <f t="shared" si="128"/>
        <v>383.20650000000001</v>
      </c>
      <c r="FE17" s="75">
        <f t="shared" si="129"/>
        <v>0</v>
      </c>
      <c r="FF17" s="75">
        <f t="shared" si="130"/>
        <v>0</v>
      </c>
      <c r="FG17" s="75">
        <f t="shared" si="131"/>
        <v>0</v>
      </c>
      <c r="FH17" s="75">
        <f t="shared" si="132"/>
        <v>0</v>
      </c>
      <c r="FI17" s="75">
        <f t="shared" si="133"/>
        <v>0</v>
      </c>
      <c r="FJ17" s="75">
        <f t="shared" si="134"/>
        <v>0</v>
      </c>
      <c r="FK17" s="75">
        <f t="shared" si="135"/>
        <v>0</v>
      </c>
      <c r="FL17" s="75">
        <f t="shared" si="136"/>
        <v>0</v>
      </c>
      <c r="FM17" s="75">
        <f t="shared" si="137"/>
        <v>0</v>
      </c>
      <c r="FN17" s="75">
        <f t="shared" si="138"/>
        <v>0</v>
      </c>
      <c r="FO17" s="75">
        <f t="shared" si="139"/>
        <v>0</v>
      </c>
      <c r="FP17" s="75">
        <f t="shared" si="140"/>
        <v>383.20650000000001</v>
      </c>
    </row>
    <row r="18" spans="1:172" ht="15" customHeight="1" outlineLevel="2" x14ac:dyDescent="0.25">
      <c r="A18" s="30">
        <v>2</v>
      </c>
      <c r="B18" s="30" t="s">
        <v>185</v>
      </c>
      <c r="C18" s="30" t="s">
        <v>6</v>
      </c>
      <c r="D18" s="64">
        <f t="shared" si="0"/>
        <v>10070</v>
      </c>
      <c r="E18" s="61">
        <v>10070</v>
      </c>
      <c r="F18" s="30" t="s">
        <v>71</v>
      </c>
      <c r="G18" s="30" t="s">
        <v>72</v>
      </c>
      <c r="H18" s="30" t="s">
        <v>73</v>
      </c>
      <c r="I18" s="30" t="s">
        <v>74</v>
      </c>
      <c r="J18" s="30" t="s">
        <v>75</v>
      </c>
      <c r="K18" s="30" t="s">
        <v>12</v>
      </c>
      <c r="L18" s="32" t="s">
        <v>333</v>
      </c>
      <c r="M18" s="33" t="s">
        <v>404</v>
      </c>
      <c r="N18" s="34">
        <v>0.01</v>
      </c>
      <c r="O18" s="35">
        <v>-5.0000000000000001E-3</v>
      </c>
      <c r="P18" s="34">
        <v>0.45</v>
      </c>
      <c r="Q18" s="34">
        <v>0</v>
      </c>
      <c r="R18" s="33">
        <v>0</v>
      </c>
      <c r="S18" s="33">
        <v>0</v>
      </c>
      <c r="T18" s="33">
        <v>30</v>
      </c>
      <c r="U18" s="33"/>
      <c r="X18" s="75">
        <f>+VLOOKUP($D18,[1]venta_neta_cons!$A$2:$N$1048576,3,0)</f>
        <v>0</v>
      </c>
      <c r="Y18" s="75">
        <f>+VLOOKUP($D18,[1]venta_neta_cons!$A$2:$N$1048576,4,0)</f>
        <v>0</v>
      </c>
      <c r="Z18" s="75">
        <f>+VLOOKUP($D18,[1]venta_neta_cons!$A$2:$N$1048576,5,0)</f>
        <v>0</v>
      </c>
      <c r="AA18" s="75">
        <f>+VLOOKUP($D18,[1]venta_neta_cons!$A$2:$N$1048576,6,0)</f>
        <v>0</v>
      </c>
      <c r="AB18" s="75">
        <f>+VLOOKUP($D18,[1]venta_neta_cons!$A$2:$N$1048576,7,0)</f>
        <v>0</v>
      </c>
      <c r="AC18" s="75">
        <f>+VLOOKUP($D18,[1]venta_neta_cons!$A$2:$N$1048576,8,0)</f>
        <v>0</v>
      </c>
      <c r="AD18" s="75">
        <f>+VLOOKUP($D18,[1]venta_neta_cons!$A$2:$N$1048576,9,0)</f>
        <v>0</v>
      </c>
      <c r="AE18" s="75">
        <f>+VLOOKUP($D18,[1]venta_neta_cons!$A$2:$N$1048576,10,0)</f>
        <v>0</v>
      </c>
      <c r="AF18" s="75">
        <f>+VLOOKUP($D18,[1]venta_neta_cons!$A$2:$N$1048576,11,0)</f>
        <v>0</v>
      </c>
      <c r="AG18" s="75">
        <f>+VLOOKUP($D18,[1]venta_neta_cons!$A$2:$N$1048576,12,0)</f>
        <v>0</v>
      </c>
      <c r="AH18" s="75">
        <f>+VLOOKUP($D18,[1]venta_neta_cons!$A$2:$N$1048576,13,0)</f>
        <v>0</v>
      </c>
      <c r="AI18" s="75">
        <f>+VLOOKUP($D18,[1]venta_neta_cons!$A$2:$N$1048576,14,0)</f>
        <v>0</v>
      </c>
      <c r="AJ18" s="76">
        <f t="shared" si="35"/>
        <v>0</v>
      </c>
      <c r="AK18" s="159" t="e">
        <f t="shared" si="36"/>
        <v>#DIV/0!</v>
      </c>
      <c r="AL18" s="76"/>
      <c r="AM18" s="75">
        <f>+VLOOKUP($D18,[1]saldo_cons!$A$2:$N$1048576,3,0)</f>
        <v>0</v>
      </c>
      <c r="AN18" s="75">
        <f>+VLOOKUP($D18,[1]saldo_cons!$A$2:$N$1048576,4,0)</f>
        <v>0</v>
      </c>
      <c r="AO18" s="75">
        <f>+VLOOKUP($D18,[1]saldo_cons!$A$2:$N$1048576,5,0)</f>
        <v>0</v>
      </c>
      <c r="AP18" s="75">
        <f>+VLOOKUP($D18,[1]saldo_cons!$A$2:$N$1048576,6,0)</f>
        <v>0</v>
      </c>
      <c r="AQ18" s="75">
        <f>+VLOOKUP($D18,[1]saldo_cons!$A$2:$N$1048576,7,0)</f>
        <v>0</v>
      </c>
      <c r="AR18" s="75">
        <f>+VLOOKUP($D18,[1]saldo_cons!$A$2:$N$1048576,8,0)</f>
        <v>0</v>
      </c>
      <c r="AS18" s="75">
        <f>+VLOOKUP($D18,[1]saldo_cons!$A$2:$N$1048576,9,0)</f>
        <v>0</v>
      </c>
      <c r="AT18" s="75">
        <f>+VLOOKUP($D18,[1]saldo_cons!$A$2:$N$1048576,10,0)</f>
        <v>0</v>
      </c>
      <c r="AU18" s="75">
        <f>+VLOOKUP($D18,[1]saldo_cons!$A$2:$N$1048576,11,0)</f>
        <v>0</v>
      </c>
      <c r="AV18" s="75">
        <f>+VLOOKUP($D18,[1]saldo_cons!$A$2:$N$1048576,12,0)</f>
        <v>0</v>
      </c>
      <c r="AW18" s="75">
        <f>+VLOOKUP($D18,[1]saldo_cons!$A$2:$N$1048576,13,0)</f>
        <v>0</v>
      </c>
      <c r="AX18" s="75">
        <f>+VLOOKUP($D18,[1]saldo_cons!$A$2:$N$1048576,14,0)</f>
        <v>0</v>
      </c>
      <c r="AY18" s="76">
        <f t="shared" si="3"/>
        <v>0</v>
      </c>
      <c r="AZ18" s="76"/>
      <c r="BA18" s="76"/>
      <c r="BB18" s="75">
        <f>+VLOOKUP($D18,[1]ggr_cons!$A$2:$N$1048576,3,0)</f>
        <v>0</v>
      </c>
      <c r="BC18" s="75">
        <f>+VLOOKUP($D18,[1]ggr_cons!$A$2:$N$1048576,4,0)</f>
        <v>0</v>
      </c>
      <c r="BD18" s="75">
        <f>+VLOOKUP($D18,[1]ggr_cons!$A$2:$N$1048576,5,0)</f>
        <v>0</v>
      </c>
      <c r="BE18" s="75">
        <f>+VLOOKUP($D18,[1]ggr_cons!$A$2:$N$1048576,6,0)</f>
        <v>0</v>
      </c>
      <c r="BF18" s="75">
        <f>+VLOOKUP($D18,[1]ggr_cons!$A$2:$N$1048576,7,0)</f>
        <v>0</v>
      </c>
      <c r="BG18" s="75">
        <f>+VLOOKUP($D18,[1]ggr_cons!$A$2:$N$1048576,8,0)</f>
        <v>0</v>
      </c>
      <c r="BH18" s="75">
        <f>+VLOOKUP($D18,[1]ggr_cons!$A$2:$N$1048576,9,0)</f>
        <v>0</v>
      </c>
      <c r="BI18" s="75">
        <f>+VLOOKUP($D18,[1]ggr_cons!$A$2:$N$1048576,10,0)</f>
        <v>0</v>
      </c>
      <c r="BJ18" s="75">
        <f>+VLOOKUP($D18,[1]ggr_cons!$A$2:$N$1048576,11,0)</f>
        <v>0</v>
      </c>
      <c r="BK18" s="75">
        <f>+VLOOKUP($D18,[1]ggr_cons!$A$2:$N$1048576,12,0)</f>
        <v>0</v>
      </c>
      <c r="BL18" s="75">
        <f>+VLOOKUP($D18,[1]ggr_cons!$A$2:$N$1048576,13,0)</f>
        <v>0</v>
      </c>
      <c r="BM18" s="75">
        <f>+VLOOKUP($D18,[1]ggr_cons!$A$2:$N$1048576,14,0)</f>
        <v>0</v>
      </c>
      <c r="BN18" s="76">
        <f t="shared" si="4"/>
        <v>0</v>
      </c>
      <c r="BO18" s="75"/>
      <c r="BP18" s="75"/>
      <c r="BQ18" s="77">
        <f t="shared" si="37"/>
        <v>0</v>
      </c>
      <c r="BR18" s="77">
        <f t="shared" si="38"/>
        <v>0</v>
      </c>
      <c r="BS18" s="77">
        <f t="shared" si="39"/>
        <v>0</v>
      </c>
      <c r="BT18" s="77">
        <f t="shared" si="40"/>
        <v>0</v>
      </c>
      <c r="BU18" s="77">
        <f t="shared" si="41"/>
        <v>0</v>
      </c>
      <c r="BV18" s="77">
        <f t="shared" si="42"/>
        <v>0</v>
      </c>
      <c r="BW18" s="77">
        <f t="shared" si="43"/>
        <v>0</v>
      </c>
      <c r="BX18" s="77">
        <f t="shared" si="44"/>
        <v>0</v>
      </c>
      <c r="BY18" s="77">
        <f t="shared" si="45"/>
        <v>0</v>
      </c>
      <c r="BZ18" s="77">
        <f t="shared" si="46"/>
        <v>0</v>
      </c>
      <c r="CA18" s="77">
        <f t="shared" si="47"/>
        <v>0</v>
      </c>
      <c r="CB18" s="77">
        <f t="shared" si="48"/>
        <v>0</v>
      </c>
      <c r="CC18" s="77">
        <f t="shared" si="49"/>
        <v>0</v>
      </c>
      <c r="CD18" s="75"/>
      <c r="CE18" s="77"/>
      <c r="CF18" s="77">
        <f t="shared" si="50"/>
        <v>0</v>
      </c>
      <c r="CG18" s="77">
        <f t="shared" si="51"/>
        <v>0</v>
      </c>
      <c r="CH18" s="77">
        <f t="shared" si="52"/>
        <v>0</v>
      </c>
      <c r="CI18" s="77">
        <f t="shared" si="53"/>
        <v>0</v>
      </c>
      <c r="CJ18" s="77">
        <f t="shared" si="54"/>
        <v>0</v>
      </c>
      <c r="CK18" s="77">
        <f t="shared" si="55"/>
        <v>0</v>
      </c>
      <c r="CL18" s="77">
        <f t="shared" si="56"/>
        <v>0</v>
      </c>
      <c r="CM18" s="77">
        <f t="shared" si="57"/>
        <v>0</v>
      </c>
      <c r="CN18" s="77">
        <f t="shared" si="58"/>
        <v>0</v>
      </c>
      <c r="CO18" s="77">
        <f t="shared" si="59"/>
        <v>0</v>
      </c>
      <c r="CP18" s="77">
        <f t="shared" si="60"/>
        <v>0</v>
      </c>
      <c r="CQ18" s="77">
        <f t="shared" si="61"/>
        <v>0</v>
      </c>
      <c r="CR18" s="77">
        <f t="shared" si="62"/>
        <v>0</v>
      </c>
      <c r="CS18" s="75"/>
      <c r="CT18" s="75"/>
      <c r="CU18" s="78">
        <f t="shared" si="103"/>
        <v>0</v>
      </c>
      <c r="CV18" s="78">
        <f t="shared" si="104"/>
        <v>0</v>
      </c>
      <c r="CW18" s="78">
        <f t="shared" si="105"/>
        <v>0</v>
      </c>
      <c r="CX18" s="78">
        <f t="shared" si="106"/>
        <v>0</v>
      </c>
      <c r="CY18" s="78">
        <f t="shared" si="107"/>
        <v>0</v>
      </c>
      <c r="CZ18" s="78">
        <f t="shared" si="108"/>
        <v>0</v>
      </c>
      <c r="DA18" s="78">
        <f t="shared" si="109"/>
        <v>0</v>
      </c>
      <c r="DB18" s="78">
        <f t="shared" si="110"/>
        <v>0</v>
      </c>
      <c r="DC18" s="78">
        <f t="shared" si="111"/>
        <v>0</v>
      </c>
      <c r="DD18" s="78">
        <f t="shared" si="112"/>
        <v>0</v>
      </c>
      <c r="DE18" s="78">
        <f t="shared" si="113"/>
        <v>0</v>
      </c>
      <c r="DF18" s="78">
        <f t="shared" si="114"/>
        <v>0</v>
      </c>
      <c r="DG18" s="77">
        <f t="shared" si="115"/>
        <v>0</v>
      </c>
      <c r="DH18" s="75"/>
      <c r="DJ18" s="6">
        <f t="shared" si="116"/>
        <v>0</v>
      </c>
      <c r="DK18" s="6">
        <f t="shared" si="117"/>
        <v>0</v>
      </c>
      <c r="DL18" s="6">
        <f t="shared" si="118"/>
        <v>0</v>
      </c>
      <c r="DM18" s="6">
        <f t="shared" si="119"/>
        <v>0</v>
      </c>
      <c r="DN18" s="6">
        <f t="shared" si="120"/>
        <v>0</v>
      </c>
      <c r="DO18" s="6">
        <f t="shared" si="121"/>
        <v>0</v>
      </c>
      <c r="DP18" s="6">
        <f t="shared" si="122"/>
        <v>0</v>
      </c>
      <c r="DQ18" s="6">
        <f t="shared" si="123"/>
        <v>0</v>
      </c>
      <c r="DR18" s="6">
        <f t="shared" si="124"/>
        <v>0</v>
      </c>
      <c r="DS18" s="6">
        <f t="shared" si="125"/>
        <v>0</v>
      </c>
      <c r="DT18" s="6">
        <f t="shared" si="126"/>
        <v>0</v>
      </c>
      <c r="DU18" s="6">
        <f t="shared" si="127"/>
        <v>0</v>
      </c>
      <c r="DV18" s="77">
        <f t="shared" si="151"/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77">
        <f t="shared" si="21"/>
        <v>0</v>
      </c>
      <c r="EO18" s="75">
        <f t="shared" si="76"/>
        <v>0</v>
      </c>
      <c r="EP18" s="75">
        <f t="shared" si="77"/>
        <v>0</v>
      </c>
      <c r="EQ18" s="75">
        <f t="shared" si="78"/>
        <v>0</v>
      </c>
      <c r="ER18" s="75">
        <f t="shared" si="79"/>
        <v>0</v>
      </c>
      <c r="ES18" s="75">
        <f t="shared" si="80"/>
        <v>0</v>
      </c>
      <c r="ET18" s="75">
        <f t="shared" si="81"/>
        <v>0</v>
      </c>
      <c r="EU18" s="75">
        <f t="shared" si="82"/>
        <v>0</v>
      </c>
      <c r="EV18" s="75">
        <f t="shared" si="83"/>
        <v>0</v>
      </c>
      <c r="EW18" s="75">
        <f t="shared" si="84"/>
        <v>0</v>
      </c>
      <c r="EX18" s="75">
        <f t="shared" si="85"/>
        <v>0</v>
      </c>
      <c r="EY18" s="75">
        <f t="shared" si="86"/>
        <v>0</v>
      </c>
      <c r="EZ18" s="75">
        <f t="shared" si="87"/>
        <v>0</v>
      </c>
      <c r="FA18" s="77">
        <f t="shared" si="34"/>
        <v>0</v>
      </c>
      <c r="FD18" s="75">
        <f t="shared" si="128"/>
        <v>0</v>
      </c>
      <c r="FE18" s="75">
        <f t="shared" si="129"/>
        <v>0</v>
      </c>
      <c r="FF18" s="75">
        <f t="shared" si="130"/>
        <v>0</v>
      </c>
      <c r="FG18" s="75">
        <f t="shared" si="131"/>
        <v>0</v>
      </c>
      <c r="FH18" s="75">
        <f t="shared" si="132"/>
        <v>0</v>
      </c>
      <c r="FI18" s="75">
        <f t="shared" si="133"/>
        <v>0</v>
      </c>
      <c r="FJ18" s="75">
        <f t="shared" si="134"/>
        <v>0</v>
      </c>
      <c r="FK18" s="75">
        <f t="shared" si="135"/>
        <v>0</v>
      </c>
      <c r="FL18" s="75">
        <f t="shared" si="136"/>
        <v>0</v>
      </c>
      <c r="FM18" s="75">
        <f t="shared" si="137"/>
        <v>0</v>
      </c>
      <c r="FN18" s="75">
        <f t="shared" si="138"/>
        <v>0</v>
      </c>
      <c r="FO18" s="75">
        <f t="shared" si="139"/>
        <v>0</v>
      </c>
      <c r="FP18" s="75">
        <f t="shared" si="140"/>
        <v>0</v>
      </c>
    </row>
    <row r="19" spans="1:172" ht="15" customHeight="1" outlineLevel="2" x14ac:dyDescent="0.25">
      <c r="A19" s="30">
        <v>2</v>
      </c>
      <c r="B19" s="30" t="s">
        <v>185</v>
      </c>
      <c r="C19" s="30" t="s">
        <v>6</v>
      </c>
      <c r="D19" s="64">
        <f t="shared" si="0"/>
        <v>10074</v>
      </c>
      <c r="E19" s="61">
        <v>10074</v>
      </c>
      <c r="F19" s="30" t="s">
        <v>76</v>
      </c>
      <c r="G19" s="30" t="s">
        <v>77</v>
      </c>
      <c r="H19" s="30" t="s">
        <v>78</v>
      </c>
      <c r="I19" s="30" t="s">
        <v>79</v>
      </c>
      <c r="J19" s="30" t="s">
        <v>80</v>
      </c>
      <c r="K19" s="30" t="s">
        <v>12</v>
      </c>
      <c r="L19" s="32" t="s">
        <v>333</v>
      </c>
      <c r="M19" s="33" t="s">
        <v>404</v>
      </c>
      <c r="N19" s="34">
        <v>0.01</v>
      </c>
      <c r="O19" s="35">
        <v>-5.0000000000000001E-3</v>
      </c>
      <c r="P19" s="34">
        <v>0.45</v>
      </c>
      <c r="Q19" s="34">
        <v>0</v>
      </c>
      <c r="R19" s="33">
        <v>0</v>
      </c>
      <c r="S19" s="33">
        <v>0</v>
      </c>
      <c r="T19" s="33">
        <v>30</v>
      </c>
      <c r="U19" s="33"/>
      <c r="X19" s="75">
        <f>+VLOOKUP($D19,[1]venta_neta_cons!$A$2:$N$1048576,3,0)</f>
        <v>662</v>
      </c>
      <c r="Y19" s="75">
        <f>+VLOOKUP($D19,[1]venta_neta_cons!$A$2:$N$1048576,4,0)</f>
        <v>0</v>
      </c>
      <c r="Z19" s="75">
        <f>+VLOOKUP($D19,[1]venta_neta_cons!$A$2:$N$1048576,5,0)</f>
        <v>0</v>
      </c>
      <c r="AA19" s="75">
        <f>+VLOOKUP($D19,[1]venta_neta_cons!$A$2:$N$1048576,6,0)</f>
        <v>0</v>
      </c>
      <c r="AB19" s="75">
        <f>+VLOOKUP($D19,[1]venta_neta_cons!$A$2:$N$1048576,7,0)</f>
        <v>0</v>
      </c>
      <c r="AC19" s="75">
        <f>+VLOOKUP($D19,[1]venta_neta_cons!$A$2:$N$1048576,8,0)</f>
        <v>0</v>
      </c>
      <c r="AD19" s="75">
        <f>+VLOOKUP($D19,[1]venta_neta_cons!$A$2:$N$1048576,9,0)</f>
        <v>0</v>
      </c>
      <c r="AE19" s="75">
        <f>+VLOOKUP($D19,[1]venta_neta_cons!$A$2:$N$1048576,10,0)</f>
        <v>0</v>
      </c>
      <c r="AF19" s="75">
        <f>+VLOOKUP($D19,[1]venta_neta_cons!$A$2:$N$1048576,11,0)</f>
        <v>0</v>
      </c>
      <c r="AG19" s="75">
        <f>+VLOOKUP($D19,[1]venta_neta_cons!$A$2:$N$1048576,12,0)</f>
        <v>0</v>
      </c>
      <c r="AH19" s="75">
        <f>+VLOOKUP($D19,[1]venta_neta_cons!$A$2:$N$1048576,13,0)</f>
        <v>0</v>
      </c>
      <c r="AI19" s="75">
        <f>+VLOOKUP($D19,[1]venta_neta_cons!$A$2:$N$1048576,14,0)</f>
        <v>0</v>
      </c>
      <c r="AJ19" s="76">
        <f t="shared" si="35"/>
        <v>662</v>
      </c>
      <c r="AK19" s="159">
        <f t="shared" si="36"/>
        <v>0.874214501510574</v>
      </c>
      <c r="AL19" s="76"/>
      <c r="AM19" s="75">
        <f>+VLOOKUP($D19,[1]saldo_cons!$A$2:$N$1048576,3,0)</f>
        <v>578.73</v>
      </c>
      <c r="AN19" s="75">
        <f>+VLOOKUP($D19,[1]saldo_cons!$A$2:$N$1048576,4,0)</f>
        <v>0</v>
      </c>
      <c r="AO19" s="75">
        <f>+VLOOKUP($D19,[1]saldo_cons!$A$2:$N$1048576,5,0)</f>
        <v>0</v>
      </c>
      <c r="AP19" s="75">
        <f>+VLOOKUP($D19,[1]saldo_cons!$A$2:$N$1048576,6,0)</f>
        <v>0</v>
      </c>
      <c r="AQ19" s="75">
        <f>+VLOOKUP($D19,[1]saldo_cons!$A$2:$N$1048576,7,0)</f>
        <v>0</v>
      </c>
      <c r="AR19" s="75">
        <f>+VLOOKUP($D19,[1]saldo_cons!$A$2:$N$1048576,8,0)</f>
        <v>0</v>
      </c>
      <c r="AS19" s="75">
        <f>+VLOOKUP($D19,[1]saldo_cons!$A$2:$N$1048576,9,0)</f>
        <v>0</v>
      </c>
      <c r="AT19" s="75">
        <f>+VLOOKUP($D19,[1]saldo_cons!$A$2:$N$1048576,10,0)</f>
        <v>0</v>
      </c>
      <c r="AU19" s="75">
        <f>+VLOOKUP($D19,[1]saldo_cons!$A$2:$N$1048576,11,0)</f>
        <v>0</v>
      </c>
      <c r="AV19" s="75">
        <f>+VLOOKUP($D19,[1]saldo_cons!$A$2:$N$1048576,12,0)</f>
        <v>0</v>
      </c>
      <c r="AW19" s="75">
        <f>+VLOOKUP($D19,[1]saldo_cons!$A$2:$N$1048576,13,0)</f>
        <v>0</v>
      </c>
      <c r="AX19" s="75">
        <f>+VLOOKUP($D19,[1]saldo_cons!$A$2:$N$1048576,14,0)</f>
        <v>0</v>
      </c>
      <c r="AY19" s="76">
        <f t="shared" si="3"/>
        <v>578.73</v>
      </c>
      <c r="AZ19" s="76"/>
      <c r="BA19" s="76"/>
      <c r="BB19" s="75">
        <f>+VLOOKUP($D19,[1]ggr_cons!$A$2:$N$1048576,3,0)</f>
        <v>578.73</v>
      </c>
      <c r="BC19" s="75">
        <f>+VLOOKUP($D19,[1]ggr_cons!$A$2:$N$1048576,4,0)</f>
        <v>0</v>
      </c>
      <c r="BD19" s="75">
        <f>+VLOOKUP($D19,[1]ggr_cons!$A$2:$N$1048576,5,0)</f>
        <v>0</v>
      </c>
      <c r="BE19" s="75">
        <f>+VLOOKUP($D19,[1]ggr_cons!$A$2:$N$1048576,6,0)</f>
        <v>0</v>
      </c>
      <c r="BF19" s="75">
        <f>+VLOOKUP($D19,[1]ggr_cons!$A$2:$N$1048576,7,0)</f>
        <v>0</v>
      </c>
      <c r="BG19" s="75">
        <f>+VLOOKUP($D19,[1]ggr_cons!$A$2:$N$1048576,8,0)</f>
        <v>0</v>
      </c>
      <c r="BH19" s="75">
        <f>+VLOOKUP($D19,[1]ggr_cons!$A$2:$N$1048576,9,0)</f>
        <v>0</v>
      </c>
      <c r="BI19" s="75">
        <f>+VLOOKUP($D19,[1]ggr_cons!$A$2:$N$1048576,10,0)</f>
        <v>0</v>
      </c>
      <c r="BJ19" s="75">
        <f>+VLOOKUP($D19,[1]ggr_cons!$A$2:$N$1048576,11,0)</f>
        <v>0</v>
      </c>
      <c r="BK19" s="75">
        <f>+VLOOKUP($D19,[1]ggr_cons!$A$2:$N$1048576,12,0)</f>
        <v>0</v>
      </c>
      <c r="BL19" s="75">
        <f>+VLOOKUP($D19,[1]ggr_cons!$A$2:$N$1048576,13,0)</f>
        <v>0</v>
      </c>
      <c r="BM19" s="75">
        <f>+VLOOKUP($D19,[1]ggr_cons!$A$2:$N$1048576,14,0)</f>
        <v>0</v>
      </c>
      <c r="BN19" s="76">
        <f t="shared" si="4"/>
        <v>578.73</v>
      </c>
      <c r="BO19" s="75"/>
      <c r="BP19" s="75"/>
      <c r="BQ19" s="77">
        <f t="shared" si="37"/>
        <v>6.62</v>
      </c>
      <c r="BR19" s="77">
        <f t="shared" si="38"/>
        <v>0</v>
      </c>
      <c r="BS19" s="77">
        <f t="shared" si="39"/>
        <v>0</v>
      </c>
      <c r="BT19" s="77">
        <f t="shared" si="40"/>
        <v>0</v>
      </c>
      <c r="BU19" s="77">
        <f t="shared" si="41"/>
        <v>0</v>
      </c>
      <c r="BV19" s="77">
        <f t="shared" si="42"/>
        <v>0</v>
      </c>
      <c r="BW19" s="77">
        <f t="shared" si="43"/>
        <v>0</v>
      </c>
      <c r="BX19" s="77">
        <f t="shared" si="44"/>
        <v>0</v>
      </c>
      <c r="BY19" s="77">
        <f t="shared" si="45"/>
        <v>0</v>
      </c>
      <c r="BZ19" s="77">
        <f t="shared" si="46"/>
        <v>0</v>
      </c>
      <c r="CA19" s="77">
        <f t="shared" si="47"/>
        <v>0</v>
      </c>
      <c r="CB19" s="77">
        <f t="shared" si="48"/>
        <v>0</v>
      </c>
      <c r="CC19" s="77">
        <f t="shared" si="49"/>
        <v>6.62</v>
      </c>
      <c r="CD19" s="75"/>
      <c r="CE19" s="77"/>
      <c r="CF19" s="77">
        <f t="shared" si="50"/>
        <v>5.4710743801652892</v>
      </c>
      <c r="CG19" s="77">
        <f t="shared" si="51"/>
        <v>0</v>
      </c>
      <c r="CH19" s="77">
        <f t="shared" si="52"/>
        <v>0</v>
      </c>
      <c r="CI19" s="77">
        <f t="shared" si="53"/>
        <v>0</v>
      </c>
      <c r="CJ19" s="77">
        <f t="shared" si="54"/>
        <v>0</v>
      </c>
      <c r="CK19" s="77">
        <f t="shared" si="55"/>
        <v>0</v>
      </c>
      <c r="CL19" s="77">
        <f t="shared" si="56"/>
        <v>0</v>
      </c>
      <c r="CM19" s="77">
        <f t="shared" si="57"/>
        <v>0</v>
      </c>
      <c r="CN19" s="77">
        <f t="shared" si="58"/>
        <v>0</v>
      </c>
      <c r="CO19" s="77">
        <f t="shared" si="59"/>
        <v>0</v>
      </c>
      <c r="CP19" s="77">
        <f t="shared" si="60"/>
        <v>0</v>
      </c>
      <c r="CQ19" s="77">
        <f t="shared" si="61"/>
        <v>0</v>
      </c>
      <c r="CR19" s="77">
        <f t="shared" si="62"/>
        <v>5.4710743801652892</v>
      </c>
      <c r="CS19" s="75"/>
      <c r="CT19" s="75"/>
      <c r="CU19" s="78">
        <f t="shared" si="103"/>
        <v>257.11850000000004</v>
      </c>
      <c r="CV19" s="78">
        <f t="shared" si="104"/>
        <v>0</v>
      </c>
      <c r="CW19" s="78">
        <f t="shared" si="105"/>
        <v>0</v>
      </c>
      <c r="CX19" s="78">
        <f t="shared" si="106"/>
        <v>0</v>
      </c>
      <c r="CY19" s="78">
        <f t="shared" si="107"/>
        <v>0</v>
      </c>
      <c r="CZ19" s="78">
        <f t="shared" si="108"/>
        <v>0</v>
      </c>
      <c r="DA19" s="78">
        <f t="shared" si="109"/>
        <v>0</v>
      </c>
      <c r="DB19" s="78">
        <f t="shared" si="110"/>
        <v>0</v>
      </c>
      <c r="DC19" s="78">
        <f t="shared" si="111"/>
        <v>0</v>
      </c>
      <c r="DD19" s="78">
        <f t="shared" si="112"/>
        <v>0</v>
      </c>
      <c r="DE19" s="78">
        <f t="shared" si="113"/>
        <v>0</v>
      </c>
      <c r="DF19" s="78">
        <f t="shared" si="114"/>
        <v>0</v>
      </c>
      <c r="DG19" s="77">
        <f t="shared" si="115"/>
        <v>257.11850000000004</v>
      </c>
      <c r="DH19" s="75"/>
      <c r="DJ19" s="6">
        <f t="shared" si="116"/>
        <v>30</v>
      </c>
      <c r="DK19" s="6">
        <f t="shared" si="117"/>
        <v>0</v>
      </c>
      <c r="DL19" s="6">
        <f t="shared" si="118"/>
        <v>0</v>
      </c>
      <c r="DM19" s="6">
        <f t="shared" si="119"/>
        <v>0</v>
      </c>
      <c r="DN19" s="6">
        <f t="shared" si="120"/>
        <v>0</v>
      </c>
      <c r="DO19" s="6">
        <f t="shared" si="121"/>
        <v>0</v>
      </c>
      <c r="DP19" s="6">
        <f t="shared" si="122"/>
        <v>0</v>
      </c>
      <c r="DQ19" s="6">
        <f t="shared" si="123"/>
        <v>0</v>
      </c>
      <c r="DR19" s="6">
        <f t="shared" si="124"/>
        <v>0</v>
      </c>
      <c r="DS19" s="6">
        <f t="shared" si="125"/>
        <v>0</v>
      </c>
      <c r="DT19" s="6">
        <f t="shared" si="126"/>
        <v>0</v>
      </c>
      <c r="DU19" s="6">
        <f t="shared" si="127"/>
        <v>0</v>
      </c>
      <c r="DV19" s="77">
        <f t="shared" si="151"/>
        <v>30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77">
        <f t="shared" si="21"/>
        <v>0</v>
      </c>
      <c r="EO19" s="75">
        <f t="shared" si="76"/>
        <v>287.11850000000004</v>
      </c>
      <c r="EP19" s="75">
        <f t="shared" si="77"/>
        <v>0</v>
      </c>
      <c r="EQ19" s="75">
        <f t="shared" si="78"/>
        <v>0</v>
      </c>
      <c r="ER19" s="75">
        <f t="shared" si="79"/>
        <v>0</v>
      </c>
      <c r="ES19" s="75">
        <f t="shared" si="80"/>
        <v>0</v>
      </c>
      <c r="ET19" s="75">
        <f t="shared" si="81"/>
        <v>0</v>
      </c>
      <c r="EU19" s="75">
        <f t="shared" si="82"/>
        <v>0</v>
      </c>
      <c r="EV19" s="75">
        <f t="shared" si="83"/>
        <v>0</v>
      </c>
      <c r="EW19" s="75">
        <f t="shared" si="84"/>
        <v>0</v>
      </c>
      <c r="EX19" s="75">
        <f t="shared" si="85"/>
        <v>0</v>
      </c>
      <c r="EY19" s="75">
        <f t="shared" si="86"/>
        <v>0</v>
      </c>
      <c r="EZ19" s="75">
        <f t="shared" si="87"/>
        <v>0</v>
      </c>
      <c r="FA19" s="77">
        <f t="shared" si="34"/>
        <v>287.11850000000004</v>
      </c>
      <c r="FD19" s="75">
        <f t="shared" si="128"/>
        <v>291.61149999999998</v>
      </c>
      <c r="FE19" s="75">
        <f t="shared" si="129"/>
        <v>0</v>
      </c>
      <c r="FF19" s="75">
        <f t="shared" si="130"/>
        <v>0</v>
      </c>
      <c r="FG19" s="75">
        <f t="shared" si="131"/>
        <v>0</v>
      </c>
      <c r="FH19" s="75">
        <f t="shared" si="132"/>
        <v>0</v>
      </c>
      <c r="FI19" s="75">
        <f t="shared" si="133"/>
        <v>0</v>
      </c>
      <c r="FJ19" s="75">
        <f t="shared" si="134"/>
        <v>0</v>
      </c>
      <c r="FK19" s="75">
        <f t="shared" si="135"/>
        <v>0</v>
      </c>
      <c r="FL19" s="75">
        <f t="shared" si="136"/>
        <v>0</v>
      </c>
      <c r="FM19" s="75">
        <f t="shared" si="137"/>
        <v>0</v>
      </c>
      <c r="FN19" s="75">
        <f t="shared" si="138"/>
        <v>0</v>
      </c>
      <c r="FO19" s="75">
        <f t="shared" si="139"/>
        <v>0</v>
      </c>
      <c r="FP19" s="75">
        <f t="shared" si="140"/>
        <v>291.61149999999998</v>
      </c>
    </row>
    <row r="20" spans="1:172" ht="15" customHeight="1" outlineLevel="2" x14ac:dyDescent="0.25">
      <c r="A20" s="30">
        <v>2</v>
      </c>
      <c r="B20" s="30" t="s">
        <v>185</v>
      </c>
      <c r="C20" s="30" t="s">
        <v>6</v>
      </c>
      <c r="D20" s="64">
        <f t="shared" si="0"/>
        <v>10124</v>
      </c>
      <c r="E20" s="61">
        <v>10124</v>
      </c>
      <c r="F20" s="30" t="s">
        <v>81</v>
      </c>
      <c r="G20" s="30" t="s">
        <v>82</v>
      </c>
      <c r="H20" s="30" t="s">
        <v>83</v>
      </c>
      <c r="I20" s="30" t="s">
        <v>84</v>
      </c>
      <c r="J20" s="30" t="s">
        <v>75</v>
      </c>
      <c r="K20" s="30" t="s">
        <v>12</v>
      </c>
      <c r="L20" s="32" t="s">
        <v>333</v>
      </c>
      <c r="M20" s="33" t="s">
        <v>404</v>
      </c>
      <c r="N20" s="34">
        <v>0.01</v>
      </c>
      <c r="O20" s="35">
        <v>-5.0000000000000001E-3</v>
      </c>
      <c r="P20" s="34">
        <v>0.45</v>
      </c>
      <c r="Q20" s="34">
        <v>0</v>
      </c>
      <c r="R20" s="33">
        <v>0</v>
      </c>
      <c r="S20" s="33">
        <v>0</v>
      </c>
      <c r="T20" s="33">
        <v>30</v>
      </c>
      <c r="U20" s="33"/>
      <c r="X20" s="75">
        <f>+VLOOKUP($D20,[1]venta_neta_cons!$A$2:$N$1048576,3,0)</f>
        <v>177</v>
      </c>
      <c r="Y20" s="75">
        <f>+VLOOKUP($D20,[1]venta_neta_cons!$A$2:$N$1048576,4,0)</f>
        <v>0</v>
      </c>
      <c r="Z20" s="75">
        <f>+VLOOKUP($D20,[1]venta_neta_cons!$A$2:$N$1048576,5,0)</f>
        <v>0</v>
      </c>
      <c r="AA20" s="75">
        <f>+VLOOKUP($D20,[1]venta_neta_cons!$A$2:$N$1048576,6,0)</f>
        <v>0</v>
      </c>
      <c r="AB20" s="75">
        <f>+VLOOKUP($D20,[1]venta_neta_cons!$A$2:$N$1048576,7,0)</f>
        <v>0</v>
      </c>
      <c r="AC20" s="75">
        <f>+VLOOKUP($D20,[1]venta_neta_cons!$A$2:$N$1048576,8,0)</f>
        <v>0</v>
      </c>
      <c r="AD20" s="75">
        <f>+VLOOKUP($D20,[1]venta_neta_cons!$A$2:$N$1048576,9,0)</f>
        <v>0</v>
      </c>
      <c r="AE20" s="75">
        <f>+VLOOKUP($D20,[1]venta_neta_cons!$A$2:$N$1048576,10,0)</f>
        <v>0</v>
      </c>
      <c r="AF20" s="75">
        <f>+VLOOKUP($D20,[1]venta_neta_cons!$A$2:$N$1048576,11,0)</f>
        <v>0</v>
      </c>
      <c r="AG20" s="75">
        <f>+VLOOKUP($D20,[1]venta_neta_cons!$A$2:$N$1048576,12,0)</f>
        <v>0</v>
      </c>
      <c r="AH20" s="75">
        <f>+VLOOKUP($D20,[1]venta_neta_cons!$A$2:$N$1048576,13,0)</f>
        <v>0</v>
      </c>
      <c r="AI20" s="75">
        <f>+VLOOKUP($D20,[1]venta_neta_cons!$A$2:$N$1048576,14,0)</f>
        <v>0</v>
      </c>
      <c r="AJ20" s="76">
        <f t="shared" si="35"/>
        <v>177</v>
      </c>
      <c r="AK20" s="159">
        <f t="shared" si="36"/>
        <v>0.75141242937853103</v>
      </c>
      <c r="AL20" s="76"/>
      <c r="AM20" s="75">
        <f>+VLOOKUP($D20,[1]saldo_cons!$A$2:$N$1048576,3,0)</f>
        <v>177</v>
      </c>
      <c r="AN20" s="75">
        <f>+VLOOKUP($D20,[1]saldo_cons!$A$2:$N$1048576,4,0)</f>
        <v>0</v>
      </c>
      <c r="AO20" s="75">
        <f>+VLOOKUP($D20,[1]saldo_cons!$A$2:$N$1048576,5,0)</f>
        <v>0</v>
      </c>
      <c r="AP20" s="75">
        <f>+VLOOKUP($D20,[1]saldo_cons!$A$2:$N$1048576,6,0)</f>
        <v>0</v>
      </c>
      <c r="AQ20" s="75">
        <f>+VLOOKUP($D20,[1]saldo_cons!$A$2:$N$1048576,7,0)</f>
        <v>0</v>
      </c>
      <c r="AR20" s="75">
        <f>+VLOOKUP($D20,[1]saldo_cons!$A$2:$N$1048576,8,0)</f>
        <v>0</v>
      </c>
      <c r="AS20" s="75">
        <f>+VLOOKUP($D20,[1]saldo_cons!$A$2:$N$1048576,9,0)</f>
        <v>0</v>
      </c>
      <c r="AT20" s="75">
        <f>+VLOOKUP($D20,[1]saldo_cons!$A$2:$N$1048576,10,0)</f>
        <v>0</v>
      </c>
      <c r="AU20" s="75">
        <f>+VLOOKUP($D20,[1]saldo_cons!$A$2:$N$1048576,11,0)</f>
        <v>0</v>
      </c>
      <c r="AV20" s="75">
        <f>+VLOOKUP($D20,[1]saldo_cons!$A$2:$N$1048576,12,0)</f>
        <v>0</v>
      </c>
      <c r="AW20" s="75">
        <f>+VLOOKUP($D20,[1]saldo_cons!$A$2:$N$1048576,13,0)</f>
        <v>0</v>
      </c>
      <c r="AX20" s="75">
        <f>+VLOOKUP($D20,[1]saldo_cons!$A$2:$N$1048576,14,0)</f>
        <v>0</v>
      </c>
      <c r="AY20" s="76">
        <f t="shared" si="3"/>
        <v>177</v>
      </c>
      <c r="AZ20" s="76"/>
      <c r="BA20" s="76"/>
      <c r="BB20" s="75">
        <f>+VLOOKUP($D20,[1]ggr_cons!$A$2:$N$1048576,3,0)</f>
        <v>133</v>
      </c>
      <c r="BC20" s="75">
        <f>+VLOOKUP($D20,[1]ggr_cons!$A$2:$N$1048576,4,0)</f>
        <v>0</v>
      </c>
      <c r="BD20" s="75">
        <f>+VLOOKUP($D20,[1]ggr_cons!$A$2:$N$1048576,5,0)</f>
        <v>0</v>
      </c>
      <c r="BE20" s="75">
        <f>+VLOOKUP($D20,[1]ggr_cons!$A$2:$N$1048576,6,0)</f>
        <v>0</v>
      </c>
      <c r="BF20" s="75">
        <f>+VLOOKUP($D20,[1]ggr_cons!$A$2:$N$1048576,7,0)</f>
        <v>0</v>
      </c>
      <c r="BG20" s="75">
        <f>+VLOOKUP($D20,[1]ggr_cons!$A$2:$N$1048576,8,0)</f>
        <v>0</v>
      </c>
      <c r="BH20" s="75">
        <f>+VLOOKUP($D20,[1]ggr_cons!$A$2:$N$1048576,9,0)</f>
        <v>0</v>
      </c>
      <c r="BI20" s="75">
        <f>+VLOOKUP($D20,[1]ggr_cons!$A$2:$N$1048576,10,0)</f>
        <v>0</v>
      </c>
      <c r="BJ20" s="75">
        <f>+VLOOKUP($D20,[1]ggr_cons!$A$2:$N$1048576,11,0)</f>
        <v>0</v>
      </c>
      <c r="BK20" s="75">
        <f>+VLOOKUP($D20,[1]ggr_cons!$A$2:$N$1048576,12,0)</f>
        <v>0</v>
      </c>
      <c r="BL20" s="75">
        <f>+VLOOKUP($D20,[1]ggr_cons!$A$2:$N$1048576,13,0)</f>
        <v>0</v>
      </c>
      <c r="BM20" s="75">
        <f>+VLOOKUP($D20,[1]ggr_cons!$A$2:$N$1048576,14,0)</f>
        <v>0</v>
      </c>
      <c r="BN20" s="76">
        <f t="shared" si="4"/>
        <v>133</v>
      </c>
      <c r="BO20" s="75"/>
      <c r="BP20" s="75"/>
      <c r="BQ20" s="77">
        <f t="shared" si="37"/>
        <v>1.77</v>
      </c>
      <c r="BR20" s="77">
        <f t="shared" si="38"/>
        <v>0</v>
      </c>
      <c r="BS20" s="77">
        <f t="shared" si="39"/>
        <v>0</v>
      </c>
      <c r="BT20" s="77">
        <f t="shared" si="40"/>
        <v>0</v>
      </c>
      <c r="BU20" s="77">
        <f t="shared" si="41"/>
        <v>0</v>
      </c>
      <c r="BV20" s="77">
        <f t="shared" si="42"/>
        <v>0</v>
      </c>
      <c r="BW20" s="77">
        <f t="shared" si="43"/>
        <v>0</v>
      </c>
      <c r="BX20" s="77">
        <f t="shared" si="44"/>
        <v>0</v>
      </c>
      <c r="BY20" s="77">
        <f t="shared" si="45"/>
        <v>0</v>
      </c>
      <c r="BZ20" s="77">
        <f t="shared" si="46"/>
        <v>0</v>
      </c>
      <c r="CA20" s="77">
        <f t="shared" si="47"/>
        <v>0</v>
      </c>
      <c r="CB20" s="77">
        <f t="shared" si="48"/>
        <v>0</v>
      </c>
      <c r="CC20" s="77">
        <f t="shared" si="49"/>
        <v>1.77</v>
      </c>
      <c r="CD20" s="75"/>
      <c r="CE20" s="77"/>
      <c r="CF20" s="77">
        <f t="shared" si="50"/>
        <v>1.4628099173553719</v>
      </c>
      <c r="CG20" s="77">
        <f t="shared" si="51"/>
        <v>0</v>
      </c>
      <c r="CH20" s="77">
        <f t="shared" si="52"/>
        <v>0</v>
      </c>
      <c r="CI20" s="77">
        <f t="shared" si="53"/>
        <v>0</v>
      </c>
      <c r="CJ20" s="77">
        <f t="shared" si="54"/>
        <v>0</v>
      </c>
      <c r="CK20" s="77">
        <f t="shared" si="55"/>
        <v>0</v>
      </c>
      <c r="CL20" s="77">
        <f t="shared" si="56"/>
        <v>0</v>
      </c>
      <c r="CM20" s="77">
        <f t="shared" si="57"/>
        <v>0</v>
      </c>
      <c r="CN20" s="77">
        <f t="shared" si="58"/>
        <v>0</v>
      </c>
      <c r="CO20" s="77">
        <f t="shared" si="59"/>
        <v>0</v>
      </c>
      <c r="CP20" s="77">
        <f t="shared" si="60"/>
        <v>0</v>
      </c>
      <c r="CQ20" s="77">
        <f t="shared" si="61"/>
        <v>0</v>
      </c>
      <c r="CR20" s="77">
        <f t="shared" si="62"/>
        <v>1.4628099173553719</v>
      </c>
      <c r="CS20" s="75"/>
      <c r="CT20" s="75"/>
      <c r="CU20" s="78">
        <f t="shared" si="103"/>
        <v>58.965000000000003</v>
      </c>
      <c r="CV20" s="78">
        <f t="shared" si="104"/>
        <v>0</v>
      </c>
      <c r="CW20" s="78">
        <f t="shared" si="105"/>
        <v>0</v>
      </c>
      <c r="CX20" s="78">
        <f t="shared" si="106"/>
        <v>0</v>
      </c>
      <c r="CY20" s="78">
        <f t="shared" si="107"/>
        <v>0</v>
      </c>
      <c r="CZ20" s="78">
        <f t="shared" si="108"/>
        <v>0</v>
      </c>
      <c r="DA20" s="78">
        <f t="shared" si="109"/>
        <v>0</v>
      </c>
      <c r="DB20" s="78">
        <f t="shared" si="110"/>
        <v>0</v>
      </c>
      <c r="DC20" s="78">
        <f t="shared" si="111"/>
        <v>0</v>
      </c>
      <c r="DD20" s="78">
        <f t="shared" si="112"/>
        <v>0</v>
      </c>
      <c r="DE20" s="78">
        <f t="shared" si="113"/>
        <v>0</v>
      </c>
      <c r="DF20" s="78">
        <f t="shared" si="114"/>
        <v>0</v>
      </c>
      <c r="DG20" s="77">
        <f t="shared" si="115"/>
        <v>58.965000000000003</v>
      </c>
      <c r="DH20" s="75"/>
      <c r="DJ20" s="6">
        <f t="shared" si="116"/>
        <v>30</v>
      </c>
      <c r="DK20" s="6">
        <f t="shared" si="117"/>
        <v>0</v>
      </c>
      <c r="DL20" s="6">
        <f t="shared" si="118"/>
        <v>0</v>
      </c>
      <c r="DM20" s="6">
        <f t="shared" si="119"/>
        <v>0</v>
      </c>
      <c r="DN20" s="6">
        <f t="shared" si="120"/>
        <v>0</v>
      </c>
      <c r="DO20" s="6">
        <f t="shared" si="121"/>
        <v>0</v>
      </c>
      <c r="DP20" s="6">
        <f t="shared" si="122"/>
        <v>0</v>
      </c>
      <c r="DQ20" s="6">
        <f t="shared" si="123"/>
        <v>0</v>
      </c>
      <c r="DR20" s="6">
        <f t="shared" si="124"/>
        <v>0</v>
      </c>
      <c r="DS20" s="6">
        <f t="shared" si="125"/>
        <v>0</v>
      </c>
      <c r="DT20" s="6">
        <f t="shared" si="126"/>
        <v>0</v>
      </c>
      <c r="DU20" s="6">
        <f t="shared" si="127"/>
        <v>0</v>
      </c>
      <c r="DV20" s="77">
        <f t="shared" si="151"/>
        <v>30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77">
        <f t="shared" si="21"/>
        <v>0</v>
      </c>
      <c r="EO20" s="75">
        <f t="shared" si="76"/>
        <v>88.965000000000003</v>
      </c>
      <c r="EP20" s="75">
        <f t="shared" si="77"/>
        <v>0</v>
      </c>
      <c r="EQ20" s="75">
        <f t="shared" si="78"/>
        <v>0</v>
      </c>
      <c r="ER20" s="75">
        <f t="shared" si="79"/>
        <v>0</v>
      </c>
      <c r="ES20" s="75">
        <f t="shared" si="80"/>
        <v>0</v>
      </c>
      <c r="ET20" s="75">
        <f t="shared" si="81"/>
        <v>0</v>
      </c>
      <c r="EU20" s="75">
        <f t="shared" si="82"/>
        <v>0</v>
      </c>
      <c r="EV20" s="75">
        <f t="shared" si="83"/>
        <v>0</v>
      </c>
      <c r="EW20" s="75">
        <f t="shared" si="84"/>
        <v>0</v>
      </c>
      <c r="EX20" s="75">
        <f t="shared" si="85"/>
        <v>0</v>
      </c>
      <c r="EY20" s="75">
        <f t="shared" si="86"/>
        <v>0</v>
      </c>
      <c r="EZ20" s="75">
        <f t="shared" si="87"/>
        <v>0</v>
      </c>
      <c r="FA20" s="77">
        <f t="shared" si="34"/>
        <v>88.965000000000003</v>
      </c>
      <c r="FD20" s="75">
        <f t="shared" si="128"/>
        <v>88.034999999999997</v>
      </c>
      <c r="FE20" s="75">
        <f t="shared" si="129"/>
        <v>0</v>
      </c>
      <c r="FF20" s="75">
        <f t="shared" si="130"/>
        <v>0</v>
      </c>
      <c r="FG20" s="75">
        <f t="shared" si="131"/>
        <v>0</v>
      </c>
      <c r="FH20" s="75">
        <f t="shared" si="132"/>
        <v>0</v>
      </c>
      <c r="FI20" s="75">
        <f t="shared" si="133"/>
        <v>0</v>
      </c>
      <c r="FJ20" s="75">
        <f t="shared" si="134"/>
        <v>0</v>
      </c>
      <c r="FK20" s="75">
        <f t="shared" si="135"/>
        <v>0</v>
      </c>
      <c r="FL20" s="75">
        <f t="shared" si="136"/>
        <v>0</v>
      </c>
      <c r="FM20" s="75">
        <f t="shared" si="137"/>
        <v>0</v>
      </c>
      <c r="FN20" s="75">
        <f t="shared" si="138"/>
        <v>0</v>
      </c>
      <c r="FO20" s="75">
        <f t="shared" si="139"/>
        <v>0</v>
      </c>
      <c r="FP20" s="75">
        <f t="shared" si="140"/>
        <v>88.034999999999997</v>
      </c>
    </row>
    <row r="21" spans="1:172" ht="15" customHeight="1" outlineLevel="2" x14ac:dyDescent="0.25">
      <c r="A21" s="30">
        <v>2</v>
      </c>
      <c r="B21" s="30" t="s">
        <v>185</v>
      </c>
      <c r="C21" s="30" t="s">
        <v>6</v>
      </c>
      <c r="D21" s="64">
        <v>10121</v>
      </c>
      <c r="E21" s="62">
        <v>10121</v>
      </c>
      <c r="F21" s="39" t="s">
        <v>1086</v>
      </c>
      <c r="G21" s="30" t="s">
        <v>1165</v>
      </c>
      <c r="H21" s="30" t="s">
        <v>1166</v>
      </c>
      <c r="I21" s="38" t="s">
        <v>1167</v>
      </c>
      <c r="J21" s="38" t="s">
        <v>1168</v>
      </c>
      <c r="K21" s="30" t="s">
        <v>12</v>
      </c>
      <c r="L21" s="32" t="s">
        <v>333</v>
      </c>
      <c r="M21" s="33" t="s">
        <v>404</v>
      </c>
      <c r="N21" s="34">
        <v>0.01</v>
      </c>
      <c r="O21" s="35">
        <v>-5.0000000000000001E-3</v>
      </c>
      <c r="P21" s="34">
        <v>0.45</v>
      </c>
      <c r="Q21" s="34">
        <v>0</v>
      </c>
      <c r="R21" s="33">
        <v>0</v>
      </c>
      <c r="S21" s="33">
        <v>0</v>
      </c>
      <c r="T21" s="33">
        <v>30</v>
      </c>
      <c r="U21" s="33"/>
      <c r="X21" s="75">
        <f>+VLOOKUP($D21,[1]venta_neta_cons!$A$2:$N$1048576,3,0)</f>
        <v>1403</v>
      </c>
      <c r="Y21" s="75">
        <f>+VLOOKUP($D21,[1]venta_neta_cons!$A$2:$N$1048576,4,0)</f>
        <v>0</v>
      </c>
      <c r="Z21" s="75">
        <f>+VLOOKUP($D21,[1]venta_neta_cons!$A$2:$N$1048576,5,0)</f>
        <v>0</v>
      </c>
      <c r="AA21" s="75">
        <f>+VLOOKUP($D21,[1]venta_neta_cons!$A$2:$N$1048576,6,0)</f>
        <v>0</v>
      </c>
      <c r="AB21" s="75">
        <f>+VLOOKUP($D21,[1]venta_neta_cons!$A$2:$N$1048576,7,0)</f>
        <v>0</v>
      </c>
      <c r="AC21" s="75">
        <f>+VLOOKUP($D21,[1]venta_neta_cons!$A$2:$N$1048576,8,0)</f>
        <v>0</v>
      </c>
      <c r="AD21" s="75">
        <f>+VLOOKUP($D21,[1]venta_neta_cons!$A$2:$N$1048576,9,0)</f>
        <v>0</v>
      </c>
      <c r="AE21" s="75">
        <f>+VLOOKUP($D21,[1]venta_neta_cons!$A$2:$N$1048576,10,0)</f>
        <v>0</v>
      </c>
      <c r="AF21" s="75">
        <f>+VLOOKUP($D21,[1]venta_neta_cons!$A$2:$N$1048576,11,0)</f>
        <v>0</v>
      </c>
      <c r="AG21" s="75">
        <f>+VLOOKUP($D21,[1]venta_neta_cons!$A$2:$N$1048576,12,0)</f>
        <v>0</v>
      </c>
      <c r="AH21" s="75">
        <f>+VLOOKUP($D21,[1]venta_neta_cons!$A$2:$N$1048576,13,0)</f>
        <v>0</v>
      </c>
      <c r="AI21" s="75">
        <f>+VLOOKUP($D21,[1]venta_neta_cons!$A$2:$N$1048576,14,0)</f>
        <v>0</v>
      </c>
      <c r="AJ21" s="76">
        <f t="shared" si="35"/>
        <v>1403</v>
      </c>
      <c r="AK21" s="159">
        <f t="shared" si="36"/>
        <v>0.19573770491803272</v>
      </c>
      <c r="AL21" s="76"/>
      <c r="AM21" s="75">
        <f>+VLOOKUP($D21,[1]saldo_cons!$A$2:$N$1048576,3,0)</f>
        <v>274.61999999999989</v>
      </c>
      <c r="AN21" s="75">
        <f>+VLOOKUP($D21,[1]saldo_cons!$A$2:$N$1048576,4,0)</f>
        <v>0</v>
      </c>
      <c r="AO21" s="75">
        <f>+VLOOKUP($D21,[1]saldo_cons!$A$2:$N$1048576,5,0)</f>
        <v>0</v>
      </c>
      <c r="AP21" s="75">
        <f>+VLOOKUP($D21,[1]saldo_cons!$A$2:$N$1048576,6,0)</f>
        <v>0</v>
      </c>
      <c r="AQ21" s="75">
        <f>+VLOOKUP($D21,[1]saldo_cons!$A$2:$N$1048576,7,0)</f>
        <v>0</v>
      </c>
      <c r="AR21" s="75">
        <f>+VLOOKUP($D21,[1]saldo_cons!$A$2:$N$1048576,8,0)</f>
        <v>0</v>
      </c>
      <c r="AS21" s="75">
        <f>+VLOOKUP($D21,[1]saldo_cons!$A$2:$N$1048576,9,0)</f>
        <v>0</v>
      </c>
      <c r="AT21" s="75">
        <f>+VLOOKUP($D21,[1]saldo_cons!$A$2:$N$1048576,10,0)</f>
        <v>0</v>
      </c>
      <c r="AU21" s="75">
        <f>+VLOOKUP($D21,[1]saldo_cons!$A$2:$N$1048576,11,0)</f>
        <v>0</v>
      </c>
      <c r="AV21" s="75">
        <f>+VLOOKUP($D21,[1]saldo_cons!$A$2:$N$1048576,12,0)</f>
        <v>0</v>
      </c>
      <c r="AW21" s="75">
        <f>+VLOOKUP($D21,[1]saldo_cons!$A$2:$N$1048576,13,0)</f>
        <v>0</v>
      </c>
      <c r="AX21" s="75">
        <f>+VLOOKUP($D21,[1]saldo_cons!$A$2:$N$1048576,14,0)</f>
        <v>0</v>
      </c>
      <c r="AY21" s="76">
        <f t="shared" si="3"/>
        <v>274.61999999999989</v>
      </c>
      <c r="AZ21" s="76"/>
      <c r="BA21" s="76"/>
      <c r="BB21" s="75">
        <f>+VLOOKUP($D21,[1]ggr_cons!$A$2:$N$1048576,3,0)</f>
        <v>274.61999999999989</v>
      </c>
      <c r="BC21" s="75">
        <f>+VLOOKUP($D21,[1]ggr_cons!$A$2:$N$1048576,4,0)</f>
        <v>0</v>
      </c>
      <c r="BD21" s="75">
        <f>+VLOOKUP($D21,[1]ggr_cons!$A$2:$N$1048576,5,0)</f>
        <v>0</v>
      </c>
      <c r="BE21" s="75">
        <f>+VLOOKUP($D21,[1]ggr_cons!$A$2:$N$1048576,6,0)</f>
        <v>0</v>
      </c>
      <c r="BF21" s="75">
        <f>+VLOOKUP($D21,[1]ggr_cons!$A$2:$N$1048576,7,0)</f>
        <v>0</v>
      </c>
      <c r="BG21" s="75">
        <f>+VLOOKUP($D21,[1]ggr_cons!$A$2:$N$1048576,8,0)</f>
        <v>0</v>
      </c>
      <c r="BH21" s="75">
        <f>+VLOOKUP($D21,[1]ggr_cons!$A$2:$N$1048576,9,0)</f>
        <v>0</v>
      </c>
      <c r="BI21" s="75">
        <f>+VLOOKUP($D21,[1]ggr_cons!$A$2:$N$1048576,10,0)</f>
        <v>0</v>
      </c>
      <c r="BJ21" s="75">
        <f>+VLOOKUP($D21,[1]ggr_cons!$A$2:$N$1048576,11,0)</f>
        <v>0</v>
      </c>
      <c r="BK21" s="75">
        <f>+VLOOKUP($D21,[1]ggr_cons!$A$2:$N$1048576,12,0)</f>
        <v>0</v>
      </c>
      <c r="BL21" s="75">
        <f>+VLOOKUP($D21,[1]ggr_cons!$A$2:$N$1048576,13,0)</f>
        <v>0</v>
      </c>
      <c r="BM21" s="75">
        <f>+VLOOKUP($D21,[1]ggr_cons!$A$2:$N$1048576,14,0)</f>
        <v>0</v>
      </c>
      <c r="BN21" s="76">
        <f t="shared" si="4"/>
        <v>274.61999999999989</v>
      </c>
      <c r="BO21" s="75"/>
      <c r="BP21" s="75"/>
      <c r="BQ21" s="77">
        <f t="shared" si="37"/>
        <v>14.030000000000001</v>
      </c>
      <c r="BR21" s="77">
        <f t="shared" si="38"/>
        <v>0</v>
      </c>
      <c r="BS21" s="77">
        <f t="shared" si="39"/>
        <v>0</v>
      </c>
      <c r="BT21" s="77">
        <f t="shared" si="40"/>
        <v>0</v>
      </c>
      <c r="BU21" s="77">
        <f t="shared" si="41"/>
        <v>0</v>
      </c>
      <c r="BV21" s="77">
        <f t="shared" si="42"/>
        <v>0</v>
      </c>
      <c r="BW21" s="77">
        <f t="shared" si="43"/>
        <v>0</v>
      </c>
      <c r="BX21" s="77">
        <f t="shared" si="44"/>
        <v>0</v>
      </c>
      <c r="BY21" s="77">
        <f t="shared" si="45"/>
        <v>0</v>
      </c>
      <c r="BZ21" s="77">
        <f t="shared" si="46"/>
        <v>0</v>
      </c>
      <c r="CA21" s="77">
        <f t="shared" si="47"/>
        <v>0</v>
      </c>
      <c r="CB21" s="77">
        <f t="shared" si="48"/>
        <v>0</v>
      </c>
      <c r="CC21" s="77">
        <f t="shared" si="49"/>
        <v>14.030000000000001</v>
      </c>
      <c r="CD21" s="75"/>
      <c r="CE21" s="77"/>
      <c r="CF21" s="77">
        <f t="shared" si="50"/>
        <v>11.595041322314051</v>
      </c>
      <c r="CG21" s="77">
        <f t="shared" si="51"/>
        <v>0</v>
      </c>
      <c r="CH21" s="77">
        <f t="shared" si="52"/>
        <v>0</v>
      </c>
      <c r="CI21" s="77">
        <f t="shared" si="53"/>
        <v>0</v>
      </c>
      <c r="CJ21" s="77">
        <f t="shared" si="54"/>
        <v>0</v>
      </c>
      <c r="CK21" s="77">
        <f t="shared" si="55"/>
        <v>0</v>
      </c>
      <c r="CL21" s="77">
        <f t="shared" si="56"/>
        <v>0</v>
      </c>
      <c r="CM21" s="77">
        <f t="shared" si="57"/>
        <v>0</v>
      </c>
      <c r="CN21" s="77">
        <f t="shared" si="58"/>
        <v>0</v>
      </c>
      <c r="CO21" s="77">
        <f t="shared" si="59"/>
        <v>0</v>
      </c>
      <c r="CP21" s="77">
        <f t="shared" si="60"/>
        <v>0</v>
      </c>
      <c r="CQ21" s="77">
        <f t="shared" si="61"/>
        <v>0</v>
      </c>
      <c r="CR21" s="77">
        <f t="shared" si="62"/>
        <v>11.595041322314051</v>
      </c>
      <c r="CS21" s="75"/>
      <c r="CT21" s="75"/>
      <c r="CU21" s="78">
        <f t="shared" si="103"/>
        <v>116.56399999999995</v>
      </c>
      <c r="CV21" s="78">
        <f t="shared" si="104"/>
        <v>0</v>
      </c>
      <c r="CW21" s="78">
        <f t="shared" si="105"/>
        <v>0</v>
      </c>
      <c r="CX21" s="78">
        <f t="shared" si="106"/>
        <v>0</v>
      </c>
      <c r="CY21" s="78">
        <f t="shared" si="107"/>
        <v>0</v>
      </c>
      <c r="CZ21" s="78">
        <f t="shared" si="108"/>
        <v>0</v>
      </c>
      <c r="DA21" s="78">
        <f t="shared" si="109"/>
        <v>0</v>
      </c>
      <c r="DB21" s="78">
        <f t="shared" si="110"/>
        <v>0</v>
      </c>
      <c r="DC21" s="78">
        <f t="shared" si="111"/>
        <v>0</v>
      </c>
      <c r="DD21" s="78">
        <f t="shared" si="112"/>
        <v>0</v>
      </c>
      <c r="DE21" s="78">
        <f t="shared" si="113"/>
        <v>0</v>
      </c>
      <c r="DF21" s="78">
        <f t="shared" si="114"/>
        <v>0</v>
      </c>
      <c r="DG21" s="77">
        <f t="shared" si="115"/>
        <v>116.56399999999995</v>
      </c>
      <c r="DH21" s="75"/>
      <c r="DJ21" s="6">
        <f t="shared" si="116"/>
        <v>30</v>
      </c>
      <c r="DK21" s="6">
        <f t="shared" si="117"/>
        <v>0</v>
      </c>
      <c r="DL21" s="6">
        <f t="shared" si="118"/>
        <v>0</v>
      </c>
      <c r="DM21" s="6">
        <f t="shared" si="119"/>
        <v>0</v>
      </c>
      <c r="DN21" s="6">
        <f t="shared" si="120"/>
        <v>0</v>
      </c>
      <c r="DO21" s="6">
        <f t="shared" si="121"/>
        <v>0</v>
      </c>
      <c r="DP21" s="6">
        <f t="shared" si="122"/>
        <v>0</v>
      </c>
      <c r="DQ21" s="6">
        <f t="shared" si="123"/>
        <v>0</v>
      </c>
      <c r="DR21" s="6">
        <f t="shared" si="124"/>
        <v>0</v>
      </c>
      <c r="DS21" s="6">
        <f t="shared" si="125"/>
        <v>0</v>
      </c>
      <c r="DT21" s="6">
        <f t="shared" si="126"/>
        <v>0</v>
      </c>
      <c r="DU21" s="6">
        <f t="shared" si="127"/>
        <v>0</v>
      </c>
      <c r="DV21" s="77">
        <f t="shared" si="151"/>
        <v>30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77">
        <f t="shared" si="21"/>
        <v>0</v>
      </c>
      <c r="EO21" s="75">
        <f t="shared" si="76"/>
        <v>146.56399999999996</v>
      </c>
      <c r="EP21" s="75">
        <f t="shared" si="77"/>
        <v>0</v>
      </c>
      <c r="EQ21" s="75">
        <f t="shared" si="78"/>
        <v>0</v>
      </c>
      <c r="ER21" s="75">
        <f t="shared" si="79"/>
        <v>0</v>
      </c>
      <c r="ES21" s="75">
        <f t="shared" si="80"/>
        <v>0</v>
      </c>
      <c r="ET21" s="75">
        <f t="shared" si="81"/>
        <v>0</v>
      </c>
      <c r="EU21" s="75">
        <f t="shared" si="82"/>
        <v>0</v>
      </c>
      <c r="EV21" s="75">
        <f t="shared" si="83"/>
        <v>0</v>
      </c>
      <c r="EW21" s="75">
        <f t="shared" si="84"/>
        <v>0</v>
      </c>
      <c r="EX21" s="75">
        <f t="shared" si="85"/>
        <v>0</v>
      </c>
      <c r="EY21" s="75">
        <f t="shared" si="86"/>
        <v>0</v>
      </c>
      <c r="EZ21" s="75">
        <f t="shared" si="87"/>
        <v>0</v>
      </c>
      <c r="FA21" s="77">
        <f t="shared" si="34"/>
        <v>146.56399999999996</v>
      </c>
      <c r="FD21" s="75">
        <f t="shared" si="128"/>
        <v>128.05599999999993</v>
      </c>
      <c r="FE21" s="75">
        <f t="shared" si="129"/>
        <v>0</v>
      </c>
      <c r="FF21" s="75">
        <f t="shared" si="130"/>
        <v>0</v>
      </c>
      <c r="FG21" s="75">
        <f t="shared" si="131"/>
        <v>0</v>
      </c>
      <c r="FH21" s="75">
        <f t="shared" si="132"/>
        <v>0</v>
      </c>
      <c r="FI21" s="75">
        <f t="shared" si="133"/>
        <v>0</v>
      </c>
      <c r="FJ21" s="75">
        <f t="shared" si="134"/>
        <v>0</v>
      </c>
      <c r="FK21" s="75">
        <f t="shared" si="135"/>
        <v>0</v>
      </c>
      <c r="FL21" s="75">
        <f t="shared" si="136"/>
        <v>0</v>
      </c>
      <c r="FM21" s="75">
        <f t="shared" si="137"/>
        <v>0</v>
      </c>
      <c r="FN21" s="75">
        <f t="shared" si="138"/>
        <v>0</v>
      </c>
      <c r="FO21" s="75">
        <f t="shared" si="139"/>
        <v>0</v>
      </c>
      <c r="FP21" s="75">
        <f t="shared" si="140"/>
        <v>128.05599999999993</v>
      </c>
    </row>
    <row r="22" spans="1:172" ht="15" customHeight="1" outlineLevel="2" x14ac:dyDescent="0.25">
      <c r="A22" s="30">
        <v>2</v>
      </c>
      <c r="B22" s="30" t="s">
        <v>185</v>
      </c>
      <c r="C22" s="30" t="s">
        <v>169</v>
      </c>
      <c r="D22" s="64">
        <v>10102</v>
      </c>
      <c r="E22" s="61" t="s">
        <v>317</v>
      </c>
      <c r="F22" s="38" t="s">
        <v>151</v>
      </c>
      <c r="G22" s="30" t="s">
        <v>185</v>
      </c>
      <c r="H22" s="30" t="s">
        <v>150</v>
      </c>
      <c r="I22" s="38" t="s">
        <v>152</v>
      </c>
      <c r="J22" s="38" t="s">
        <v>89</v>
      </c>
      <c r="K22" s="38" t="s">
        <v>12</v>
      </c>
      <c r="L22" s="32" t="s">
        <v>1078</v>
      </c>
      <c r="M22" s="33" t="s">
        <v>404</v>
      </c>
      <c r="N22" s="34">
        <v>0</v>
      </c>
      <c r="O22" s="34">
        <v>0</v>
      </c>
      <c r="P22" s="34">
        <v>0.45</v>
      </c>
      <c r="Q22" s="34">
        <v>0</v>
      </c>
      <c r="R22" s="33">
        <v>0</v>
      </c>
      <c r="S22" s="33">
        <v>0</v>
      </c>
      <c r="T22" s="33">
        <v>0</v>
      </c>
      <c r="U22" s="33"/>
      <c r="X22" s="75">
        <f>+VLOOKUP($D22,[1]venta_neta_cons!$A$2:$N$1048576,3,0)</f>
        <v>12255</v>
      </c>
      <c r="Y22" s="75">
        <f>+VLOOKUP($D22,[1]venta_neta_cons!$A$2:$N$1048576,4,0)</f>
        <v>0</v>
      </c>
      <c r="Z22" s="75">
        <f>+VLOOKUP($D22,[1]venta_neta_cons!$A$2:$N$1048576,5,0)</f>
        <v>0</v>
      </c>
      <c r="AA22" s="75">
        <f>+VLOOKUP($D22,[1]venta_neta_cons!$A$2:$N$1048576,6,0)</f>
        <v>0</v>
      </c>
      <c r="AB22" s="75">
        <f>+VLOOKUP($D22,[1]venta_neta_cons!$A$2:$N$1048576,7,0)</f>
        <v>0</v>
      </c>
      <c r="AC22" s="75">
        <f>+VLOOKUP($D22,[1]venta_neta_cons!$A$2:$N$1048576,8,0)</f>
        <v>0</v>
      </c>
      <c r="AD22" s="75">
        <f>+VLOOKUP($D22,[1]venta_neta_cons!$A$2:$N$1048576,9,0)</f>
        <v>0</v>
      </c>
      <c r="AE22" s="75">
        <f>+VLOOKUP($D22,[1]venta_neta_cons!$A$2:$N$1048576,10,0)</f>
        <v>0</v>
      </c>
      <c r="AF22" s="75">
        <f>+VLOOKUP($D22,[1]venta_neta_cons!$A$2:$N$1048576,11,0)</f>
        <v>0</v>
      </c>
      <c r="AG22" s="75">
        <f>+VLOOKUP($D22,[1]venta_neta_cons!$A$2:$N$1048576,12,0)</f>
        <v>0</v>
      </c>
      <c r="AH22" s="75">
        <f>+VLOOKUP($D22,[1]venta_neta_cons!$A$2:$N$1048576,13,0)</f>
        <v>0</v>
      </c>
      <c r="AI22" s="75">
        <f>+VLOOKUP($D22,[1]venta_neta_cons!$A$2:$N$1048576,14,0)</f>
        <v>0</v>
      </c>
      <c r="AJ22" s="76">
        <f t="shared" si="35"/>
        <v>12255</v>
      </c>
      <c r="AK22" s="159">
        <f t="shared" si="36"/>
        <v>-0.22769400244798038</v>
      </c>
      <c r="AL22" s="76"/>
      <c r="AM22" s="75">
        <f>+VLOOKUP($D22,[1]saldo_cons!$A$2:$N$1048576,3,0)</f>
        <v>161.20000000000073</v>
      </c>
      <c r="AN22" s="75">
        <f>+VLOOKUP($D22,[1]saldo_cons!$A$2:$N$1048576,4,0)</f>
        <v>0</v>
      </c>
      <c r="AO22" s="75">
        <f>+VLOOKUP($D22,[1]saldo_cons!$A$2:$N$1048576,5,0)</f>
        <v>0</v>
      </c>
      <c r="AP22" s="75">
        <f>+VLOOKUP($D22,[1]saldo_cons!$A$2:$N$1048576,6,0)</f>
        <v>0</v>
      </c>
      <c r="AQ22" s="75">
        <f>+VLOOKUP($D22,[1]saldo_cons!$A$2:$N$1048576,7,0)</f>
        <v>0</v>
      </c>
      <c r="AR22" s="75">
        <f>+VLOOKUP($D22,[1]saldo_cons!$A$2:$N$1048576,8,0)</f>
        <v>0</v>
      </c>
      <c r="AS22" s="75">
        <f>+VLOOKUP($D22,[1]saldo_cons!$A$2:$N$1048576,9,0)</f>
        <v>0</v>
      </c>
      <c r="AT22" s="75">
        <f>+VLOOKUP($D22,[1]saldo_cons!$A$2:$N$1048576,10,0)</f>
        <v>0</v>
      </c>
      <c r="AU22" s="75">
        <f>+VLOOKUP($D22,[1]saldo_cons!$A$2:$N$1048576,11,0)</f>
        <v>0</v>
      </c>
      <c r="AV22" s="75">
        <f>+VLOOKUP($D22,[1]saldo_cons!$A$2:$N$1048576,12,0)</f>
        <v>0</v>
      </c>
      <c r="AW22" s="75">
        <f>+VLOOKUP($D22,[1]saldo_cons!$A$2:$N$1048576,13,0)</f>
        <v>0</v>
      </c>
      <c r="AX22" s="75">
        <f>+VLOOKUP($D22,[1]saldo_cons!$A$2:$N$1048576,14,0)</f>
        <v>0</v>
      </c>
      <c r="AY22" s="76">
        <f t="shared" si="3"/>
        <v>161.20000000000073</v>
      </c>
      <c r="AZ22" s="76"/>
      <c r="BA22" s="76"/>
      <c r="BB22" s="75">
        <f>+VLOOKUP($D22,[1]ggr_cons!$A$2:$N$1048576,3,0)</f>
        <v>-2790.3899999999994</v>
      </c>
      <c r="BC22" s="75">
        <f>+VLOOKUP($D22,[1]ggr_cons!$A$2:$N$1048576,4,0)</f>
        <v>0</v>
      </c>
      <c r="BD22" s="75">
        <f>+VLOOKUP($D22,[1]ggr_cons!$A$2:$N$1048576,5,0)</f>
        <v>0</v>
      </c>
      <c r="BE22" s="75">
        <f>+VLOOKUP($D22,[1]ggr_cons!$A$2:$N$1048576,6,0)</f>
        <v>0</v>
      </c>
      <c r="BF22" s="75">
        <f>+VLOOKUP($D22,[1]ggr_cons!$A$2:$N$1048576,7,0)</f>
        <v>0</v>
      </c>
      <c r="BG22" s="75">
        <f>+VLOOKUP($D22,[1]ggr_cons!$A$2:$N$1048576,8,0)</f>
        <v>0</v>
      </c>
      <c r="BH22" s="75">
        <f>+VLOOKUP($D22,[1]ggr_cons!$A$2:$N$1048576,9,0)</f>
        <v>0</v>
      </c>
      <c r="BI22" s="75">
        <f>+VLOOKUP($D22,[1]ggr_cons!$A$2:$N$1048576,10,0)</f>
        <v>0</v>
      </c>
      <c r="BJ22" s="75">
        <f>+VLOOKUP($D22,[1]ggr_cons!$A$2:$N$1048576,11,0)</f>
        <v>0</v>
      </c>
      <c r="BK22" s="75">
        <f>+VLOOKUP($D22,[1]ggr_cons!$A$2:$N$1048576,12,0)</f>
        <v>0</v>
      </c>
      <c r="BL22" s="75">
        <f>+VLOOKUP($D22,[1]ggr_cons!$A$2:$N$1048576,13,0)</f>
        <v>0</v>
      </c>
      <c r="BM22" s="75">
        <f>+VLOOKUP($D22,[1]ggr_cons!$A$2:$N$1048576,14,0)</f>
        <v>0</v>
      </c>
      <c r="BN22" s="76">
        <f t="shared" si="4"/>
        <v>-2790.3899999999994</v>
      </c>
      <c r="BO22" s="75"/>
      <c r="BP22" s="75"/>
      <c r="BQ22" s="77">
        <f t="shared" si="37"/>
        <v>0</v>
      </c>
      <c r="BR22" s="77">
        <f t="shared" si="38"/>
        <v>0</v>
      </c>
      <c r="BS22" s="77">
        <f t="shared" si="39"/>
        <v>0</v>
      </c>
      <c r="BT22" s="77">
        <f t="shared" si="40"/>
        <v>0</v>
      </c>
      <c r="BU22" s="77">
        <f t="shared" si="41"/>
        <v>0</v>
      </c>
      <c r="BV22" s="77">
        <f t="shared" si="42"/>
        <v>0</v>
      </c>
      <c r="BW22" s="77">
        <f t="shared" si="43"/>
        <v>0</v>
      </c>
      <c r="BX22" s="77">
        <f t="shared" si="44"/>
        <v>0</v>
      </c>
      <c r="BY22" s="77">
        <f t="shared" si="45"/>
        <v>0</v>
      </c>
      <c r="BZ22" s="77">
        <f t="shared" si="46"/>
        <v>0</v>
      </c>
      <c r="CA22" s="77">
        <f t="shared" si="47"/>
        <v>0</v>
      </c>
      <c r="CB22" s="77">
        <f t="shared" si="48"/>
        <v>0</v>
      </c>
      <c r="CC22" s="77">
        <f t="shared" si="49"/>
        <v>0</v>
      </c>
      <c r="CD22" s="75"/>
      <c r="CE22" s="77"/>
      <c r="CF22" s="77">
        <f t="shared" si="50"/>
        <v>0</v>
      </c>
      <c r="CG22" s="77">
        <f t="shared" si="51"/>
        <v>0</v>
      </c>
      <c r="CH22" s="77">
        <f t="shared" si="52"/>
        <v>0</v>
      </c>
      <c r="CI22" s="77">
        <f t="shared" si="53"/>
        <v>0</v>
      </c>
      <c r="CJ22" s="77">
        <f t="shared" si="54"/>
        <v>0</v>
      </c>
      <c r="CK22" s="77">
        <f t="shared" si="55"/>
        <v>0</v>
      </c>
      <c r="CL22" s="77">
        <f t="shared" si="56"/>
        <v>0</v>
      </c>
      <c r="CM22" s="77">
        <f t="shared" si="57"/>
        <v>0</v>
      </c>
      <c r="CN22" s="77">
        <f t="shared" si="58"/>
        <v>0</v>
      </c>
      <c r="CO22" s="77">
        <f t="shared" si="59"/>
        <v>0</v>
      </c>
      <c r="CP22" s="77">
        <f t="shared" si="60"/>
        <v>0</v>
      </c>
      <c r="CQ22" s="77">
        <f t="shared" si="61"/>
        <v>0</v>
      </c>
      <c r="CR22" s="77">
        <f t="shared" si="62"/>
        <v>0</v>
      </c>
      <c r="CS22" s="75"/>
      <c r="CT22" s="75"/>
      <c r="CU22" s="78">
        <f t="shared" si="103"/>
        <v>-1255.6754999999998</v>
      </c>
      <c r="CV22" s="78">
        <f t="shared" si="104"/>
        <v>0</v>
      </c>
      <c r="CW22" s="78">
        <f t="shared" si="105"/>
        <v>0</v>
      </c>
      <c r="CX22" s="78">
        <f t="shared" si="106"/>
        <v>0</v>
      </c>
      <c r="CY22" s="78">
        <f t="shared" si="107"/>
        <v>0</v>
      </c>
      <c r="CZ22" s="78">
        <f t="shared" si="108"/>
        <v>0</v>
      </c>
      <c r="DA22" s="78">
        <f t="shared" si="109"/>
        <v>0</v>
      </c>
      <c r="DB22" s="78">
        <f t="shared" si="110"/>
        <v>0</v>
      </c>
      <c r="DC22" s="78">
        <f t="shared" si="111"/>
        <v>0</v>
      </c>
      <c r="DD22" s="78">
        <f t="shared" si="112"/>
        <v>0</v>
      </c>
      <c r="DE22" s="78">
        <f t="shared" si="113"/>
        <v>0</v>
      </c>
      <c r="DF22" s="78">
        <f t="shared" si="114"/>
        <v>0</v>
      </c>
      <c r="DG22" s="77">
        <f t="shared" si="115"/>
        <v>-1255.6754999999998</v>
      </c>
      <c r="DH22" s="75"/>
      <c r="DJ22" s="6">
        <f t="shared" si="116"/>
        <v>0</v>
      </c>
      <c r="DK22" s="6">
        <f t="shared" si="117"/>
        <v>0</v>
      </c>
      <c r="DL22" s="6">
        <f t="shared" si="118"/>
        <v>0</v>
      </c>
      <c r="DM22" s="6">
        <f t="shared" si="119"/>
        <v>0</v>
      </c>
      <c r="DN22" s="6">
        <f t="shared" si="120"/>
        <v>0</v>
      </c>
      <c r="DO22" s="6">
        <f t="shared" si="121"/>
        <v>0</v>
      </c>
      <c r="DP22" s="6">
        <f t="shared" si="122"/>
        <v>0</v>
      </c>
      <c r="DQ22" s="6">
        <f t="shared" si="123"/>
        <v>0</v>
      </c>
      <c r="DR22" s="6">
        <f t="shared" si="124"/>
        <v>0</v>
      </c>
      <c r="DS22" s="6">
        <f t="shared" si="125"/>
        <v>0</v>
      </c>
      <c r="DT22" s="6">
        <f t="shared" si="126"/>
        <v>0</v>
      </c>
      <c r="DU22" s="6">
        <f t="shared" si="127"/>
        <v>0</v>
      </c>
      <c r="DV22" s="77">
        <f t="shared" si="151"/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77">
        <f t="shared" si="21"/>
        <v>0</v>
      </c>
      <c r="EO22" s="75">
        <f t="shared" si="76"/>
        <v>-1255.6754999999998</v>
      </c>
      <c r="EP22" s="75">
        <f t="shared" si="77"/>
        <v>0</v>
      </c>
      <c r="EQ22" s="75">
        <f t="shared" si="78"/>
        <v>0</v>
      </c>
      <c r="ER22" s="75">
        <f t="shared" si="79"/>
        <v>0</v>
      </c>
      <c r="ES22" s="75">
        <f t="shared" si="80"/>
        <v>0</v>
      </c>
      <c r="ET22" s="75">
        <f t="shared" si="81"/>
        <v>0</v>
      </c>
      <c r="EU22" s="75">
        <f t="shared" si="82"/>
        <v>0</v>
      </c>
      <c r="EV22" s="75">
        <f t="shared" si="83"/>
        <v>0</v>
      </c>
      <c r="EW22" s="75">
        <f t="shared" si="84"/>
        <v>0</v>
      </c>
      <c r="EX22" s="75">
        <f t="shared" si="85"/>
        <v>0</v>
      </c>
      <c r="EY22" s="75">
        <f t="shared" si="86"/>
        <v>0</v>
      </c>
      <c r="EZ22" s="75">
        <f t="shared" si="87"/>
        <v>0</v>
      </c>
      <c r="FA22" s="77">
        <f t="shared" si="34"/>
        <v>-1255.6754999999998</v>
      </c>
      <c r="FD22" s="75">
        <f t="shared" si="128"/>
        <v>1416.8755000000006</v>
      </c>
      <c r="FE22" s="75">
        <f t="shared" si="129"/>
        <v>0</v>
      </c>
      <c r="FF22" s="75">
        <f t="shared" si="130"/>
        <v>0</v>
      </c>
      <c r="FG22" s="75">
        <f t="shared" si="131"/>
        <v>0</v>
      </c>
      <c r="FH22" s="75">
        <f t="shared" si="132"/>
        <v>0</v>
      </c>
      <c r="FI22" s="75">
        <f t="shared" si="133"/>
        <v>0</v>
      </c>
      <c r="FJ22" s="75">
        <f t="shared" si="134"/>
        <v>0</v>
      </c>
      <c r="FK22" s="75">
        <f t="shared" si="135"/>
        <v>0</v>
      </c>
      <c r="FL22" s="75">
        <f t="shared" si="136"/>
        <v>0</v>
      </c>
      <c r="FM22" s="75">
        <f t="shared" si="137"/>
        <v>0</v>
      </c>
      <c r="FN22" s="75">
        <f t="shared" si="138"/>
        <v>0</v>
      </c>
      <c r="FO22" s="75">
        <f t="shared" si="139"/>
        <v>0</v>
      </c>
      <c r="FP22" s="75">
        <f t="shared" si="140"/>
        <v>1416.8755000000006</v>
      </c>
    </row>
    <row r="23" spans="1:172" ht="15" customHeight="1" outlineLevel="2" x14ac:dyDescent="0.25">
      <c r="A23" s="30">
        <v>2</v>
      </c>
      <c r="B23" s="30" t="s">
        <v>185</v>
      </c>
      <c r="C23" s="30" t="s">
        <v>169</v>
      </c>
      <c r="D23" s="64">
        <v>10099</v>
      </c>
      <c r="E23" s="61" t="s">
        <v>316</v>
      </c>
      <c r="F23" s="38" t="s">
        <v>159</v>
      </c>
      <c r="G23" s="30" t="s">
        <v>185</v>
      </c>
      <c r="H23" s="30" t="s">
        <v>150</v>
      </c>
      <c r="I23" s="38" t="s">
        <v>156</v>
      </c>
      <c r="J23" s="38" t="s">
        <v>89</v>
      </c>
      <c r="K23" s="38" t="s">
        <v>12</v>
      </c>
      <c r="L23" s="32" t="s">
        <v>1078</v>
      </c>
      <c r="M23" s="33" t="s">
        <v>404</v>
      </c>
      <c r="N23" s="34">
        <v>0</v>
      </c>
      <c r="O23" s="34">
        <v>0</v>
      </c>
      <c r="P23" s="34">
        <v>0.45</v>
      </c>
      <c r="Q23" s="34">
        <v>0</v>
      </c>
      <c r="R23" s="33">
        <v>0</v>
      </c>
      <c r="S23" s="33">
        <v>0</v>
      </c>
      <c r="T23" s="33">
        <v>0</v>
      </c>
      <c r="U23" s="33"/>
      <c r="X23" s="75">
        <f>+VLOOKUP($D23,[1]venta_neta_cons!$A$2:$N$1048576,3,0)</f>
        <v>6342</v>
      </c>
      <c r="Y23" s="75">
        <f>+VLOOKUP($D23,[1]venta_neta_cons!$A$2:$N$1048576,4,0)</f>
        <v>0</v>
      </c>
      <c r="Z23" s="75">
        <f>+VLOOKUP($D23,[1]venta_neta_cons!$A$2:$N$1048576,5,0)</f>
        <v>0</v>
      </c>
      <c r="AA23" s="75">
        <f>+VLOOKUP($D23,[1]venta_neta_cons!$A$2:$N$1048576,6,0)</f>
        <v>0</v>
      </c>
      <c r="AB23" s="75">
        <f>+VLOOKUP($D23,[1]venta_neta_cons!$A$2:$N$1048576,7,0)</f>
        <v>0</v>
      </c>
      <c r="AC23" s="75">
        <f>+VLOOKUP($D23,[1]venta_neta_cons!$A$2:$N$1048576,8,0)</f>
        <v>0</v>
      </c>
      <c r="AD23" s="75">
        <f>+VLOOKUP($D23,[1]venta_neta_cons!$A$2:$N$1048576,9,0)</f>
        <v>0</v>
      </c>
      <c r="AE23" s="75">
        <f>+VLOOKUP($D23,[1]venta_neta_cons!$A$2:$N$1048576,10,0)</f>
        <v>0</v>
      </c>
      <c r="AF23" s="75">
        <f>+VLOOKUP($D23,[1]venta_neta_cons!$A$2:$N$1048576,11,0)</f>
        <v>0</v>
      </c>
      <c r="AG23" s="75">
        <f>+VLOOKUP($D23,[1]venta_neta_cons!$A$2:$N$1048576,12,0)</f>
        <v>0</v>
      </c>
      <c r="AH23" s="75">
        <f>+VLOOKUP($D23,[1]venta_neta_cons!$A$2:$N$1048576,13,0)</f>
        <v>0</v>
      </c>
      <c r="AI23" s="75">
        <f>+VLOOKUP($D23,[1]venta_neta_cons!$A$2:$N$1048576,14,0)</f>
        <v>0</v>
      </c>
      <c r="AJ23" s="76">
        <f t="shared" si="35"/>
        <v>6342</v>
      </c>
      <c r="AK23" s="159">
        <f t="shared" si="36"/>
        <v>0.24979501734468618</v>
      </c>
      <c r="AL23" s="76"/>
      <c r="AM23" s="75">
        <f>+VLOOKUP($D23,[1]saldo_cons!$A$2:$N$1048576,3,0)</f>
        <v>2372.4</v>
      </c>
      <c r="AN23" s="75">
        <f>+VLOOKUP($D23,[1]saldo_cons!$A$2:$N$1048576,4,0)</f>
        <v>0</v>
      </c>
      <c r="AO23" s="75">
        <f>+VLOOKUP($D23,[1]saldo_cons!$A$2:$N$1048576,5,0)</f>
        <v>0</v>
      </c>
      <c r="AP23" s="75">
        <f>+VLOOKUP($D23,[1]saldo_cons!$A$2:$N$1048576,6,0)</f>
        <v>0</v>
      </c>
      <c r="AQ23" s="75">
        <f>+VLOOKUP($D23,[1]saldo_cons!$A$2:$N$1048576,7,0)</f>
        <v>0</v>
      </c>
      <c r="AR23" s="75">
        <f>+VLOOKUP($D23,[1]saldo_cons!$A$2:$N$1048576,8,0)</f>
        <v>0</v>
      </c>
      <c r="AS23" s="75">
        <f>+VLOOKUP($D23,[1]saldo_cons!$A$2:$N$1048576,9,0)</f>
        <v>0</v>
      </c>
      <c r="AT23" s="75">
        <f>+VLOOKUP($D23,[1]saldo_cons!$A$2:$N$1048576,10,0)</f>
        <v>0</v>
      </c>
      <c r="AU23" s="75">
        <f>+VLOOKUP($D23,[1]saldo_cons!$A$2:$N$1048576,11,0)</f>
        <v>0</v>
      </c>
      <c r="AV23" s="75">
        <f>+VLOOKUP($D23,[1]saldo_cons!$A$2:$N$1048576,12,0)</f>
        <v>0</v>
      </c>
      <c r="AW23" s="75">
        <f>+VLOOKUP($D23,[1]saldo_cons!$A$2:$N$1048576,13,0)</f>
        <v>0</v>
      </c>
      <c r="AX23" s="75">
        <f>+VLOOKUP($D23,[1]saldo_cons!$A$2:$N$1048576,14,0)</f>
        <v>0</v>
      </c>
      <c r="AY23" s="76">
        <f t="shared" si="3"/>
        <v>2372.4</v>
      </c>
      <c r="AZ23" s="76"/>
      <c r="BA23" s="76"/>
      <c r="BB23" s="75">
        <f>+VLOOKUP($D23,[1]ggr_cons!$A$2:$N$1048576,3,0)</f>
        <v>1584.1999999999998</v>
      </c>
      <c r="BC23" s="75">
        <f>+VLOOKUP($D23,[1]ggr_cons!$A$2:$N$1048576,4,0)</f>
        <v>0</v>
      </c>
      <c r="BD23" s="75">
        <f>+VLOOKUP($D23,[1]ggr_cons!$A$2:$N$1048576,5,0)</f>
        <v>0</v>
      </c>
      <c r="BE23" s="75">
        <f>+VLOOKUP($D23,[1]ggr_cons!$A$2:$N$1048576,6,0)</f>
        <v>0</v>
      </c>
      <c r="BF23" s="75">
        <f>+VLOOKUP($D23,[1]ggr_cons!$A$2:$N$1048576,7,0)</f>
        <v>0</v>
      </c>
      <c r="BG23" s="75">
        <f>+VLOOKUP($D23,[1]ggr_cons!$A$2:$N$1048576,8,0)</f>
        <v>0</v>
      </c>
      <c r="BH23" s="75">
        <f>+VLOOKUP($D23,[1]ggr_cons!$A$2:$N$1048576,9,0)</f>
        <v>0</v>
      </c>
      <c r="BI23" s="75">
        <f>+VLOOKUP($D23,[1]ggr_cons!$A$2:$N$1048576,10,0)</f>
        <v>0</v>
      </c>
      <c r="BJ23" s="75">
        <f>+VLOOKUP($D23,[1]ggr_cons!$A$2:$N$1048576,11,0)</f>
        <v>0</v>
      </c>
      <c r="BK23" s="75">
        <f>+VLOOKUP($D23,[1]ggr_cons!$A$2:$N$1048576,12,0)</f>
        <v>0</v>
      </c>
      <c r="BL23" s="75">
        <f>+VLOOKUP($D23,[1]ggr_cons!$A$2:$N$1048576,13,0)</f>
        <v>0</v>
      </c>
      <c r="BM23" s="75">
        <f>+VLOOKUP($D23,[1]ggr_cons!$A$2:$N$1048576,14,0)</f>
        <v>0</v>
      </c>
      <c r="BN23" s="76">
        <f t="shared" si="4"/>
        <v>1584.1999999999998</v>
      </c>
      <c r="BO23" s="75"/>
      <c r="BP23" s="75"/>
      <c r="BQ23" s="77">
        <f t="shared" si="37"/>
        <v>0</v>
      </c>
      <c r="BR23" s="77">
        <f t="shared" si="38"/>
        <v>0</v>
      </c>
      <c r="BS23" s="77">
        <f t="shared" si="39"/>
        <v>0</v>
      </c>
      <c r="BT23" s="77">
        <f t="shared" si="40"/>
        <v>0</v>
      </c>
      <c r="BU23" s="77">
        <f t="shared" si="41"/>
        <v>0</v>
      </c>
      <c r="BV23" s="77">
        <f t="shared" si="42"/>
        <v>0</v>
      </c>
      <c r="BW23" s="77">
        <f t="shared" si="43"/>
        <v>0</v>
      </c>
      <c r="BX23" s="77">
        <f t="shared" si="44"/>
        <v>0</v>
      </c>
      <c r="BY23" s="77">
        <f t="shared" si="45"/>
        <v>0</v>
      </c>
      <c r="BZ23" s="77">
        <f t="shared" si="46"/>
        <v>0</v>
      </c>
      <c r="CA23" s="77">
        <f t="shared" si="47"/>
        <v>0</v>
      </c>
      <c r="CB23" s="77">
        <f t="shared" si="48"/>
        <v>0</v>
      </c>
      <c r="CC23" s="77">
        <f t="shared" si="49"/>
        <v>0</v>
      </c>
      <c r="CD23" s="75"/>
      <c r="CE23" s="77"/>
      <c r="CF23" s="77">
        <f t="shared" si="50"/>
        <v>0</v>
      </c>
      <c r="CG23" s="77">
        <f t="shared" si="51"/>
        <v>0</v>
      </c>
      <c r="CH23" s="77">
        <f t="shared" si="52"/>
        <v>0</v>
      </c>
      <c r="CI23" s="77">
        <f t="shared" si="53"/>
        <v>0</v>
      </c>
      <c r="CJ23" s="77">
        <f t="shared" si="54"/>
        <v>0</v>
      </c>
      <c r="CK23" s="77">
        <f t="shared" si="55"/>
        <v>0</v>
      </c>
      <c r="CL23" s="77">
        <f t="shared" si="56"/>
        <v>0</v>
      </c>
      <c r="CM23" s="77">
        <f t="shared" si="57"/>
        <v>0</v>
      </c>
      <c r="CN23" s="77">
        <f t="shared" si="58"/>
        <v>0</v>
      </c>
      <c r="CO23" s="77">
        <f t="shared" si="59"/>
        <v>0</v>
      </c>
      <c r="CP23" s="77">
        <f t="shared" si="60"/>
        <v>0</v>
      </c>
      <c r="CQ23" s="77">
        <f t="shared" si="61"/>
        <v>0</v>
      </c>
      <c r="CR23" s="77">
        <f t="shared" si="62"/>
        <v>0</v>
      </c>
      <c r="CS23" s="75"/>
      <c r="CT23" s="75"/>
      <c r="CU23" s="78">
        <f t="shared" si="103"/>
        <v>712.89</v>
      </c>
      <c r="CV23" s="78">
        <f t="shared" si="104"/>
        <v>0</v>
      </c>
      <c r="CW23" s="78">
        <f t="shared" si="105"/>
        <v>0</v>
      </c>
      <c r="CX23" s="78">
        <f t="shared" si="106"/>
        <v>0</v>
      </c>
      <c r="CY23" s="78">
        <f t="shared" si="107"/>
        <v>0</v>
      </c>
      <c r="CZ23" s="78">
        <f t="shared" si="108"/>
        <v>0</v>
      </c>
      <c r="DA23" s="78">
        <f t="shared" si="109"/>
        <v>0</v>
      </c>
      <c r="DB23" s="78">
        <f t="shared" si="110"/>
        <v>0</v>
      </c>
      <c r="DC23" s="78">
        <f t="shared" si="111"/>
        <v>0</v>
      </c>
      <c r="DD23" s="78">
        <f t="shared" si="112"/>
        <v>0</v>
      </c>
      <c r="DE23" s="78">
        <f t="shared" si="113"/>
        <v>0</v>
      </c>
      <c r="DF23" s="78">
        <f t="shared" si="114"/>
        <v>0</v>
      </c>
      <c r="DG23" s="77">
        <f t="shared" si="115"/>
        <v>712.89</v>
      </c>
      <c r="DH23" s="75"/>
      <c r="DJ23" s="6">
        <f t="shared" si="116"/>
        <v>0</v>
      </c>
      <c r="DK23" s="6">
        <f t="shared" si="117"/>
        <v>0</v>
      </c>
      <c r="DL23" s="6">
        <f t="shared" si="118"/>
        <v>0</v>
      </c>
      <c r="DM23" s="6">
        <f t="shared" si="119"/>
        <v>0</v>
      </c>
      <c r="DN23" s="6">
        <f t="shared" si="120"/>
        <v>0</v>
      </c>
      <c r="DO23" s="6">
        <f t="shared" si="121"/>
        <v>0</v>
      </c>
      <c r="DP23" s="6">
        <f t="shared" si="122"/>
        <v>0</v>
      </c>
      <c r="DQ23" s="6">
        <f t="shared" si="123"/>
        <v>0</v>
      </c>
      <c r="DR23" s="6">
        <f t="shared" si="124"/>
        <v>0</v>
      </c>
      <c r="DS23" s="6">
        <f t="shared" si="125"/>
        <v>0</v>
      </c>
      <c r="DT23" s="6">
        <f t="shared" si="126"/>
        <v>0</v>
      </c>
      <c r="DU23" s="6">
        <f t="shared" si="127"/>
        <v>0</v>
      </c>
      <c r="DV23" s="77">
        <f t="shared" si="151"/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77">
        <f t="shared" si="21"/>
        <v>0</v>
      </c>
      <c r="EO23" s="75">
        <f t="shared" si="76"/>
        <v>712.89</v>
      </c>
      <c r="EP23" s="75">
        <f t="shared" si="77"/>
        <v>0</v>
      </c>
      <c r="EQ23" s="75">
        <f t="shared" si="78"/>
        <v>0</v>
      </c>
      <c r="ER23" s="75">
        <f t="shared" si="79"/>
        <v>0</v>
      </c>
      <c r="ES23" s="75">
        <f t="shared" si="80"/>
        <v>0</v>
      </c>
      <c r="ET23" s="75">
        <f t="shared" si="81"/>
        <v>0</v>
      </c>
      <c r="EU23" s="75">
        <f t="shared" si="82"/>
        <v>0</v>
      </c>
      <c r="EV23" s="75">
        <f t="shared" si="83"/>
        <v>0</v>
      </c>
      <c r="EW23" s="75">
        <f t="shared" si="84"/>
        <v>0</v>
      </c>
      <c r="EX23" s="75">
        <f t="shared" si="85"/>
        <v>0</v>
      </c>
      <c r="EY23" s="75">
        <f t="shared" si="86"/>
        <v>0</v>
      </c>
      <c r="EZ23" s="75">
        <f t="shared" si="87"/>
        <v>0</v>
      </c>
      <c r="FA23" s="77">
        <f t="shared" si="34"/>
        <v>712.89</v>
      </c>
      <c r="FD23" s="75">
        <f t="shared" si="128"/>
        <v>1659.5100000000002</v>
      </c>
      <c r="FE23" s="75">
        <f t="shared" si="129"/>
        <v>0</v>
      </c>
      <c r="FF23" s="75">
        <f t="shared" si="130"/>
        <v>0</v>
      </c>
      <c r="FG23" s="75">
        <f t="shared" si="131"/>
        <v>0</v>
      </c>
      <c r="FH23" s="75">
        <f t="shared" si="132"/>
        <v>0</v>
      </c>
      <c r="FI23" s="75">
        <f t="shared" si="133"/>
        <v>0</v>
      </c>
      <c r="FJ23" s="75">
        <f t="shared" si="134"/>
        <v>0</v>
      </c>
      <c r="FK23" s="75">
        <f t="shared" si="135"/>
        <v>0</v>
      </c>
      <c r="FL23" s="75">
        <f t="shared" si="136"/>
        <v>0</v>
      </c>
      <c r="FM23" s="75">
        <f t="shared" si="137"/>
        <v>0</v>
      </c>
      <c r="FN23" s="75">
        <f t="shared" si="138"/>
        <v>0</v>
      </c>
      <c r="FO23" s="75">
        <f t="shared" si="139"/>
        <v>0</v>
      </c>
      <c r="FP23" s="75">
        <f t="shared" si="140"/>
        <v>1659.5100000000002</v>
      </c>
    </row>
    <row r="24" spans="1:172" ht="15" customHeight="1" outlineLevel="2" x14ac:dyDescent="0.25">
      <c r="A24" s="30">
        <v>2</v>
      </c>
      <c r="B24" s="30" t="s">
        <v>185</v>
      </c>
      <c r="C24" s="30" t="s">
        <v>169</v>
      </c>
      <c r="D24" s="64">
        <v>10096</v>
      </c>
      <c r="E24" s="61" t="s">
        <v>315</v>
      </c>
      <c r="F24" s="38" t="s">
        <v>160</v>
      </c>
      <c r="G24" s="30" t="s">
        <v>185</v>
      </c>
      <c r="H24" s="30" t="s">
        <v>150</v>
      </c>
      <c r="I24" s="38" t="s">
        <v>157</v>
      </c>
      <c r="J24" s="38" t="s">
        <v>158</v>
      </c>
      <c r="K24" s="38" t="s">
        <v>12</v>
      </c>
      <c r="L24" s="32" t="s">
        <v>1078</v>
      </c>
      <c r="M24" s="33" t="s">
        <v>404</v>
      </c>
      <c r="N24" s="34">
        <v>0</v>
      </c>
      <c r="O24" s="34">
        <v>0</v>
      </c>
      <c r="P24" s="34">
        <v>0.45</v>
      </c>
      <c r="Q24" s="34">
        <v>0</v>
      </c>
      <c r="R24" s="33">
        <v>0</v>
      </c>
      <c r="S24" s="33">
        <v>0</v>
      </c>
      <c r="T24" s="33">
        <v>0</v>
      </c>
      <c r="U24" s="33"/>
      <c r="X24" s="75">
        <f>+VLOOKUP($D24,[1]venta_neta_cons!$A$2:$N$1048576,3,0)</f>
        <v>2994</v>
      </c>
      <c r="Y24" s="75">
        <f>+VLOOKUP($D24,[1]venta_neta_cons!$A$2:$N$1048576,4,0)</f>
        <v>0</v>
      </c>
      <c r="Z24" s="75">
        <f>+VLOOKUP($D24,[1]venta_neta_cons!$A$2:$N$1048576,5,0)</f>
        <v>0</v>
      </c>
      <c r="AA24" s="75">
        <f>+VLOOKUP($D24,[1]venta_neta_cons!$A$2:$N$1048576,6,0)</f>
        <v>0</v>
      </c>
      <c r="AB24" s="75">
        <f>+VLOOKUP($D24,[1]venta_neta_cons!$A$2:$N$1048576,7,0)</f>
        <v>0</v>
      </c>
      <c r="AC24" s="75">
        <f>+VLOOKUP($D24,[1]venta_neta_cons!$A$2:$N$1048576,8,0)</f>
        <v>0</v>
      </c>
      <c r="AD24" s="75">
        <f>+VLOOKUP($D24,[1]venta_neta_cons!$A$2:$N$1048576,9,0)</f>
        <v>0</v>
      </c>
      <c r="AE24" s="75">
        <f>+VLOOKUP($D24,[1]venta_neta_cons!$A$2:$N$1048576,10,0)</f>
        <v>0</v>
      </c>
      <c r="AF24" s="75">
        <f>+VLOOKUP($D24,[1]venta_neta_cons!$A$2:$N$1048576,11,0)</f>
        <v>0</v>
      </c>
      <c r="AG24" s="75">
        <f>+VLOOKUP($D24,[1]venta_neta_cons!$A$2:$N$1048576,12,0)</f>
        <v>0</v>
      </c>
      <c r="AH24" s="75">
        <f>+VLOOKUP($D24,[1]venta_neta_cons!$A$2:$N$1048576,13,0)</f>
        <v>0</v>
      </c>
      <c r="AI24" s="75">
        <f>+VLOOKUP($D24,[1]venta_neta_cons!$A$2:$N$1048576,14,0)</f>
        <v>0</v>
      </c>
      <c r="AJ24" s="76">
        <f t="shared" si="35"/>
        <v>2994</v>
      </c>
      <c r="AK24" s="159">
        <f t="shared" si="36"/>
        <v>0.24360721442885777</v>
      </c>
      <c r="AL24" s="76"/>
      <c r="AM24" s="75">
        <f>+VLOOKUP($D24,[1]saldo_cons!$A$2:$N$1048576,3,0)</f>
        <v>518.65999999999985</v>
      </c>
      <c r="AN24" s="75">
        <f>+VLOOKUP($D24,[1]saldo_cons!$A$2:$N$1048576,4,0)</f>
        <v>0</v>
      </c>
      <c r="AO24" s="75">
        <f>+VLOOKUP($D24,[1]saldo_cons!$A$2:$N$1048576,5,0)</f>
        <v>0</v>
      </c>
      <c r="AP24" s="75">
        <f>+VLOOKUP($D24,[1]saldo_cons!$A$2:$N$1048576,6,0)</f>
        <v>0</v>
      </c>
      <c r="AQ24" s="75">
        <f>+VLOOKUP($D24,[1]saldo_cons!$A$2:$N$1048576,7,0)</f>
        <v>0</v>
      </c>
      <c r="AR24" s="75">
        <f>+VLOOKUP($D24,[1]saldo_cons!$A$2:$N$1048576,8,0)</f>
        <v>0</v>
      </c>
      <c r="AS24" s="75">
        <f>+VLOOKUP($D24,[1]saldo_cons!$A$2:$N$1048576,9,0)</f>
        <v>0</v>
      </c>
      <c r="AT24" s="75">
        <f>+VLOOKUP($D24,[1]saldo_cons!$A$2:$N$1048576,10,0)</f>
        <v>0</v>
      </c>
      <c r="AU24" s="75">
        <f>+VLOOKUP($D24,[1]saldo_cons!$A$2:$N$1048576,11,0)</f>
        <v>0</v>
      </c>
      <c r="AV24" s="75">
        <f>+VLOOKUP($D24,[1]saldo_cons!$A$2:$N$1048576,12,0)</f>
        <v>0</v>
      </c>
      <c r="AW24" s="75">
        <f>+VLOOKUP($D24,[1]saldo_cons!$A$2:$N$1048576,13,0)</f>
        <v>0</v>
      </c>
      <c r="AX24" s="75">
        <f>+VLOOKUP($D24,[1]saldo_cons!$A$2:$N$1048576,14,0)</f>
        <v>0</v>
      </c>
      <c r="AY24" s="76">
        <f t="shared" si="3"/>
        <v>518.65999999999985</v>
      </c>
      <c r="AZ24" s="76"/>
      <c r="BA24" s="76"/>
      <c r="BB24" s="75">
        <f>+VLOOKUP($D24,[1]ggr_cons!$A$2:$N$1048576,3,0)</f>
        <v>729.36000000000013</v>
      </c>
      <c r="BC24" s="75">
        <f>+VLOOKUP($D24,[1]ggr_cons!$A$2:$N$1048576,4,0)</f>
        <v>0</v>
      </c>
      <c r="BD24" s="75">
        <f>+VLOOKUP($D24,[1]ggr_cons!$A$2:$N$1048576,5,0)</f>
        <v>0</v>
      </c>
      <c r="BE24" s="75">
        <f>+VLOOKUP($D24,[1]ggr_cons!$A$2:$N$1048576,6,0)</f>
        <v>0</v>
      </c>
      <c r="BF24" s="75">
        <f>+VLOOKUP($D24,[1]ggr_cons!$A$2:$N$1048576,7,0)</f>
        <v>0</v>
      </c>
      <c r="BG24" s="75">
        <f>+VLOOKUP($D24,[1]ggr_cons!$A$2:$N$1048576,8,0)</f>
        <v>0</v>
      </c>
      <c r="BH24" s="75">
        <f>+VLOOKUP($D24,[1]ggr_cons!$A$2:$N$1048576,9,0)</f>
        <v>0</v>
      </c>
      <c r="BI24" s="75">
        <f>+VLOOKUP($D24,[1]ggr_cons!$A$2:$N$1048576,10,0)</f>
        <v>0</v>
      </c>
      <c r="BJ24" s="75">
        <f>+VLOOKUP($D24,[1]ggr_cons!$A$2:$N$1048576,11,0)</f>
        <v>0</v>
      </c>
      <c r="BK24" s="75">
        <f>+VLOOKUP($D24,[1]ggr_cons!$A$2:$N$1048576,12,0)</f>
        <v>0</v>
      </c>
      <c r="BL24" s="75">
        <f>+VLOOKUP($D24,[1]ggr_cons!$A$2:$N$1048576,13,0)</f>
        <v>0</v>
      </c>
      <c r="BM24" s="75">
        <f>+VLOOKUP($D24,[1]ggr_cons!$A$2:$N$1048576,14,0)</f>
        <v>0</v>
      </c>
      <c r="BN24" s="76">
        <f t="shared" si="4"/>
        <v>729.36000000000013</v>
      </c>
      <c r="BO24" s="75"/>
      <c r="BP24" s="75"/>
      <c r="BQ24" s="77">
        <f t="shared" si="37"/>
        <v>0</v>
      </c>
      <c r="BR24" s="77">
        <f t="shared" si="38"/>
        <v>0</v>
      </c>
      <c r="BS24" s="77">
        <f t="shared" si="39"/>
        <v>0</v>
      </c>
      <c r="BT24" s="77">
        <f t="shared" si="40"/>
        <v>0</v>
      </c>
      <c r="BU24" s="77">
        <f t="shared" si="41"/>
        <v>0</v>
      </c>
      <c r="BV24" s="77">
        <f t="shared" si="42"/>
        <v>0</v>
      </c>
      <c r="BW24" s="77">
        <f t="shared" si="43"/>
        <v>0</v>
      </c>
      <c r="BX24" s="77">
        <f t="shared" si="44"/>
        <v>0</v>
      </c>
      <c r="BY24" s="77">
        <f t="shared" si="45"/>
        <v>0</v>
      </c>
      <c r="BZ24" s="77">
        <f t="shared" si="46"/>
        <v>0</v>
      </c>
      <c r="CA24" s="77">
        <f t="shared" si="47"/>
        <v>0</v>
      </c>
      <c r="CB24" s="77">
        <f t="shared" si="48"/>
        <v>0</v>
      </c>
      <c r="CC24" s="77">
        <f t="shared" si="49"/>
        <v>0</v>
      </c>
      <c r="CD24" s="75"/>
      <c r="CE24" s="77"/>
      <c r="CF24" s="77">
        <f t="shared" si="50"/>
        <v>0</v>
      </c>
      <c r="CG24" s="77">
        <f t="shared" si="51"/>
        <v>0</v>
      </c>
      <c r="CH24" s="77">
        <f t="shared" si="52"/>
        <v>0</v>
      </c>
      <c r="CI24" s="77">
        <f t="shared" si="53"/>
        <v>0</v>
      </c>
      <c r="CJ24" s="77">
        <f t="shared" si="54"/>
        <v>0</v>
      </c>
      <c r="CK24" s="77">
        <f t="shared" si="55"/>
        <v>0</v>
      </c>
      <c r="CL24" s="77">
        <f t="shared" si="56"/>
        <v>0</v>
      </c>
      <c r="CM24" s="77">
        <f t="shared" si="57"/>
        <v>0</v>
      </c>
      <c r="CN24" s="77">
        <f t="shared" si="58"/>
        <v>0</v>
      </c>
      <c r="CO24" s="77">
        <f t="shared" si="59"/>
        <v>0</v>
      </c>
      <c r="CP24" s="77">
        <f t="shared" si="60"/>
        <v>0</v>
      </c>
      <c r="CQ24" s="77">
        <f t="shared" si="61"/>
        <v>0</v>
      </c>
      <c r="CR24" s="77">
        <f t="shared" si="62"/>
        <v>0</v>
      </c>
      <c r="CS24" s="75"/>
      <c r="CT24" s="75"/>
      <c r="CU24" s="78">
        <f t="shared" si="103"/>
        <v>328.21200000000005</v>
      </c>
      <c r="CV24" s="78">
        <f t="shared" si="104"/>
        <v>0</v>
      </c>
      <c r="CW24" s="78">
        <f t="shared" si="105"/>
        <v>0</v>
      </c>
      <c r="CX24" s="78">
        <f t="shared" si="106"/>
        <v>0</v>
      </c>
      <c r="CY24" s="78">
        <f t="shared" si="107"/>
        <v>0</v>
      </c>
      <c r="CZ24" s="78">
        <f t="shared" si="108"/>
        <v>0</v>
      </c>
      <c r="DA24" s="78">
        <f t="shared" si="109"/>
        <v>0</v>
      </c>
      <c r="DB24" s="78">
        <f t="shared" si="110"/>
        <v>0</v>
      </c>
      <c r="DC24" s="78">
        <f t="shared" si="111"/>
        <v>0</v>
      </c>
      <c r="DD24" s="78">
        <f t="shared" si="112"/>
        <v>0</v>
      </c>
      <c r="DE24" s="78">
        <f t="shared" si="113"/>
        <v>0</v>
      </c>
      <c r="DF24" s="78">
        <f t="shared" si="114"/>
        <v>0</v>
      </c>
      <c r="DG24" s="77">
        <f t="shared" si="115"/>
        <v>328.21200000000005</v>
      </c>
      <c r="DH24" s="75"/>
      <c r="DJ24" s="6">
        <f t="shared" si="116"/>
        <v>0</v>
      </c>
      <c r="DK24" s="6">
        <f t="shared" si="117"/>
        <v>0</v>
      </c>
      <c r="DL24" s="6">
        <f t="shared" si="118"/>
        <v>0</v>
      </c>
      <c r="DM24" s="6">
        <f t="shared" si="119"/>
        <v>0</v>
      </c>
      <c r="DN24" s="6">
        <f t="shared" si="120"/>
        <v>0</v>
      </c>
      <c r="DO24" s="6">
        <f t="shared" si="121"/>
        <v>0</v>
      </c>
      <c r="DP24" s="6">
        <f t="shared" si="122"/>
        <v>0</v>
      </c>
      <c r="DQ24" s="6">
        <f t="shared" si="123"/>
        <v>0</v>
      </c>
      <c r="DR24" s="6">
        <f t="shared" si="124"/>
        <v>0</v>
      </c>
      <c r="DS24" s="6">
        <f t="shared" si="125"/>
        <v>0</v>
      </c>
      <c r="DT24" s="6">
        <f t="shared" si="126"/>
        <v>0</v>
      </c>
      <c r="DU24" s="6">
        <f t="shared" si="127"/>
        <v>0</v>
      </c>
      <c r="DV24" s="77">
        <f t="shared" si="151"/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77">
        <f t="shared" si="21"/>
        <v>0</v>
      </c>
      <c r="EO24" s="75">
        <f t="shared" si="76"/>
        <v>328.21200000000005</v>
      </c>
      <c r="EP24" s="75">
        <f t="shared" si="77"/>
        <v>0</v>
      </c>
      <c r="EQ24" s="75">
        <f t="shared" si="78"/>
        <v>0</v>
      </c>
      <c r="ER24" s="75">
        <f t="shared" si="79"/>
        <v>0</v>
      </c>
      <c r="ES24" s="75">
        <f t="shared" si="80"/>
        <v>0</v>
      </c>
      <c r="ET24" s="75">
        <f t="shared" si="81"/>
        <v>0</v>
      </c>
      <c r="EU24" s="75">
        <f t="shared" si="82"/>
        <v>0</v>
      </c>
      <c r="EV24" s="75">
        <f t="shared" si="83"/>
        <v>0</v>
      </c>
      <c r="EW24" s="75">
        <f t="shared" si="84"/>
        <v>0</v>
      </c>
      <c r="EX24" s="75">
        <f t="shared" si="85"/>
        <v>0</v>
      </c>
      <c r="EY24" s="75">
        <f t="shared" si="86"/>
        <v>0</v>
      </c>
      <c r="EZ24" s="75">
        <f t="shared" si="87"/>
        <v>0</v>
      </c>
      <c r="FA24" s="77">
        <f t="shared" si="34"/>
        <v>328.21200000000005</v>
      </c>
      <c r="FD24" s="75">
        <f t="shared" si="128"/>
        <v>190.44799999999981</v>
      </c>
      <c r="FE24" s="75">
        <f t="shared" si="129"/>
        <v>0</v>
      </c>
      <c r="FF24" s="75">
        <f t="shared" si="130"/>
        <v>0</v>
      </c>
      <c r="FG24" s="75">
        <f t="shared" si="131"/>
        <v>0</v>
      </c>
      <c r="FH24" s="75">
        <f t="shared" si="132"/>
        <v>0</v>
      </c>
      <c r="FI24" s="75">
        <f t="shared" si="133"/>
        <v>0</v>
      </c>
      <c r="FJ24" s="75">
        <f t="shared" si="134"/>
        <v>0</v>
      </c>
      <c r="FK24" s="75">
        <f t="shared" si="135"/>
        <v>0</v>
      </c>
      <c r="FL24" s="75">
        <f t="shared" si="136"/>
        <v>0</v>
      </c>
      <c r="FM24" s="75">
        <f t="shared" si="137"/>
        <v>0</v>
      </c>
      <c r="FN24" s="75">
        <f t="shared" si="138"/>
        <v>0</v>
      </c>
      <c r="FO24" s="75">
        <f t="shared" si="139"/>
        <v>0</v>
      </c>
      <c r="FP24" s="75">
        <f t="shared" si="140"/>
        <v>190.44799999999981</v>
      </c>
    </row>
    <row r="25" spans="1:172" ht="15" customHeight="1" outlineLevel="2" x14ac:dyDescent="0.25">
      <c r="A25" s="30">
        <v>2</v>
      </c>
      <c r="B25" s="30" t="s">
        <v>185</v>
      </c>
      <c r="C25" s="30" t="s">
        <v>169</v>
      </c>
      <c r="D25" s="64">
        <v>10084</v>
      </c>
      <c r="E25" s="61" t="s">
        <v>311</v>
      </c>
      <c r="F25" s="38" t="s">
        <v>153</v>
      </c>
      <c r="G25" s="30" t="s">
        <v>185</v>
      </c>
      <c r="H25" s="30" t="s">
        <v>150</v>
      </c>
      <c r="I25" s="38" t="s">
        <v>154</v>
      </c>
      <c r="J25" s="38" t="s">
        <v>155</v>
      </c>
      <c r="K25" s="38" t="s">
        <v>12</v>
      </c>
      <c r="L25" s="32" t="s">
        <v>1078</v>
      </c>
      <c r="M25" s="33" t="s">
        <v>404</v>
      </c>
      <c r="N25" s="34">
        <v>0</v>
      </c>
      <c r="O25" s="34">
        <v>0</v>
      </c>
      <c r="P25" s="34">
        <v>0.45</v>
      </c>
      <c r="Q25" s="34">
        <v>0</v>
      </c>
      <c r="R25" s="33">
        <v>0</v>
      </c>
      <c r="S25" s="33">
        <v>0</v>
      </c>
      <c r="T25" s="33">
        <v>0</v>
      </c>
      <c r="U25" s="33"/>
      <c r="X25" s="75">
        <f>+VLOOKUP($D25,[1]venta_neta_cons!$A$2:$N$1048576,3,0)</f>
        <v>11647</v>
      </c>
      <c r="Y25" s="75">
        <f>+VLOOKUP($D25,[1]venta_neta_cons!$A$2:$N$1048576,4,0)</f>
        <v>0</v>
      </c>
      <c r="Z25" s="75">
        <f>+VLOOKUP($D25,[1]venta_neta_cons!$A$2:$N$1048576,5,0)</f>
        <v>0</v>
      </c>
      <c r="AA25" s="75">
        <f>+VLOOKUP($D25,[1]venta_neta_cons!$A$2:$N$1048576,6,0)</f>
        <v>0</v>
      </c>
      <c r="AB25" s="75">
        <f>+VLOOKUP($D25,[1]venta_neta_cons!$A$2:$N$1048576,7,0)</f>
        <v>0</v>
      </c>
      <c r="AC25" s="75">
        <f>+VLOOKUP($D25,[1]venta_neta_cons!$A$2:$N$1048576,8,0)</f>
        <v>0</v>
      </c>
      <c r="AD25" s="75">
        <f>+VLOOKUP($D25,[1]venta_neta_cons!$A$2:$N$1048576,9,0)</f>
        <v>0</v>
      </c>
      <c r="AE25" s="75">
        <f>+VLOOKUP($D25,[1]venta_neta_cons!$A$2:$N$1048576,10,0)</f>
        <v>0</v>
      </c>
      <c r="AF25" s="75">
        <f>+VLOOKUP($D25,[1]venta_neta_cons!$A$2:$N$1048576,11,0)</f>
        <v>0</v>
      </c>
      <c r="AG25" s="75">
        <f>+VLOOKUP($D25,[1]venta_neta_cons!$A$2:$N$1048576,12,0)</f>
        <v>0</v>
      </c>
      <c r="AH25" s="75">
        <f>+VLOOKUP($D25,[1]venta_neta_cons!$A$2:$N$1048576,13,0)</f>
        <v>0</v>
      </c>
      <c r="AI25" s="75">
        <f>+VLOOKUP($D25,[1]venta_neta_cons!$A$2:$N$1048576,14,0)</f>
        <v>0</v>
      </c>
      <c r="AJ25" s="76">
        <f t="shared" si="35"/>
        <v>11647</v>
      </c>
      <c r="AK25" s="159">
        <f t="shared" si="36"/>
        <v>0.20701725766291743</v>
      </c>
      <c r="AL25" s="76"/>
      <c r="AM25" s="75">
        <f>+VLOOKUP($D25,[1]saldo_cons!$A$2:$N$1048576,3,0)</f>
        <v>3286.34</v>
      </c>
      <c r="AN25" s="75">
        <f>+VLOOKUP($D25,[1]saldo_cons!$A$2:$N$1048576,4,0)</f>
        <v>0</v>
      </c>
      <c r="AO25" s="75">
        <f>+VLOOKUP($D25,[1]saldo_cons!$A$2:$N$1048576,5,0)</f>
        <v>0</v>
      </c>
      <c r="AP25" s="75">
        <f>+VLOOKUP($D25,[1]saldo_cons!$A$2:$N$1048576,6,0)</f>
        <v>0</v>
      </c>
      <c r="AQ25" s="75">
        <f>+VLOOKUP($D25,[1]saldo_cons!$A$2:$N$1048576,7,0)</f>
        <v>0</v>
      </c>
      <c r="AR25" s="75">
        <f>+VLOOKUP($D25,[1]saldo_cons!$A$2:$N$1048576,8,0)</f>
        <v>0</v>
      </c>
      <c r="AS25" s="75">
        <f>+VLOOKUP($D25,[1]saldo_cons!$A$2:$N$1048576,9,0)</f>
        <v>0</v>
      </c>
      <c r="AT25" s="75">
        <f>+VLOOKUP($D25,[1]saldo_cons!$A$2:$N$1048576,10,0)</f>
        <v>0</v>
      </c>
      <c r="AU25" s="75">
        <f>+VLOOKUP($D25,[1]saldo_cons!$A$2:$N$1048576,11,0)</f>
        <v>0</v>
      </c>
      <c r="AV25" s="75">
        <f>+VLOOKUP($D25,[1]saldo_cons!$A$2:$N$1048576,12,0)</f>
        <v>0</v>
      </c>
      <c r="AW25" s="75">
        <f>+VLOOKUP($D25,[1]saldo_cons!$A$2:$N$1048576,13,0)</f>
        <v>0</v>
      </c>
      <c r="AX25" s="75">
        <f>+VLOOKUP($D25,[1]saldo_cons!$A$2:$N$1048576,14,0)</f>
        <v>0</v>
      </c>
      <c r="AY25" s="76">
        <f t="shared" si="3"/>
        <v>3286.34</v>
      </c>
      <c r="AZ25" s="76"/>
      <c r="BA25" s="76"/>
      <c r="BB25" s="75">
        <f>+VLOOKUP($D25,[1]ggr_cons!$A$2:$N$1048576,3,0)</f>
        <v>2411.1299999999992</v>
      </c>
      <c r="BC25" s="75">
        <f>+VLOOKUP($D25,[1]ggr_cons!$A$2:$N$1048576,4,0)</f>
        <v>0</v>
      </c>
      <c r="BD25" s="75">
        <f>+VLOOKUP($D25,[1]ggr_cons!$A$2:$N$1048576,5,0)</f>
        <v>0</v>
      </c>
      <c r="BE25" s="75">
        <f>+VLOOKUP($D25,[1]ggr_cons!$A$2:$N$1048576,6,0)</f>
        <v>0</v>
      </c>
      <c r="BF25" s="75">
        <f>+VLOOKUP($D25,[1]ggr_cons!$A$2:$N$1048576,7,0)</f>
        <v>0</v>
      </c>
      <c r="BG25" s="75">
        <f>+VLOOKUP($D25,[1]ggr_cons!$A$2:$N$1048576,8,0)</f>
        <v>0</v>
      </c>
      <c r="BH25" s="75">
        <f>+VLOOKUP($D25,[1]ggr_cons!$A$2:$N$1048576,9,0)</f>
        <v>0</v>
      </c>
      <c r="BI25" s="75">
        <f>+VLOOKUP($D25,[1]ggr_cons!$A$2:$N$1048576,10,0)</f>
        <v>0</v>
      </c>
      <c r="BJ25" s="75">
        <f>+VLOOKUP($D25,[1]ggr_cons!$A$2:$N$1048576,11,0)</f>
        <v>0</v>
      </c>
      <c r="BK25" s="75">
        <f>+VLOOKUP($D25,[1]ggr_cons!$A$2:$N$1048576,12,0)</f>
        <v>0</v>
      </c>
      <c r="BL25" s="75">
        <f>+VLOOKUP($D25,[1]ggr_cons!$A$2:$N$1048576,13,0)</f>
        <v>0</v>
      </c>
      <c r="BM25" s="75">
        <f>+VLOOKUP($D25,[1]ggr_cons!$A$2:$N$1048576,14,0)</f>
        <v>0</v>
      </c>
      <c r="BN25" s="76">
        <f t="shared" si="4"/>
        <v>2411.1299999999992</v>
      </c>
      <c r="BO25" s="75"/>
      <c r="BP25" s="75"/>
      <c r="BQ25" s="77">
        <f t="shared" si="37"/>
        <v>0</v>
      </c>
      <c r="BR25" s="77">
        <f t="shared" si="38"/>
        <v>0</v>
      </c>
      <c r="BS25" s="77">
        <f t="shared" si="39"/>
        <v>0</v>
      </c>
      <c r="BT25" s="77">
        <f t="shared" si="40"/>
        <v>0</v>
      </c>
      <c r="BU25" s="77">
        <f t="shared" si="41"/>
        <v>0</v>
      </c>
      <c r="BV25" s="77">
        <f t="shared" si="42"/>
        <v>0</v>
      </c>
      <c r="BW25" s="77">
        <f t="shared" si="43"/>
        <v>0</v>
      </c>
      <c r="BX25" s="77">
        <f t="shared" si="44"/>
        <v>0</v>
      </c>
      <c r="BY25" s="77">
        <f t="shared" si="45"/>
        <v>0</v>
      </c>
      <c r="BZ25" s="77">
        <f t="shared" si="46"/>
        <v>0</v>
      </c>
      <c r="CA25" s="77">
        <f t="shared" si="47"/>
        <v>0</v>
      </c>
      <c r="CB25" s="77">
        <f t="shared" si="48"/>
        <v>0</v>
      </c>
      <c r="CC25" s="77">
        <f t="shared" si="49"/>
        <v>0</v>
      </c>
      <c r="CD25" s="75"/>
      <c r="CE25" s="77"/>
      <c r="CF25" s="77">
        <f t="shared" si="50"/>
        <v>0</v>
      </c>
      <c r="CG25" s="77">
        <f t="shared" si="51"/>
        <v>0</v>
      </c>
      <c r="CH25" s="77">
        <f t="shared" si="52"/>
        <v>0</v>
      </c>
      <c r="CI25" s="77">
        <f t="shared" si="53"/>
        <v>0</v>
      </c>
      <c r="CJ25" s="77">
        <f t="shared" si="54"/>
        <v>0</v>
      </c>
      <c r="CK25" s="77">
        <f t="shared" si="55"/>
        <v>0</v>
      </c>
      <c r="CL25" s="77">
        <f t="shared" si="56"/>
        <v>0</v>
      </c>
      <c r="CM25" s="77">
        <f t="shared" si="57"/>
        <v>0</v>
      </c>
      <c r="CN25" s="77">
        <f t="shared" si="58"/>
        <v>0</v>
      </c>
      <c r="CO25" s="77">
        <f t="shared" si="59"/>
        <v>0</v>
      </c>
      <c r="CP25" s="77">
        <f t="shared" si="60"/>
        <v>0</v>
      </c>
      <c r="CQ25" s="77">
        <f t="shared" si="61"/>
        <v>0</v>
      </c>
      <c r="CR25" s="77">
        <f t="shared" si="62"/>
        <v>0</v>
      </c>
      <c r="CS25" s="75"/>
      <c r="CT25" s="75"/>
      <c r="CU25" s="78">
        <f t="shared" si="103"/>
        <v>1085.0084999999997</v>
      </c>
      <c r="CV25" s="78">
        <f t="shared" si="104"/>
        <v>0</v>
      </c>
      <c r="CW25" s="78">
        <f t="shared" si="105"/>
        <v>0</v>
      </c>
      <c r="CX25" s="78">
        <f t="shared" si="106"/>
        <v>0</v>
      </c>
      <c r="CY25" s="78">
        <f t="shared" si="107"/>
        <v>0</v>
      </c>
      <c r="CZ25" s="78">
        <f t="shared" si="108"/>
        <v>0</v>
      </c>
      <c r="DA25" s="78">
        <f t="shared" si="109"/>
        <v>0</v>
      </c>
      <c r="DB25" s="78">
        <f t="shared" si="110"/>
        <v>0</v>
      </c>
      <c r="DC25" s="78">
        <f t="shared" si="111"/>
        <v>0</v>
      </c>
      <c r="DD25" s="78">
        <f t="shared" si="112"/>
        <v>0</v>
      </c>
      <c r="DE25" s="78">
        <f t="shared" si="113"/>
        <v>0</v>
      </c>
      <c r="DF25" s="78">
        <f t="shared" si="114"/>
        <v>0</v>
      </c>
      <c r="DG25" s="77">
        <f t="shared" si="115"/>
        <v>1085.0084999999997</v>
      </c>
      <c r="DH25" s="75"/>
      <c r="DJ25" s="6">
        <f t="shared" si="116"/>
        <v>0</v>
      </c>
      <c r="DK25" s="6">
        <f t="shared" si="117"/>
        <v>0</v>
      </c>
      <c r="DL25" s="6">
        <f t="shared" si="118"/>
        <v>0</v>
      </c>
      <c r="DM25" s="6">
        <f t="shared" si="119"/>
        <v>0</v>
      </c>
      <c r="DN25" s="6">
        <f t="shared" si="120"/>
        <v>0</v>
      </c>
      <c r="DO25" s="6">
        <f t="shared" si="121"/>
        <v>0</v>
      </c>
      <c r="DP25" s="6">
        <f t="shared" si="122"/>
        <v>0</v>
      </c>
      <c r="DQ25" s="6">
        <f t="shared" si="123"/>
        <v>0</v>
      </c>
      <c r="DR25" s="6">
        <f t="shared" si="124"/>
        <v>0</v>
      </c>
      <c r="DS25" s="6">
        <f t="shared" si="125"/>
        <v>0</v>
      </c>
      <c r="DT25" s="6">
        <f t="shared" si="126"/>
        <v>0</v>
      </c>
      <c r="DU25" s="6">
        <f t="shared" si="127"/>
        <v>0</v>
      </c>
      <c r="DV25" s="77">
        <f t="shared" si="151"/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77">
        <f t="shared" si="21"/>
        <v>0</v>
      </c>
      <c r="EO25" s="75">
        <f t="shared" si="76"/>
        <v>1085.0084999999997</v>
      </c>
      <c r="EP25" s="75">
        <f t="shared" si="77"/>
        <v>0</v>
      </c>
      <c r="EQ25" s="75">
        <f t="shared" si="78"/>
        <v>0</v>
      </c>
      <c r="ER25" s="75">
        <f t="shared" si="79"/>
        <v>0</v>
      </c>
      <c r="ES25" s="75">
        <f t="shared" si="80"/>
        <v>0</v>
      </c>
      <c r="ET25" s="75">
        <f t="shared" si="81"/>
        <v>0</v>
      </c>
      <c r="EU25" s="75">
        <f t="shared" si="82"/>
        <v>0</v>
      </c>
      <c r="EV25" s="75">
        <f t="shared" si="83"/>
        <v>0</v>
      </c>
      <c r="EW25" s="75">
        <f t="shared" si="84"/>
        <v>0</v>
      </c>
      <c r="EX25" s="75">
        <f t="shared" si="85"/>
        <v>0</v>
      </c>
      <c r="EY25" s="75">
        <f t="shared" si="86"/>
        <v>0</v>
      </c>
      <c r="EZ25" s="75">
        <f t="shared" si="87"/>
        <v>0</v>
      </c>
      <c r="FA25" s="77">
        <f t="shared" si="34"/>
        <v>1085.0084999999997</v>
      </c>
      <c r="FD25" s="75">
        <f t="shared" si="128"/>
        <v>2201.3315000000002</v>
      </c>
      <c r="FE25" s="75">
        <f t="shared" si="129"/>
        <v>0</v>
      </c>
      <c r="FF25" s="75">
        <f t="shared" si="130"/>
        <v>0</v>
      </c>
      <c r="FG25" s="75">
        <f t="shared" si="131"/>
        <v>0</v>
      </c>
      <c r="FH25" s="75">
        <f t="shared" si="132"/>
        <v>0</v>
      </c>
      <c r="FI25" s="75">
        <f t="shared" si="133"/>
        <v>0</v>
      </c>
      <c r="FJ25" s="75">
        <f t="shared" si="134"/>
        <v>0</v>
      </c>
      <c r="FK25" s="75">
        <f t="shared" si="135"/>
        <v>0</v>
      </c>
      <c r="FL25" s="75">
        <f t="shared" si="136"/>
        <v>0</v>
      </c>
      <c r="FM25" s="75">
        <f t="shared" si="137"/>
        <v>0</v>
      </c>
      <c r="FN25" s="75">
        <f t="shared" si="138"/>
        <v>0</v>
      </c>
      <c r="FO25" s="75">
        <f t="shared" si="139"/>
        <v>0</v>
      </c>
      <c r="FP25" s="75">
        <f t="shared" si="140"/>
        <v>2201.3315000000002</v>
      </c>
    </row>
    <row r="26" spans="1:172" ht="15" customHeight="1" outlineLevel="2" x14ac:dyDescent="0.25">
      <c r="A26" s="30">
        <v>2</v>
      </c>
      <c r="B26" s="30" t="s">
        <v>185</v>
      </c>
      <c r="C26" s="30" t="s">
        <v>169</v>
      </c>
      <c r="D26" s="64">
        <v>10087</v>
      </c>
      <c r="E26" s="61" t="s">
        <v>312</v>
      </c>
      <c r="F26" s="38" t="s">
        <v>163</v>
      </c>
      <c r="G26" s="30" t="s">
        <v>185</v>
      </c>
      <c r="H26" s="30" t="s">
        <v>150</v>
      </c>
      <c r="I26" s="38" t="s">
        <v>161</v>
      </c>
      <c r="J26" s="38" t="s">
        <v>65</v>
      </c>
      <c r="K26" s="38" t="s">
        <v>12</v>
      </c>
      <c r="L26" s="32" t="s">
        <v>1078</v>
      </c>
      <c r="M26" s="33" t="s">
        <v>404</v>
      </c>
      <c r="N26" s="34">
        <v>0</v>
      </c>
      <c r="O26" s="34">
        <v>0</v>
      </c>
      <c r="P26" s="34">
        <v>0.45</v>
      </c>
      <c r="Q26" s="34">
        <v>0</v>
      </c>
      <c r="R26" s="33">
        <v>0</v>
      </c>
      <c r="S26" s="33">
        <v>0</v>
      </c>
      <c r="T26" s="33">
        <v>0</v>
      </c>
      <c r="U26" s="33"/>
      <c r="X26" s="75">
        <f>+VLOOKUP($D26,[1]venta_neta_cons!$A$2:$N$1048576,3,0)</f>
        <v>1102</v>
      </c>
      <c r="Y26" s="75">
        <f>+VLOOKUP($D26,[1]venta_neta_cons!$A$2:$N$1048576,4,0)</f>
        <v>0</v>
      </c>
      <c r="Z26" s="75">
        <f>+VLOOKUP($D26,[1]venta_neta_cons!$A$2:$N$1048576,5,0)</f>
        <v>0</v>
      </c>
      <c r="AA26" s="75">
        <f>+VLOOKUP($D26,[1]venta_neta_cons!$A$2:$N$1048576,6,0)</f>
        <v>0</v>
      </c>
      <c r="AB26" s="75">
        <f>+VLOOKUP($D26,[1]venta_neta_cons!$A$2:$N$1048576,7,0)</f>
        <v>0</v>
      </c>
      <c r="AC26" s="75">
        <f>+VLOOKUP($D26,[1]venta_neta_cons!$A$2:$N$1048576,8,0)</f>
        <v>0</v>
      </c>
      <c r="AD26" s="75">
        <f>+VLOOKUP($D26,[1]venta_neta_cons!$A$2:$N$1048576,9,0)</f>
        <v>0</v>
      </c>
      <c r="AE26" s="75">
        <f>+VLOOKUP($D26,[1]venta_neta_cons!$A$2:$N$1048576,10,0)</f>
        <v>0</v>
      </c>
      <c r="AF26" s="75">
        <f>+VLOOKUP($D26,[1]venta_neta_cons!$A$2:$N$1048576,11,0)</f>
        <v>0</v>
      </c>
      <c r="AG26" s="75">
        <f>+VLOOKUP($D26,[1]venta_neta_cons!$A$2:$N$1048576,12,0)</f>
        <v>0</v>
      </c>
      <c r="AH26" s="75">
        <f>+VLOOKUP($D26,[1]venta_neta_cons!$A$2:$N$1048576,13,0)</f>
        <v>0</v>
      </c>
      <c r="AI26" s="75">
        <f>+VLOOKUP($D26,[1]venta_neta_cons!$A$2:$N$1048576,14,0)</f>
        <v>0</v>
      </c>
      <c r="AJ26" s="76">
        <f t="shared" si="35"/>
        <v>1102</v>
      </c>
      <c r="AK26" s="159">
        <f t="shared" si="36"/>
        <v>0.50087114337568062</v>
      </c>
      <c r="AL26" s="76"/>
      <c r="AM26" s="75">
        <f>+VLOOKUP($D26,[1]saldo_cons!$A$2:$N$1048576,3,0)</f>
        <v>63.210000000000036</v>
      </c>
      <c r="AN26" s="75">
        <f>+VLOOKUP($D26,[1]saldo_cons!$A$2:$N$1048576,4,0)</f>
        <v>0</v>
      </c>
      <c r="AO26" s="75">
        <f>+VLOOKUP($D26,[1]saldo_cons!$A$2:$N$1048576,5,0)</f>
        <v>0</v>
      </c>
      <c r="AP26" s="75">
        <f>+VLOOKUP($D26,[1]saldo_cons!$A$2:$N$1048576,6,0)</f>
        <v>0</v>
      </c>
      <c r="AQ26" s="75">
        <f>+VLOOKUP($D26,[1]saldo_cons!$A$2:$N$1048576,7,0)</f>
        <v>0</v>
      </c>
      <c r="AR26" s="75">
        <f>+VLOOKUP($D26,[1]saldo_cons!$A$2:$N$1048576,8,0)</f>
        <v>0</v>
      </c>
      <c r="AS26" s="75">
        <f>+VLOOKUP($D26,[1]saldo_cons!$A$2:$N$1048576,9,0)</f>
        <v>0</v>
      </c>
      <c r="AT26" s="75">
        <f>+VLOOKUP($D26,[1]saldo_cons!$A$2:$N$1048576,10,0)</f>
        <v>0</v>
      </c>
      <c r="AU26" s="75">
        <f>+VLOOKUP($D26,[1]saldo_cons!$A$2:$N$1048576,11,0)</f>
        <v>0</v>
      </c>
      <c r="AV26" s="75">
        <f>+VLOOKUP($D26,[1]saldo_cons!$A$2:$N$1048576,12,0)</f>
        <v>0</v>
      </c>
      <c r="AW26" s="75">
        <f>+VLOOKUP($D26,[1]saldo_cons!$A$2:$N$1048576,13,0)</f>
        <v>0</v>
      </c>
      <c r="AX26" s="75">
        <f>+VLOOKUP($D26,[1]saldo_cons!$A$2:$N$1048576,14,0)</f>
        <v>0</v>
      </c>
      <c r="AY26" s="76">
        <f t="shared" si="3"/>
        <v>63.210000000000036</v>
      </c>
      <c r="AZ26" s="76"/>
      <c r="BA26" s="76"/>
      <c r="BB26" s="75">
        <f>+VLOOKUP($D26,[1]ggr_cons!$A$2:$N$1048576,3,0)</f>
        <v>551.96</v>
      </c>
      <c r="BC26" s="75">
        <f>+VLOOKUP($D26,[1]ggr_cons!$A$2:$N$1048576,4,0)</f>
        <v>0</v>
      </c>
      <c r="BD26" s="75">
        <f>+VLOOKUP($D26,[1]ggr_cons!$A$2:$N$1048576,5,0)</f>
        <v>0</v>
      </c>
      <c r="BE26" s="75">
        <f>+VLOOKUP($D26,[1]ggr_cons!$A$2:$N$1048576,6,0)</f>
        <v>0</v>
      </c>
      <c r="BF26" s="75">
        <f>+VLOOKUP($D26,[1]ggr_cons!$A$2:$N$1048576,7,0)</f>
        <v>0</v>
      </c>
      <c r="BG26" s="75">
        <f>+VLOOKUP($D26,[1]ggr_cons!$A$2:$N$1048576,8,0)</f>
        <v>0</v>
      </c>
      <c r="BH26" s="75">
        <f>+VLOOKUP($D26,[1]ggr_cons!$A$2:$N$1048576,9,0)</f>
        <v>0</v>
      </c>
      <c r="BI26" s="75">
        <f>+VLOOKUP($D26,[1]ggr_cons!$A$2:$N$1048576,10,0)</f>
        <v>0</v>
      </c>
      <c r="BJ26" s="75">
        <f>+VLOOKUP($D26,[1]ggr_cons!$A$2:$N$1048576,11,0)</f>
        <v>0</v>
      </c>
      <c r="BK26" s="75">
        <f>+VLOOKUP($D26,[1]ggr_cons!$A$2:$N$1048576,12,0)</f>
        <v>0</v>
      </c>
      <c r="BL26" s="75">
        <f>+VLOOKUP($D26,[1]ggr_cons!$A$2:$N$1048576,13,0)</f>
        <v>0</v>
      </c>
      <c r="BM26" s="75">
        <f>+VLOOKUP($D26,[1]ggr_cons!$A$2:$N$1048576,14,0)</f>
        <v>0</v>
      </c>
      <c r="BN26" s="76">
        <f t="shared" si="4"/>
        <v>551.96</v>
      </c>
      <c r="BO26" s="75"/>
      <c r="BP26" s="75"/>
      <c r="BQ26" s="77">
        <f t="shared" si="37"/>
        <v>0</v>
      </c>
      <c r="BR26" s="77">
        <f t="shared" si="38"/>
        <v>0</v>
      </c>
      <c r="BS26" s="77">
        <f t="shared" si="39"/>
        <v>0</v>
      </c>
      <c r="BT26" s="77">
        <f t="shared" si="40"/>
        <v>0</v>
      </c>
      <c r="BU26" s="77">
        <f t="shared" si="41"/>
        <v>0</v>
      </c>
      <c r="BV26" s="77">
        <f t="shared" si="42"/>
        <v>0</v>
      </c>
      <c r="BW26" s="77">
        <f t="shared" si="43"/>
        <v>0</v>
      </c>
      <c r="BX26" s="77">
        <f t="shared" si="44"/>
        <v>0</v>
      </c>
      <c r="BY26" s="77">
        <f t="shared" si="45"/>
        <v>0</v>
      </c>
      <c r="BZ26" s="77">
        <f t="shared" si="46"/>
        <v>0</v>
      </c>
      <c r="CA26" s="77">
        <f t="shared" si="47"/>
        <v>0</v>
      </c>
      <c r="CB26" s="77">
        <f t="shared" si="48"/>
        <v>0</v>
      </c>
      <c r="CC26" s="77">
        <f t="shared" si="49"/>
        <v>0</v>
      </c>
      <c r="CD26" s="75"/>
      <c r="CE26" s="77"/>
      <c r="CF26" s="77">
        <f t="shared" si="50"/>
        <v>0</v>
      </c>
      <c r="CG26" s="77">
        <f t="shared" si="51"/>
        <v>0</v>
      </c>
      <c r="CH26" s="77">
        <f t="shared" si="52"/>
        <v>0</v>
      </c>
      <c r="CI26" s="77">
        <f t="shared" si="53"/>
        <v>0</v>
      </c>
      <c r="CJ26" s="77">
        <f t="shared" si="54"/>
        <v>0</v>
      </c>
      <c r="CK26" s="77">
        <f t="shared" si="55"/>
        <v>0</v>
      </c>
      <c r="CL26" s="77">
        <f t="shared" si="56"/>
        <v>0</v>
      </c>
      <c r="CM26" s="77">
        <f t="shared" si="57"/>
        <v>0</v>
      </c>
      <c r="CN26" s="77">
        <f t="shared" si="58"/>
        <v>0</v>
      </c>
      <c r="CO26" s="77">
        <f t="shared" si="59"/>
        <v>0</v>
      </c>
      <c r="CP26" s="77">
        <f t="shared" si="60"/>
        <v>0</v>
      </c>
      <c r="CQ26" s="77">
        <f t="shared" si="61"/>
        <v>0</v>
      </c>
      <c r="CR26" s="77">
        <f t="shared" si="62"/>
        <v>0</v>
      </c>
      <c r="CS26" s="75"/>
      <c r="CT26" s="75"/>
      <c r="CU26" s="78">
        <f t="shared" si="103"/>
        <v>248.38200000000003</v>
      </c>
      <c r="CV26" s="78">
        <f t="shared" si="104"/>
        <v>0</v>
      </c>
      <c r="CW26" s="78">
        <f t="shared" si="105"/>
        <v>0</v>
      </c>
      <c r="CX26" s="78">
        <f t="shared" si="106"/>
        <v>0</v>
      </c>
      <c r="CY26" s="78">
        <f t="shared" si="107"/>
        <v>0</v>
      </c>
      <c r="CZ26" s="78">
        <f t="shared" si="108"/>
        <v>0</v>
      </c>
      <c r="DA26" s="78">
        <f t="shared" si="109"/>
        <v>0</v>
      </c>
      <c r="DB26" s="78">
        <f t="shared" si="110"/>
        <v>0</v>
      </c>
      <c r="DC26" s="78">
        <f t="shared" si="111"/>
        <v>0</v>
      </c>
      <c r="DD26" s="78">
        <f t="shared" si="112"/>
        <v>0</v>
      </c>
      <c r="DE26" s="78">
        <f t="shared" si="113"/>
        <v>0</v>
      </c>
      <c r="DF26" s="78">
        <f t="shared" si="114"/>
        <v>0</v>
      </c>
      <c r="DG26" s="77">
        <f t="shared" si="115"/>
        <v>248.38200000000003</v>
      </c>
      <c r="DH26" s="75"/>
      <c r="DJ26" s="6">
        <f t="shared" si="116"/>
        <v>0</v>
      </c>
      <c r="DK26" s="6">
        <f t="shared" si="117"/>
        <v>0</v>
      </c>
      <c r="DL26" s="6">
        <f t="shared" si="118"/>
        <v>0</v>
      </c>
      <c r="DM26" s="6">
        <f t="shared" si="119"/>
        <v>0</v>
      </c>
      <c r="DN26" s="6">
        <f t="shared" si="120"/>
        <v>0</v>
      </c>
      <c r="DO26" s="6">
        <f t="shared" si="121"/>
        <v>0</v>
      </c>
      <c r="DP26" s="6">
        <f t="shared" si="122"/>
        <v>0</v>
      </c>
      <c r="DQ26" s="6">
        <f t="shared" si="123"/>
        <v>0</v>
      </c>
      <c r="DR26" s="6">
        <f t="shared" si="124"/>
        <v>0</v>
      </c>
      <c r="DS26" s="6">
        <f t="shared" si="125"/>
        <v>0</v>
      </c>
      <c r="DT26" s="6">
        <f t="shared" si="126"/>
        <v>0</v>
      </c>
      <c r="DU26" s="6">
        <f t="shared" si="127"/>
        <v>0</v>
      </c>
      <c r="DV26" s="77">
        <f t="shared" si="151"/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77">
        <f t="shared" si="21"/>
        <v>0</v>
      </c>
      <c r="EO26" s="75">
        <f t="shared" si="76"/>
        <v>248.38200000000003</v>
      </c>
      <c r="EP26" s="75">
        <f t="shared" si="77"/>
        <v>0</v>
      </c>
      <c r="EQ26" s="75">
        <f t="shared" si="78"/>
        <v>0</v>
      </c>
      <c r="ER26" s="75">
        <f t="shared" si="79"/>
        <v>0</v>
      </c>
      <c r="ES26" s="75">
        <f t="shared" si="80"/>
        <v>0</v>
      </c>
      <c r="ET26" s="75">
        <f t="shared" si="81"/>
        <v>0</v>
      </c>
      <c r="EU26" s="75">
        <f t="shared" si="82"/>
        <v>0</v>
      </c>
      <c r="EV26" s="75">
        <f t="shared" si="83"/>
        <v>0</v>
      </c>
      <c r="EW26" s="75">
        <f t="shared" si="84"/>
        <v>0</v>
      </c>
      <c r="EX26" s="75">
        <f t="shared" si="85"/>
        <v>0</v>
      </c>
      <c r="EY26" s="75">
        <f t="shared" si="86"/>
        <v>0</v>
      </c>
      <c r="EZ26" s="75">
        <f t="shared" si="87"/>
        <v>0</v>
      </c>
      <c r="FA26" s="77">
        <f t="shared" si="34"/>
        <v>248.38200000000003</v>
      </c>
      <c r="FD26" s="75">
        <f t="shared" si="128"/>
        <v>-185.172</v>
      </c>
      <c r="FE26" s="75">
        <f t="shared" si="129"/>
        <v>0</v>
      </c>
      <c r="FF26" s="75">
        <f t="shared" si="130"/>
        <v>0</v>
      </c>
      <c r="FG26" s="75">
        <f t="shared" si="131"/>
        <v>0</v>
      </c>
      <c r="FH26" s="75">
        <f t="shared" si="132"/>
        <v>0</v>
      </c>
      <c r="FI26" s="75">
        <f t="shared" si="133"/>
        <v>0</v>
      </c>
      <c r="FJ26" s="75">
        <f t="shared" si="134"/>
        <v>0</v>
      </c>
      <c r="FK26" s="75">
        <f t="shared" si="135"/>
        <v>0</v>
      </c>
      <c r="FL26" s="75">
        <f t="shared" si="136"/>
        <v>0</v>
      </c>
      <c r="FM26" s="75">
        <f t="shared" si="137"/>
        <v>0</v>
      </c>
      <c r="FN26" s="75">
        <f t="shared" si="138"/>
        <v>0</v>
      </c>
      <c r="FO26" s="75">
        <f t="shared" si="139"/>
        <v>0</v>
      </c>
      <c r="FP26" s="75">
        <f t="shared" si="140"/>
        <v>-185.172</v>
      </c>
    </row>
    <row r="27" spans="1:172" ht="15" customHeight="1" outlineLevel="2" x14ac:dyDescent="0.25">
      <c r="A27" s="30">
        <v>2</v>
      </c>
      <c r="B27" s="30" t="s">
        <v>185</v>
      </c>
      <c r="C27" s="30" t="s">
        <v>169</v>
      </c>
      <c r="D27" s="64">
        <v>10090</v>
      </c>
      <c r="E27" s="61" t="s">
        <v>313</v>
      </c>
      <c r="F27" s="38" t="s">
        <v>164</v>
      </c>
      <c r="G27" s="30" t="s">
        <v>185</v>
      </c>
      <c r="H27" s="30" t="s">
        <v>150</v>
      </c>
      <c r="I27" s="38" t="s">
        <v>162</v>
      </c>
      <c r="J27" s="38" t="s">
        <v>122</v>
      </c>
      <c r="K27" s="38" t="s">
        <v>12</v>
      </c>
      <c r="L27" s="32" t="s">
        <v>1078</v>
      </c>
      <c r="M27" s="33" t="s">
        <v>404</v>
      </c>
      <c r="N27" s="34">
        <v>0</v>
      </c>
      <c r="O27" s="34">
        <v>0</v>
      </c>
      <c r="P27" s="34">
        <v>0.45</v>
      </c>
      <c r="Q27" s="34">
        <v>0</v>
      </c>
      <c r="R27" s="33">
        <v>0</v>
      </c>
      <c r="S27" s="33">
        <v>0</v>
      </c>
      <c r="T27" s="33">
        <v>0</v>
      </c>
      <c r="U27" s="33"/>
      <c r="X27" s="75">
        <f>+VLOOKUP($D27,[1]venta_neta_cons!$A$2:$N$1048576,3,0)</f>
        <v>5285</v>
      </c>
      <c r="Y27" s="75">
        <f>+VLOOKUP($D27,[1]venta_neta_cons!$A$2:$N$1048576,4,0)</f>
        <v>0</v>
      </c>
      <c r="Z27" s="75">
        <f>+VLOOKUP($D27,[1]venta_neta_cons!$A$2:$N$1048576,5,0)</f>
        <v>0</v>
      </c>
      <c r="AA27" s="75">
        <f>+VLOOKUP($D27,[1]venta_neta_cons!$A$2:$N$1048576,6,0)</f>
        <v>0</v>
      </c>
      <c r="AB27" s="75">
        <f>+VLOOKUP($D27,[1]venta_neta_cons!$A$2:$N$1048576,7,0)</f>
        <v>0</v>
      </c>
      <c r="AC27" s="75">
        <f>+VLOOKUP($D27,[1]venta_neta_cons!$A$2:$N$1048576,8,0)</f>
        <v>0</v>
      </c>
      <c r="AD27" s="75">
        <f>+VLOOKUP($D27,[1]venta_neta_cons!$A$2:$N$1048576,9,0)</f>
        <v>0</v>
      </c>
      <c r="AE27" s="75">
        <f>+VLOOKUP($D27,[1]venta_neta_cons!$A$2:$N$1048576,10,0)</f>
        <v>0</v>
      </c>
      <c r="AF27" s="75">
        <f>+VLOOKUP($D27,[1]venta_neta_cons!$A$2:$N$1048576,11,0)</f>
        <v>0</v>
      </c>
      <c r="AG27" s="75">
        <f>+VLOOKUP($D27,[1]venta_neta_cons!$A$2:$N$1048576,12,0)</f>
        <v>0</v>
      </c>
      <c r="AH27" s="75">
        <f>+VLOOKUP($D27,[1]venta_neta_cons!$A$2:$N$1048576,13,0)</f>
        <v>0</v>
      </c>
      <c r="AI27" s="75">
        <f>+VLOOKUP($D27,[1]venta_neta_cons!$A$2:$N$1048576,14,0)</f>
        <v>0</v>
      </c>
      <c r="AJ27" s="76">
        <f t="shared" si="35"/>
        <v>5285</v>
      </c>
      <c r="AK27" s="159">
        <f t="shared" si="36"/>
        <v>0.15005108798486291</v>
      </c>
      <c r="AL27" s="76"/>
      <c r="AM27" s="75">
        <f>+VLOOKUP($D27,[1]saldo_cons!$A$2:$N$1048576,3,0)</f>
        <v>-743.52000000000044</v>
      </c>
      <c r="AN27" s="75">
        <f>+VLOOKUP($D27,[1]saldo_cons!$A$2:$N$1048576,4,0)</f>
        <v>0</v>
      </c>
      <c r="AO27" s="75">
        <f>+VLOOKUP($D27,[1]saldo_cons!$A$2:$N$1048576,5,0)</f>
        <v>0</v>
      </c>
      <c r="AP27" s="75">
        <f>+VLOOKUP($D27,[1]saldo_cons!$A$2:$N$1048576,6,0)</f>
        <v>0</v>
      </c>
      <c r="AQ27" s="75">
        <f>+VLOOKUP($D27,[1]saldo_cons!$A$2:$N$1048576,7,0)</f>
        <v>0</v>
      </c>
      <c r="AR27" s="75">
        <f>+VLOOKUP($D27,[1]saldo_cons!$A$2:$N$1048576,8,0)</f>
        <v>0</v>
      </c>
      <c r="AS27" s="75">
        <f>+VLOOKUP($D27,[1]saldo_cons!$A$2:$N$1048576,9,0)</f>
        <v>0</v>
      </c>
      <c r="AT27" s="75">
        <f>+VLOOKUP($D27,[1]saldo_cons!$A$2:$N$1048576,10,0)</f>
        <v>0</v>
      </c>
      <c r="AU27" s="75">
        <f>+VLOOKUP($D27,[1]saldo_cons!$A$2:$N$1048576,11,0)</f>
        <v>0</v>
      </c>
      <c r="AV27" s="75">
        <f>+VLOOKUP($D27,[1]saldo_cons!$A$2:$N$1048576,12,0)</f>
        <v>0</v>
      </c>
      <c r="AW27" s="75">
        <f>+VLOOKUP($D27,[1]saldo_cons!$A$2:$N$1048576,13,0)</f>
        <v>0</v>
      </c>
      <c r="AX27" s="75">
        <f>+VLOOKUP($D27,[1]saldo_cons!$A$2:$N$1048576,14,0)</f>
        <v>0</v>
      </c>
      <c r="AY27" s="76">
        <f t="shared" si="3"/>
        <v>-743.52000000000044</v>
      </c>
      <c r="AZ27" s="76"/>
      <c r="BA27" s="76"/>
      <c r="BB27" s="75">
        <f>+VLOOKUP($D27,[1]ggr_cons!$A$2:$N$1048576,3,0)</f>
        <v>793.02000000000044</v>
      </c>
      <c r="BC27" s="75">
        <f>+VLOOKUP($D27,[1]ggr_cons!$A$2:$N$1048576,4,0)</f>
        <v>0</v>
      </c>
      <c r="BD27" s="75">
        <f>+VLOOKUP($D27,[1]ggr_cons!$A$2:$N$1048576,5,0)</f>
        <v>0</v>
      </c>
      <c r="BE27" s="75">
        <f>+VLOOKUP($D27,[1]ggr_cons!$A$2:$N$1048576,6,0)</f>
        <v>0</v>
      </c>
      <c r="BF27" s="75">
        <f>+VLOOKUP($D27,[1]ggr_cons!$A$2:$N$1048576,7,0)</f>
        <v>0</v>
      </c>
      <c r="BG27" s="75">
        <f>+VLOOKUP($D27,[1]ggr_cons!$A$2:$N$1048576,8,0)</f>
        <v>0</v>
      </c>
      <c r="BH27" s="75">
        <f>+VLOOKUP($D27,[1]ggr_cons!$A$2:$N$1048576,9,0)</f>
        <v>0</v>
      </c>
      <c r="BI27" s="75">
        <f>+VLOOKUP($D27,[1]ggr_cons!$A$2:$N$1048576,10,0)</f>
        <v>0</v>
      </c>
      <c r="BJ27" s="75">
        <f>+VLOOKUP($D27,[1]ggr_cons!$A$2:$N$1048576,11,0)</f>
        <v>0</v>
      </c>
      <c r="BK27" s="75">
        <f>+VLOOKUP($D27,[1]ggr_cons!$A$2:$N$1048576,12,0)</f>
        <v>0</v>
      </c>
      <c r="BL27" s="75">
        <f>+VLOOKUP($D27,[1]ggr_cons!$A$2:$N$1048576,13,0)</f>
        <v>0</v>
      </c>
      <c r="BM27" s="75">
        <f>+VLOOKUP($D27,[1]ggr_cons!$A$2:$N$1048576,14,0)</f>
        <v>0</v>
      </c>
      <c r="BN27" s="76">
        <f t="shared" si="4"/>
        <v>793.02000000000044</v>
      </c>
      <c r="BO27" s="75"/>
      <c r="BP27" s="75"/>
      <c r="BQ27" s="77">
        <f t="shared" si="37"/>
        <v>0</v>
      </c>
      <c r="BR27" s="77">
        <f t="shared" si="38"/>
        <v>0</v>
      </c>
      <c r="BS27" s="77">
        <f t="shared" si="39"/>
        <v>0</v>
      </c>
      <c r="BT27" s="77">
        <f t="shared" si="40"/>
        <v>0</v>
      </c>
      <c r="BU27" s="77">
        <f t="shared" si="41"/>
        <v>0</v>
      </c>
      <c r="BV27" s="77">
        <f t="shared" si="42"/>
        <v>0</v>
      </c>
      <c r="BW27" s="77">
        <f t="shared" si="43"/>
        <v>0</v>
      </c>
      <c r="BX27" s="77">
        <f t="shared" si="44"/>
        <v>0</v>
      </c>
      <c r="BY27" s="77">
        <f t="shared" si="45"/>
        <v>0</v>
      </c>
      <c r="BZ27" s="77">
        <f t="shared" si="46"/>
        <v>0</v>
      </c>
      <c r="CA27" s="77">
        <f t="shared" si="47"/>
        <v>0</v>
      </c>
      <c r="CB27" s="77">
        <f t="shared" si="48"/>
        <v>0</v>
      </c>
      <c r="CC27" s="77">
        <f t="shared" si="49"/>
        <v>0</v>
      </c>
      <c r="CD27" s="75"/>
      <c r="CE27" s="77"/>
      <c r="CF27" s="77">
        <f t="shared" si="50"/>
        <v>0</v>
      </c>
      <c r="CG27" s="77">
        <f t="shared" si="51"/>
        <v>0</v>
      </c>
      <c r="CH27" s="77">
        <f t="shared" si="52"/>
        <v>0</v>
      </c>
      <c r="CI27" s="77">
        <f t="shared" si="53"/>
        <v>0</v>
      </c>
      <c r="CJ27" s="77">
        <f t="shared" si="54"/>
        <v>0</v>
      </c>
      <c r="CK27" s="77">
        <f t="shared" si="55"/>
        <v>0</v>
      </c>
      <c r="CL27" s="77">
        <f t="shared" si="56"/>
        <v>0</v>
      </c>
      <c r="CM27" s="77">
        <f t="shared" si="57"/>
        <v>0</v>
      </c>
      <c r="CN27" s="77">
        <f t="shared" si="58"/>
        <v>0</v>
      </c>
      <c r="CO27" s="77">
        <f t="shared" si="59"/>
        <v>0</v>
      </c>
      <c r="CP27" s="77">
        <f t="shared" si="60"/>
        <v>0</v>
      </c>
      <c r="CQ27" s="77">
        <f t="shared" si="61"/>
        <v>0</v>
      </c>
      <c r="CR27" s="77">
        <f t="shared" si="62"/>
        <v>0</v>
      </c>
      <c r="CS27" s="75"/>
      <c r="CT27" s="75"/>
      <c r="CU27" s="78">
        <f t="shared" si="103"/>
        <v>356.85900000000021</v>
      </c>
      <c r="CV27" s="78">
        <f t="shared" si="104"/>
        <v>0</v>
      </c>
      <c r="CW27" s="78">
        <f t="shared" si="105"/>
        <v>0</v>
      </c>
      <c r="CX27" s="78">
        <f t="shared" si="106"/>
        <v>0</v>
      </c>
      <c r="CY27" s="78">
        <f t="shared" si="107"/>
        <v>0</v>
      </c>
      <c r="CZ27" s="78">
        <f t="shared" si="108"/>
        <v>0</v>
      </c>
      <c r="DA27" s="78">
        <f t="shared" si="109"/>
        <v>0</v>
      </c>
      <c r="DB27" s="78">
        <f t="shared" si="110"/>
        <v>0</v>
      </c>
      <c r="DC27" s="78">
        <f t="shared" si="111"/>
        <v>0</v>
      </c>
      <c r="DD27" s="78">
        <f t="shared" si="112"/>
        <v>0</v>
      </c>
      <c r="DE27" s="78">
        <f t="shared" si="113"/>
        <v>0</v>
      </c>
      <c r="DF27" s="78">
        <f t="shared" si="114"/>
        <v>0</v>
      </c>
      <c r="DG27" s="77">
        <f t="shared" si="115"/>
        <v>356.85900000000021</v>
      </c>
      <c r="DH27" s="75"/>
      <c r="DJ27" s="6">
        <f t="shared" si="116"/>
        <v>0</v>
      </c>
      <c r="DK27" s="6">
        <f t="shared" si="117"/>
        <v>0</v>
      </c>
      <c r="DL27" s="6">
        <f t="shared" si="118"/>
        <v>0</v>
      </c>
      <c r="DM27" s="6">
        <f t="shared" si="119"/>
        <v>0</v>
      </c>
      <c r="DN27" s="6">
        <f t="shared" si="120"/>
        <v>0</v>
      </c>
      <c r="DO27" s="6">
        <f t="shared" si="121"/>
        <v>0</v>
      </c>
      <c r="DP27" s="6">
        <f t="shared" si="122"/>
        <v>0</v>
      </c>
      <c r="DQ27" s="6">
        <f t="shared" si="123"/>
        <v>0</v>
      </c>
      <c r="DR27" s="6">
        <f t="shared" si="124"/>
        <v>0</v>
      </c>
      <c r="DS27" s="6">
        <f t="shared" si="125"/>
        <v>0</v>
      </c>
      <c r="DT27" s="6">
        <f t="shared" si="126"/>
        <v>0</v>
      </c>
      <c r="DU27" s="6">
        <f t="shared" si="127"/>
        <v>0</v>
      </c>
      <c r="DV27" s="77">
        <f t="shared" si="151"/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77">
        <f t="shared" si="21"/>
        <v>0</v>
      </c>
      <c r="EO27" s="75">
        <f t="shared" si="76"/>
        <v>356.85900000000021</v>
      </c>
      <c r="EP27" s="75">
        <f t="shared" si="77"/>
        <v>0</v>
      </c>
      <c r="EQ27" s="75">
        <f t="shared" si="78"/>
        <v>0</v>
      </c>
      <c r="ER27" s="75">
        <f t="shared" si="79"/>
        <v>0</v>
      </c>
      <c r="ES27" s="75">
        <f t="shared" si="80"/>
        <v>0</v>
      </c>
      <c r="ET27" s="75">
        <f t="shared" si="81"/>
        <v>0</v>
      </c>
      <c r="EU27" s="75">
        <f t="shared" si="82"/>
        <v>0</v>
      </c>
      <c r="EV27" s="75">
        <f t="shared" si="83"/>
        <v>0</v>
      </c>
      <c r="EW27" s="75">
        <f t="shared" si="84"/>
        <v>0</v>
      </c>
      <c r="EX27" s="75">
        <f t="shared" si="85"/>
        <v>0</v>
      </c>
      <c r="EY27" s="75">
        <f t="shared" si="86"/>
        <v>0</v>
      </c>
      <c r="EZ27" s="75">
        <f t="shared" si="87"/>
        <v>0</v>
      </c>
      <c r="FA27" s="77">
        <f t="shared" si="34"/>
        <v>356.85900000000021</v>
      </c>
      <c r="FD27" s="75">
        <f t="shared" si="128"/>
        <v>-1100.3790000000006</v>
      </c>
      <c r="FE27" s="75">
        <f t="shared" si="129"/>
        <v>0</v>
      </c>
      <c r="FF27" s="75">
        <f t="shared" si="130"/>
        <v>0</v>
      </c>
      <c r="FG27" s="75">
        <f t="shared" si="131"/>
        <v>0</v>
      </c>
      <c r="FH27" s="75">
        <f t="shared" si="132"/>
        <v>0</v>
      </c>
      <c r="FI27" s="75">
        <f t="shared" si="133"/>
        <v>0</v>
      </c>
      <c r="FJ27" s="75">
        <f t="shared" si="134"/>
        <v>0</v>
      </c>
      <c r="FK27" s="75">
        <f t="shared" si="135"/>
        <v>0</v>
      </c>
      <c r="FL27" s="75">
        <f t="shared" si="136"/>
        <v>0</v>
      </c>
      <c r="FM27" s="75">
        <f t="shared" si="137"/>
        <v>0</v>
      </c>
      <c r="FN27" s="75">
        <f t="shared" si="138"/>
        <v>0</v>
      </c>
      <c r="FO27" s="75">
        <f t="shared" si="139"/>
        <v>0</v>
      </c>
      <c r="FP27" s="75">
        <f t="shared" si="140"/>
        <v>-1100.3790000000006</v>
      </c>
    </row>
    <row r="28" spans="1:172" ht="15" customHeight="1" outlineLevel="2" x14ac:dyDescent="0.25">
      <c r="A28" s="30">
        <v>2</v>
      </c>
      <c r="B28" s="30" t="s">
        <v>185</v>
      </c>
      <c r="C28" s="30" t="s">
        <v>169</v>
      </c>
      <c r="D28" s="64">
        <v>10093</v>
      </c>
      <c r="E28" s="61" t="s">
        <v>314</v>
      </c>
      <c r="F28" s="38" t="s">
        <v>166</v>
      </c>
      <c r="G28" s="30" t="s">
        <v>185</v>
      </c>
      <c r="H28" s="30" t="s">
        <v>150</v>
      </c>
      <c r="I28" s="38" t="s">
        <v>165</v>
      </c>
      <c r="J28" s="38" t="s">
        <v>50</v>
      </c>
      <c r="K28" s="38" t="s">
        <v>12</v>
      </c>
      <c r="L28" s="32" t="s">
        <v>1078</v>
      </c>
      <c r="M28" s="33" t="s">
        <v>404</v>
      </c>
      <c r="N28" s="34">
        <v>0</v>
      </c>
      <c r="O28" s="34">
        <v>0</v>
      </c>
      <c r="P28" s="34">
        <v>0.45</v>
      </c>
      <c r="Q28" s="34">
        <v>0</v>
      </c>
      <c r="R28" s="33">
        <v>0</v>
      </c>
      <c r="S28" s="33">
        <v>0</v>
      </c>
      <c r="T28" s="33">
        <v>0</v>
      </c>
      <c r="U28" s="33"/>
      <c r="X28" s="75">
        <f>+VLOOKUP($D28,[1]venta_neta_cons!$A$2:$N$1048576,3,0)</f>
        <v>14069</v>
      </c>
      <c r="Y28" s="75">
        <f>+VLOOKUP($D28,[1]venta_neta_cons!$A$2:$N$1048576,4,0)</f>
        <v>0</v>
      </c>
      <c r="Z28" s="75">
        <f>+VLOOKUP($D28,[1]venta_neta_cons!$A$2:$N$1048576,5,0)</f>
        <v>0</v>
      </c>
      <c r="AA28" s="75">
        <f>+VLOOKUP($D28,[1]venta_neta_cons!$A$2:$N$1048576,6,0)</f>
        <v>0</v>
      </c>
      <c r="AB28" s="75">
        <f>+VLOOKUP($D28,[1]venta_neta_cons!$A$2:$N$1048576,7,0)</f>
        <v>0</v>
      </c>
      <c r="AC28" s="75">
        <f>+VLOOKUP($D28,[1]venta_neta_cons!$A$2:$N$1048576,8,0)</f>
        <v>0</v>
      </c>
      <c r="AD28" s="75">
        <f>+VLOOKUP($D28,[1]venta_neta_cons!$A$2:$N$1048576,9,0)</f>
        <v>0</v>
      </c>
      <c r="AE28" s="75">
        <f>+VLOOKUP($D28,[1]venta_neta_cons!$A$2:$N$1048576,10,0)</f>
        <v>0</v>
      </c>
      <c r="AF28" s="75">
        <f>+VLOOKUP($D28,[1]venta_neta_cons!$A$2:$N$1048576,11,0)</f>
        <v>0</v>
      </c>
      <c r="AG28" s="75">
        <f>+VLOOKUP($D28,[1]venta_neta_cons!$A$2:$N$1048576,12,0)</f>
        <v>0</v>
      </c>
      <c r="AH28" s="75">
        <f>+VLOOKUP($D28,[1]venta_neta_cons!$A$2:$N$1048576,13,0)</f>
        <v>0</v>
      </c>
      <c r="AI28" s="75">
        <f>+VLOOKUP($D28,[1]venta_neta_cons!$A$2:$N$1048576,14,0)</f>
        <v>0</v>
      </c>
      <c r="AJ28" s="76">
        <f t="shared" si="35"/>
        <v>14069</v>
      </c>
      <c r="AK28" s="159">
        <f t="shared" si="36"/>
        <v>0.29277844907242878</v>
      </c>
      <c r="AL28" s="76"/>
      <c r="AM28" s="75">
        <f>+VLOOKUP($D28,[1]saldo_cons!$A$2:$N$1048576,3,0)</f>
        <v>-4392.4399999999987</v>
      </c>
      <c r="AN28" s="75">
        <f>+VLOOKUP($D28,[1]saldo_cons!$A$2:$N$1048576,4,0)</f>
        <v>0</v>
      </c>
      <c r="AO28" s="75">
        <f>+VLOOKUP($D28,[1]saldo_cons!$A$2:$N$1048576,5,0)</f>
        <v>0</v>
      </c>
      <c r="AP28" s="75">
        <f>+VLOOKUP($D28,[1]saldo_cons!$A$2:$N$1048576,6,0)</f>
        <v>0</v>
      </c>
      <c r="AQ28" s="75">
        <f>+VLOOKUP($D28,[1]saldo_cons!$A$2:$N$1048576,7,0)</f>
        <v>0</v>
      </c>
      <c r="AR28" s="75">
        <f>+VLOOKUP($D28,[1]saldo_cons!$A$2:$N$1048576,8,0)</f>
        <v>0</v>
      </c>
      <c r="AS28" s="75">
        <f>+VLOOKUP($D28,[1]saldo_cons!$A$2:$N$1048576,9,0)</f>
        <v>0</v>
      </c>
      <c r="AT28" s="75">
        <f>+VLOOKUP($D28,[1]saldo_cons!$A$2:$N$1048576,10,0)</f>
        <v>0</v>
      </c>
      <c r="AU28" s="75">
        <f>+VLOOKUP($D28,[1]saldo_cons!$A$2:$N$1048576,11,0)</f>
        <v>0</v>
      </c>
      <c r="AV28" s="75">
        <f>+VLOOKUP($D28,[1]saldo_cons!$A$2:$N$1048576,12,0)</f>
        <v>0</v>
      </c>
      <c r="AW28" s="75">
        <f>+VLOOKUP($D28,[1]saldo_cons!$A$2:$N$1048576,13,0)</f>
        <v>0</v>
      </c>
      <c r="AX28" s="75">
        <f>+VLOOKUP($D28,[1]saldo_cons!$A$2:$N$1048576,14,0)</f>
        <v>0</v>
      </c>
      <c r="AY28" s="76">
        <f t="shared" si="3"/>
        <v>-4392.4399999999987</v>
      </c>
      <c r="AZ28" s="76"/>
      <c r="BA28" s="76"/>
      <c r="BB28" s="75">
        <f>+VLOOKUP($D28,[1]ggr_cons!$A$2:$N$1048576,3,0)</f>
        <v>4119.1000000000004</v>
      </c>
      <c r="BC28" s="75">
        <f>+VLOOKUP($D28,[1]ggr_cons!$A$2:$N$1048576,4,0)</f>
        <v>0</v>
      </c>
      <c r="BD28" s="75">
        <f>+VLOOKUP($D28,[1]ggr_cons!$A$2:$N$1048576,5,0)</f>
        <v>0</v>
      </c>
      <c r="BE28" s="75">
        <f>+VLOOKUP($D28,[1]ggr_cons!$A$2:$N$1048576,6,0)</f>
        <v>0</v>
      </c>
      <c r="BF28" s="75">
        <f>+VLOOKUP($D28,[1]ggr_cons!$A$2:$N$1048576,7,0)</f>
        <v>0</v>
      </c>
      <c r="BG28" s="75">
        <f>+VLOOKUP($D28,[1]ggr_cons!$A$2:$N$1048576,8,0)</f>
        <v>0</v>
      </c>
      <c r="BH28" s="75">
        <f>+VLOOKUP($D28,[1]ggr_cons!$A$2:$N$1048576,9,0)</f>
        <v>0</v>
      </c>
      <c r="BI28" s="75">
        <f>+VLOOKUP($D28,[1]ggr_cons!$A$2:$N$1048576,10,0)</f>
        <v>0</v>
      </c>
      <c r="BJ28" s="75">
        <f>+VLOOKUP($D28,[1]ggr_cons!$A$2:$N$1048576,11,0)</f>
        <v>0</v>
      </c>
      <c r="BK28" s="75">
        <f>+VLOOKUP($D28,[1]ggr_cons!$A$2:$N$1048576,12,0)</f>
        <v>0</v>
      </c>
      <c r="BL28" s="75">
        <f>+VLOOKUP($D28,[1]ggr_cons!$A$2:$N$1048576,13,0)</f>
        <v>0</v>
      </c>
      <c r="BM28" s="75">
        <f>+VLOOKUP($D28,[1]ggr_cons!$A$2:$N$1048576,14,0)</f>
        <v>0</v>
      </c>
      <c r="BN28" s="76">
        <f t="shared" si="4"/>
        <v>4119.1000000000004</v>
      </c>
      <c r="BO28" s="75"/>
      <c r="BP28" s="75"/>
      <c r="BQ28" s="77">
        <f t="shared" si="37"/>
        <v>0</v>
      </c>
      <c r="BR28" s="77">
        <f t="shared" si="38"/>
        <v>0</v>
      </c>
      <c r="BS28" s="77">
        <f t="shared" si="39"/>
        <v>0</v>
      </c>
      <c r="BT28" s="77">
        <f t="shared" si="40"/>
        <v>0</v>
      </c>
      <c r="BU28" s="77">
        <f t="shared" si="41"/>
        <v>0</v>
      </c>
      <c r="BV28" s="77">
        <f t="shared" si="42"/>
        <v>0</v>
      </c>
      <c r="BW28" s="77">
        <f t="shared" si="43"/>
        <v>0</v>
      </c>
      <c r="BX28" s="77">
        <f t="shared" si="44"/>
        <v>0</v>
      </c>
      <c r="BY28" s="77">
        <f t="shared" si="45"/>
        <v>0</v>
      </c>
      <c r="BZ28" s="77">
        <f t="shared" si="46"/>
        <v>0</v>
      </c>
      <c r="CA28" s="77">
        <f t="shared" si="47"/>
        <v>0</v>
      </c>
      <c r="CB28" s="77">
        <f t="shared" si="48"/>
        <v>0</v>
      </c>
      <c r="CC28" s="77">
        <f t="shared" si="49"/>
        <v>0</v>
      </c>
      <c r="CD28" s="75"/>
      <c r="CE28" s="77"/>
      <c r="CF28" s="77">
        <f t="shared" si="50"/>
        <v>0</v>
      </c>
      <c r="CG28" s="77">
        <f t="shared" si="51"/>
        <v>0</v>
      </c>
      <c r="CH28" s="77">
        <f t="shared" si="52"/>
        <v>0</v>
      </c>
      <c r="CI28" s="77">
        <f t="shared" si="53"/>
        <v>0</v>
      </c>
      <c r="CJ28" s="77">
        <f t="shared" si="54"/>
        <v>0</v>
      </c>
      <c r="CK28" s="77">
        <f t="shared" si="55"/>
        <v>0</v>
      </c>
      <c r="CL28" s="77">
        <f t="shared" si="56"/>
        <v>0</v>
      </c>
      <c r="CM28" s="77">
        <f t="shared" si="57"/>
        <v>0</v>
      </c>
      <c r="CN28" s="77">
        <f t="shared" si="58"/>
        <v>0</v>
      </c>
      <c r="CO28" s="77">
        <f t="shared" si="59"/>
        <v>0</v>
      </c>
      <c r="CP28" s="77">
        <f t="shared" si="60"/>
        <v>0</v>
      </c>
      <c r="CQ28" s="77">
        <f t="shared" si="61"/>
        <v>0</v>
      </c>
      <c r="CR28" s="77">
        <f t="shared" si="62"/>
        <v>0</v>
      </c>
      <c r="CS28" s="75"/>
      <c r="CT28" s="75"/>
      <c r="CU28" s="78">
        <f t="shared" si="103"/>
        <v>1853.5950000000003</v>
      </c>
      <c r="CV28" s="78">
        <f t="shared" si="104"/>
        <v>0</v>
      </c>
      <c r="CW28" s="78">
        <f t="shared" si="105"/>
        <v>0</v>
      </c>
      <c r="CX28" s="78">
        <f t="shared" si="106"/>
        <v>0</v>
      </c>
      <c r="CY28" s="78">
        <f t="shared" si="107"/>
        <v>0</v>
      </c>
      <c r="CZ28" s="78">
        <f t="shared" si="108"/>
        <v>0</v>
      </c>
      <c r="DA28" s="78">
        <f t="shared" si="109"/>
        <v>0</v>
      </c>
      <c r="DB28" s="78">
        <f t="shared" si="110"/>
        <v>0</v>
      </c>
      <c r="DC28" s="78">
        <f t="shared" si="111"/>
        <v>0</v>
      </c>
      <c r="DD28" s="78">
        <f t="shared" si="112"/>
        <v>0</v>
      </c>
      <c r="DE28" s="78">
        <f t="shared" si="113"/>
        <v>0</v>
      </c>
      <c r="DF28" s="78">
        <f t="shared" si="114"/>
        <v>0</v>
      </c>
      <c r="DG28" s="77">
        <f t="shared" si="115"/>
        <v>1853.5950000000003</v>
      </c>
      <c r="DH28" s="75"/>
      <c r="DJ28" s="6">
        <f t="shared" si="116"/>
        <v>0</v>
      </c>
      <c r="DK28" s="6">
        <f t="shared" si="117"/>
        <v>0</v>
      </c>
      <c r="DL28" s="6">
        <f t="shared" si="118"/>
        <v>0</v>
      </c>
      <c r="DM28" s="6">
        <f t="shared" si="119"/>
        <v>0</v>
      </c>
      <c r="DN28" s="6">
        <f t="shared" si="120"/>
        <v>0</v>
      </c>
      <c r="DO28" s="6">
        <f t="shared" si="121"/>
        <v>0</v>
      </c>
      <c r="DP28" s="6">
        <f t="shared" si="122"/>
        <v>0</v>
      </c>
      <c r="DQ28" s="6">
        <f t="shared" si="123"/>
        <v>0</v>
      </c>
      <c r="DR28" s="6">
        <f t="shared" si="124"/>
        <v>0</v>
      </c>
      <c r="DS28" s="6">
        <f t="shared" si="125"/>
        <v>0</v>
      </c>
      <c r="DT28" s="6">
        <f t="shared" si="126"/>
        <v>0</v>
      </c>
      <c r="DU28" s="6">
        <f t="shared" si="127"/>
        <v>0</v>
      </c>
      <c r="DV28" s="77">
        <f t="shared" si="151"/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77">
        <f t="shared" si="21"/>
        <v>0</v>
      </c>
      <c r="EO28" s="75">
        <f t="shared" si="76"/>
        <v>1853.5950000000003</v>
      </c>
      <c r="EP28" s="75">
        <f t="shared" si="77"/>
        <v>0</v>
      </c>
      <c r="EQ28" s="75">
        <f t="shared" si="78"/>
        <v>0</v>
      </c>
      <c r="ER28" s="75">
        <f t="shared" si="79"/>
        <v>0</v>
      </c>
      <c r="ES28" s="75">
        <f t="shared" si="80"/>
        <v>0</v>
      </c>
      <c r="ET28" s="75">
        <f t="shared" si="81"/>
        <v>0</v>
      </c>
      <c r="EU28" s="75">
        <f t="shared" si="82"/>
        <v>0</v>
      </c>
      <c r="EV28" s="75">
        <f t="shared" si="83"/>
        <v>0</v>
      </c>
      <c r="EW28" s="75">
        <f t="shared" si="84"/>
        <v>0</v>
      </c>
      <c r="EX28" s="75">
        <f t="shared" si="85"/>
        <v>0</v>
      </c>
      <c r="EY28" s="75">
        <f t="shared" si="86"/>
        <v>0</v>
      </c>
      <c r="EZ28" s="75">
        <f t="shared" si="87"/>
        <v>0</v>
      </c>
      <c r="FA28" s="77">
        <f t="shared" si="34"/>
        <v>1853.5950000000003</v>
      </c>
      <c r="FD28" s="75">
        <f t="shared" si="128"/>
        <v>-6246.0349999999989</v>
      </c>
      <c r="FE28" s="75">
        <f t="shared" si="129"/>
        <v>0</v>
      </c>
      <c r="FF28" s="75">
        <f t="shared" si="130"/>
        <v>0</v>
      </c>
      <c r="FG28" s="75">
        <f t="shared" si="131"/>
        <v>0</v>
      </c>
      <c r="FH28" s="75">
        <f t="shared" si="132"/>
        <v>0</v>
      </c>
      <c r="FI28" s="75">
        <f t="shared" si="133"/>
        <v>0</v>
      </c>
      <c r="FJ28" s="75">
        <f t="shared" si="134"/>
        <v>0</v>
      </c>
      <c r="FK28" s="75">
        <f t="shared" si="135"/>
        <v>0</v>
      </c>
      <c r="FL28" s="75">
        <f t="shared" si="136"/>
        <v>0</v>
      </c>
      <c r="FM28" s="75">
        <f t="shared" si="137"/>
        <v>0</v>
      </c>
      <c r="FN28" s="75">
        <f t="shared" si="138"/>
        <v>0</v>
      </c>
      <c r="FO28" s="75">
        <f t="shared" si="139"/>
        <v>0</v>
      </c>
      <c r="FP28" s="75">
        <f t="shared" si="140"/>
        <v>-6246.0349999999989</v>
      </c>
    </row>
    <row r="29" spans="1:172" s="69" customFormat="1" ht="15" customHeight="1" outlineLevel="1" x14ac:dyDescent="0.25">
      <c r="A29" s="67"/>
      <c r="B29" s="67" t="s">
        <v>1116</v>
      </c>
      <c r="C29" s="67"/>
      <c r="D29" s="104"/>
      <c r="E29" s="114"/>
      <c r="F29" s="68"/>
      <c r="G29" s="67"/>
      <c r="H29" s="67"/>
      <c r="I29" s="68"/>
      <c r="J29" s="68"/>
      <c r="K29" s="68"/>
      <c r="L29" s="106"/>
      <c r="M29" s="107"/>
      <c r="N29" s="108"/>
      <c r="O29" s="108"/>
      <c r="P29" s="108"/>
      <c r="Q29" s="108"/>
      <c r="R29" s="107"/>
      <c r="S29" s="107"/>
      <c r="T29" s="107"/>
      <c r="U29" s="107"/>
      <c r="X29" s="110">
        <f t="shared" ref="X29:AJ29" si="152">SUBTOTAL(9,X8:X28)</f>
        <v>70771</v>
      </c>
      <c r="Y29" s="110">
        <f t="shared" si="152"/>
        <v>0</v>
      </c>
      <c r="Z29" s="110">
        <f t="shared" si="152"/>
        <v>0</v>
      </c>
      <c r="AA29" s="110">
        <f t="shared" si="152"/>
        <v>0</v>
      </c>
      <c r="AB29" s="110">
        <f t="shared" si="152"/>
        <v>0</v>
      </c>
      <c r="AC29" s="110">
        <f t="shared" si="152"/>
        <v>0</v>
      </c>
      <c r="AD29" s="110">
        <f t="shared" si="152"/>
        <v>0</v>
      </c>
      <c r="AE29" s="110">
        <f t="shared" si="152"/>
        <v>0</v>
      </c>
      <c r="AF29" s="110">
        <f t="shared" si="152"/>
        <v>0</v>
      </c>
      <c r="AG29" s="110">
        <f t="shared" si="152"/>
        <v>0</v>
      </c>
      <c r="AH29" s="110">
        <f t="shared" si="152"/>
        <v>0</v>
      </c>
      <c r="AI29" s="110">
        <f t="shared" si="152"/>
        <v>0</v>
      </c>
      <c r="AJ29" s="111">
        <f t="shared" si="152"/>
        <v>70771</v>
      </c>
      <c r="AK29" s="159">
        <f t="shared" si="36"/>
        <v>0.17490511650252225</v>
      </c>
      <c r="AL29" s="111"/>
      <c r="AM29" s="110">
        <f t="shared" ref="AM29:AY29" si="153">SUBTOTAL(9,AM8:AM28)</f>
        <v>11639.54</v>
      </c>
      <c r="AN29" s="110">
        <f t="shared" si="153"/>
        <v>0</v>
      </c>
      <c r="AO29" s="110">
        <f t="shared" si="153"/>
        <v>0</v>
      </c>
      <c r="AP29" s="110">
        <f t="shared" si="153"/>
        <v>0</v>
      </c>
      <c r="AQ29" s="110">
        <f t="shared" si="153"/>
        <v>0</v>
      </c>
      <c r="AR29" s="110">
        <f t="shared" si="153"/>
        <v>0</v>
      </c>
      <c r="AS29" s="110">
        <f t="shared" si="153"/>
        <v>0</v>
      </c>
      <c r="AT29" s="110">
        <f t="shared" si="153"/>
        <v>0</v>
      </c>
      <c r="AU29" s="110">
        <f t="shared" si="153"/>
        <v>0</v>
      </c>
      <c r="AV29" s="110">
        <f t="shared" si="153"/>
        <v>0</v>
      </c>
      <c r="AW29" s="110">
        <f t="shared" si="153"/>
        <v>0</v>
      </c>
      <c r="AX29" s="110">
        <f t="shared" si="153"/>
        <v>0</v>
      </c>
      <c r="AY29" s="111">
        <f t="shared" si="153"/>
        <v>11639.54</v>
      </c>
      <c r="AZ29" s="111"/>
      <c r="BA29" s="111"/>
      <c r="BB29" s="110">
        <f t="shared" ref="BB29:BN29" si="154">SUBTOTAL(9,BB8:BB28)</f>
        <v>12378.210000000001</v>
      </c>
      <c r="BC29" s="110">
        <f t="shared" si="154"/>
        <v>0</v>
      </c>
      <c r="BD29" s="110">
        <f t="shared" si="154"/>
        <v>0</v>
      </c>
      <c r="BE29" s="110">
        <f t="shared" si="154"/>
        <v>0</v>
      </c>
      <c r="BF29" s="110">
        <f t="shared" si="154"/>
        <v>0</v>
      </c>
      <c r="BG29" s="110">
        <f t="shared" si="154"/>
        <v>0</v>
      </c>
      <c r="BH29" s="110">
        <f t="shared" si="154"/>
        <v>0</v>
      </c>
      <c r="BI29" s="110">
        <f t="shared" si="154"/>
        <v>0</v>
      </c>
      <c r="BJ29" s="110">
        <f t="shared" si="154"/>
        <v>0</v>
      </c>
      <c r="BK29" s="110">
        <f t="shared" si="154"/>
        <v>0</v>
      </c>
      <c r="BL29" s="110">
        <f t="shared" si="154"/>
        <v>0</v>
      </c>
      <c r="BM29" s="110">
        <f t="shared" si="154"/>
        <v>0</v>
      </c>
      <c r="BN29" s="111">
        <f t="shared" si="154"/>
        <v>12378.210000000001</v>
      </c>
      <c r="BO29" s="110"/>
      <c r="BP29" s="110"/>
      <c r="BQ29" s="112">
        <f t="shared" ref="BQ29:CC29" si="155">SUBTOTAL(9,BQ8:BQ28)</f>
        <v>170.77</v>
      </c>
      <c r="BR29" s="112">
        <f t="shared" si="155"/>
        <v>0</v>
      </c>
      <c r="BS29" s="112">
        <f t="shared" si="155"/>
        <v>0</v>
      </c>
      <c r="BT29" s="112">
        <f t="shared" si="155"/>
        <v>0</v>
      </c>
      <c r="BU29" s="112">
        <f t="shared" si="155"/>
        <v>0</v>
      </c>
      <c r="BV29" s="112">
        <f t="shared" si="155"/>
        <v>0</v>
      </c>
      <c r="BW29" s="112">
        <f t="shared" si="155"/>
        <v>0</v>
      </c>
      <c r="BX29" s="112">
        <f t="shared" si="155"/>
        <v>0</v>
      </c>
      <c r="BY29" s="112">
        <f t="shared" si="155"/>
        <v>0</v>
      </c>
      <c r="BZ29" s="112">
        <f t="shared" si="155"/>
        <v>0</v>
      </c>
      <c r="CA29" s="112">
        <f t="shared" si="155"/>
        <v>0</v>
      </c>
      <c r="CB29" s="112">
        <f t="shared" si="155"/>
        <v>0</v>
      </c>
      <c r="CC29" s="112">
        <f t="shared" si="155"/>
        <v>170.77</v>
      </c>
      <c r="CD29" s="110"/>
      <c r="CE29" s="112"/>
      <c r="CF29" s="112">
        <f t="shared" ref="CF29:CR29" si="156">SUBTOTAL(9,CF8:CF28)</f>
        <v>141.13223140495867</v>
      </c>
      <c r="CG29" s="112">
        <f t="shared" si="156"/>
        <v>0</v>
      </c>
      <c r="CH29" s="112">
        <f t="shared" si="156"/>
        <v>0</v>
      </c>
      <c r="CI29" s="112">
        <f t="shared" si="156"/>
        <v>0</v>
      </c>
      <c r="CJ29" s="112">
        <f t="shared" si="156"/>
        <v>0</v>
      </c>
      <c r="CK29" s="112">
        <f t="shared" si="156"/>
        <v>0</v>
      </c>
      <c r="CL29" s="112">
        <f t="shared" si="156"/>
        <v>0</v>
      </c>
      <c r="CM29" s="112">
        <f t="shared" si="156"/>
        <v>0</v>
      </c>
      <c r="CN29" s="112">
        <f t="shared" si="156"/>
        <v>0</v>
      </c>
      <c r="CO29" s="112">
        <f t="shared" si="156"/>
        <v>0</v>
      </c>
      <c r="CP29" s="112">
        <f t="shared" si="156"/>
        <v>0</v>
      </c>
      <c r="CQ29" s="112">
        <f t="shared" si="156"/>
        <v>0</v>
      </c>
      <c r="CR29" s="112">
        <f t="shared" si="156"/>
        <v>141.13223140495867</v>
      </c>
      <c r="CS29" s="110"/>
      <c r="CT29" s="110"/>
      <c r="CU29" s="113">
        <f t="shared" ref="CU29:DG29" si="157">SUBTOTAL(9,CU8:CU28)</f>
        <v>5484.8095000000012</v>
      </c>
      <c r="CV29" s="113">
        <f t="shared" si="157"/>
        <v>0</v>
      </c>
      <c r="CW29" s="113">
        <f t="shared" si="157"/>
        <v>0</v>
      </c>
      <c r="CX29" s="113">
        <f t="shared" si="157"/>
        <v>0</v>
      </c>
      <c r="CY29" s="113">
        <f t="shared" si="157"/>
        <v>0</v>
      </c>
      <c r="CZ29" s="113">
        <f t="shared" si="157"/>
        <v>0</v>
      </c>
      <c r="DA29" s="113">
        <f t="shared" si="157"/>
        <v>0</v>
      </c>
      <c r="DB29" s="113">
        <f t="shared" si="157"/>
        <v>0</v>
      </c>
      <c r="DC29" s="113">
        <f t="shared" si="157"/>
        <v>0</v>
      </c>
      <c r="DD29" s="113">
        <f t="shared" si="157"/>
        <v>0</v>
      </c>
      <c r="DE29" s="113">
        <f t="shared" si="157"/>
        <v>0</v>
      </c>
      <c r="DF29" s="113">
        <f t="shared" si="157"/>
        <v>0</v>
      </c>
      <c r="DG29" s="112">
        <f t="shared" si="157"/>
        <v>5484.8095000000012</v>
      </c>
      <c r="DH29" s="110"/>
      <c r="DJ29" s="69">
        <f t="shared" ref="DJ29:DV29" si="158">SUBTOTAL(9,DJ8:DJ28)</f>
        <v>390</v>
      </c>
      <c r="DK29" s="69">
        <f t="shared" si="158"/>
        <v>0</v>
      </c>
      <c r="DL29" s="69">
        <f t="shared" si="158"/>
        <v>0</v>
      </c>
      <c r="DM29" s="69">
        <f t="shared" si="158"/>
        <v>0</v>
      </c>
      <c r="DN29" s="69">
        <f t="shared" si="158"/>
        <v>0</v>
      </c>
      <c r="DO29" s="69">
        <f t="shared" si="158"/>
        <v>0</v>
      </c>
      <c r="DP29" s="69">
        <f t="shared" si="158"/>
        <v>0</v>
      </c>
      <c r="DQ29" s="69">
        <f t="shared" si="158"/>
        <v>0</v>
      </c>
      <c r="DR29" s="69">
        <f t="shared" si="158"/>
        <v>0</v>
      </c>
      <c r="DS29" s="69">
        <f t="shared" si="158"/>
        <v>0</v>
      </c>
      <c r="DT29" s="69">
        <f t="shared" si="158"/>
        <v>0</v>
      </c>
      <c r="DU29" s="69">
        <f t="shared" si="158"/>
        <v>0</v>
      </c>
      <c r="DV29" s="112">
        <f t="shared" si="158"/>
        <v>390</v>
      </c>
      <c r="DY29" s="69">
        <f t="shared" ref="DY29:EK29" si="159">SUBTOTAL(9,DY8:DY28)</f>
        <v>0</v>
      </c>
      <c r="DZ29" s="69">
        <f t="shared" si="159"/>
        <v>0</v>
      </c>
      <c r="EA29" s="69">
        <f t="shared" si="159"/>
        <v>0</v>
      </c>
      <c r="EB29" s="69">
        <f t="shared" si="159"/>
        <v>0</v>
      </c>
      <c r="EC29" s="69">
        <f t="shared" si="159"/>
        <v>0</v>
      </c>
      <c r="ED29" s="69">
        <f t="shared" si="159"/>
        <v>0</v>
      </c>
      <c r="EE29" s="69">
        <f t="shared" si="159"/>
        <v>0</v>
      </c>
      <c r="EF29" s="69">
        <f t="shared" si="159"/>
        <v>0</v>
      </c>
      <c r="EG29" s="69">
        <f t="shared" si="159"/>
        <v>0</v>
      </c>
      <c r="EH29" s="69">
        <f t="shared" si="159"/>
        <v>0</v>
      </c>
      <c r="EI29" s="69">
        <f t="shared" si="159"/>
        <v>0</v>
      </c>
      <c r="EJ29" s="69">
        <f t="shared" si="159"/>
        <v>0</v>
      </c>
      <c r="EK29" s="112">
        <f t="shared" si="159"/>
        <v>0</v>
      </c>
      <c r="EN29" s="69">
        <f t="shared" ref="EN29:FA29" si="160">SUBTOTAL(9,EN8:EN28)</f>
        <v>0</v>
      </c>
      <c r="EO29" s="110">
        <f t="shared" si="160"/>
        <v>5874.8095000000012</v>
      </c>
      <c r="EP29" s="110">
        <f t="shared" si="160"/>
        <v>0</v>
      </c>
      <c r="EQ29" s="110">
        <f t="shared" si="160"/>
        <v>0</v>
      </c>
      <c r="ER29" s="110">
        <f t="shared" si="160"/>
        <v>0</v>
      </c>
      <c r="ES29" s="110">
        <f t="shared" si="160"/>
        <v>0</v>
      </c>
      <c r="ET29" s="110">
        <f t="shared" si="160"/>
        <v>0</v>
      </c>
      <c r="EU29" s="110">
        <f t="shared" si="160"/>
        <v>0</v>
      </c>
      <c r="EV29" s="110">
        <f t="shared" si="160"/>
        <v>0</v>
      </c>
      <c r="EW29" s="110">
        <f t="shared" si="160"/>
        <v>0</v>
      </c>
      <c r="EX29" s="110">
        <f t="shared" si="160"/>
        <v>0</v>
      </c>
      <c r="EY29" s="110">
        <f t="shared" si="160"/>
        <v>0</v>
      </c>
      <c r="EZ29" s="110">
        <f t="shared" si="160"/>
        <v>0</v>
      </c>
      <c r="FA29" s="112">
        <f t="shared" si="160"/>
        <v>5874.8095000000012</v>
      </c>
      <c r="FD29" s="110">
        <f t="shared" ref="FD29:FP29" si="161">SUBTOTAL(9,FD8:FD28)</f>
        <v>5764.7305000000024</v>
      </c>
      <c r="FE29" s="110">
        <f t="shared" si="161"/>
        <v>0</v>
      </c>
      <c r="FF29" s="110">
        <f t="shared" si="161"/>
        <v>0</v>
      </c>
      <c r="FG29" s="110">
        <f t="shared" si="161"/>
        <v>0</v>
      </c>
      <c r="FH29" s="110">
        <f t="shared" si="161"/>
        <v>0</v>
      </c>
      <c r="FI29" s="110">
        <f t="shared" si="161"/>
        <v>0</v>
      </c>
      <c r="FJ29" s="110">
        <f t="shared" si="161"/>
        <v>0</v>
      </c>
      <c r="FK29" s="110">
        <f t="shared" si="161"/>
        <v>0</v>
      </c>
      <c r="FL29" s="110">
        <f t="shared" si="161"/>
        <v>0</v>
      </c>
      <c r="FM29" s="110">
        <f t="shared" si="161"/>
        <v>0</v>
      </c>
      <c r="FN29" s="110">
        <f t="shared" si="161"/>
        <v>0</v>
      </c>
      <c r="FO29" s="110">
        <f t="shared" si="161"/>
        <v>0</v>
      </c>
      <c r="FP29" s="110">
        <f t="shared" si="161"/>
        <v>5764.7305000000024</v>
      </c>
    </row>
    <row r="30" spans="1:172" ht="15" customHeight="1" outlineLevel="2" x14ac:dyDescent="0.25">
      <c r="A30" s="30">
        <v>3</v>
      </c>
      <c r="B30" s="30" t="s">
        <v>197</v>
      </c>
      <c r="C30" s="30" t="s">
        <v>6</v>
      </c>
      <c r="D30" s="64">
        <v>10144</v>
      </c>
      <c r="E30" s="64">
        <v>10144</v>
      </c>
      <c r="F30" s="38" t="s">
        <v>1217</v>
      </c>
      <c r="G30" s="38" t="s">
        <v>1216</v>
      </c>
      <c r="H30" s="38" t="s">
        <v>1216</v>
      </c>
      <c r="I30" s="38" t="s">
        <v>1218</v>
      </c>
      <c r="J30" s="38" t="s">
        <v>1219</v>
      </c>
      <c r="K30" s="38" t="s">
        <v>12</v>
      </c>
      <c r="L30" s="32" t="s">
        <v>333</v>
      </c>
      <c r="M30" s="33" t="s">
        <v>404</v>
      </c>
      <c r="N30" s="34">
        <v>0.01</v>
      </c>
      <c r="O30" s="35">
        <v>-5.0000000000000001E-3</v>
      </c>
      <c r="P30" s="34">
        <v>0.45</v>
      </c>
      <c r="Q30" s="34">
        <v>0</v>
      </c>
      <c r="R30" s="33">
        <v>0</v>
      </c>
      <c r="S30" s="33">
        <v>0</v>
      </c>
      <c r="T30" s="33">
        <v>30</v>
      </c>
      <c r="U30" s="33"/>
      <c r="X30" s="75">
        <f>+VLOOKUP($D30,[1]venta_neta_cons!$A$2:$N$1048576,3,0)</f>
        <v>3189</v>
      </c>
      <c r="Y30" s="75">
        <f>+VLOOKUP($D30,[1]venta_neta_cons!$A$2:$N$1048576,4,0)</f>
        <v>0</v>
      </c>
      <c r="Z30" s="75">
        <f>+VLOOKUP($D30,[1]venta_neta_cons!$A$2:$N$1048576,5,0)</f>
        <v>0</v>
      </c>
      <c r="AA30" s="75">
        <f>+VLOOKUP($D30,[1]venta_neta_cons!$A$2:$N$1048576,6,0)</f>
        <v>0</v>
      </c>
      <c r="AB30" s="75">
        <f>+VLOOKUP($D30,[1]venta_neta_cons!$A$2:$N$1048576,7,0)</f>
        <v>0</v>
      </c>
      <c r="AC30" s="75">
        <f>+VLOOKUP($D30,[1]venta_neta_cons!$A$2:$N$1048576,8,0)</f>
        <v>0</v>
      </c>
      <c r="AD30" s="75">
        <f>+VLOOKUP($D30,[1]venta_neta_cons!$A$2:$N$1048576,9,0)</f>
        <v>0</v>
      </c>
      <c r="AE30" s="75">
        <f>+VLOOKUP($D30,[1]venta_neta_cons!$A$2:$N$1048576,10,0)</f>
        <v>0</v>
      </c>
      <c r="AF30" s="75">
        <f>+VLOOKUP($D30,[1]venta_neta_cons!$A$2:$N$1048576,11,0)</f>
        <v>0</v>
      </c>
      <c r="AG30" s="75">
        <f>+VLOOKUP($D30,[1]venta_neta_cons!$A$2:$N$1048576,12,0)</f>
        <v>0</v>
      </c>
      <c r="AH30" s="75">
        <f>+VLOOKUP($D30,[1]venta_neta_cons!$A$2:$N$1048576,13,0)</f>
        <v>0</v>
      </c>
      <c r="AI30" s="75">
        <f>+VLOOKUP($D30,[1]venta_neta_cons!$A$2:$N$1048576,14,0)</f>
        <v>0</v>
      </c>
      <c r="AJ30" s="76">
        <f t="shared" si="35"/>
        <v>3189</v>
      </c>
      <c r="AK30" s="159">
        <f t="shared" si="36"/>
        <v>-0.11967387895892125</v>
      </c>
      <c r="AL30" s="76"/>
      <c r="AM30" s="75">
        <f>+VLOOKUP($D30,[1]saldo_cons!$A$2:$N$1048576,3,0)</f>
        <v>-381.63999999999987</v>
      </c>
      <c r="AN30" s="75">
        <f>+VLOOKUP($D30,[1]saldo_cons!$A$2:$N$1048576,4,0)</f>
        <v>0</v>
      </c>
      <c r="AO30" s="75">
        <f>+VLOOKUP($D30,[1]saldo_cons!$A$2:$N$1048576,5,0)</f>
        <v>0</v>
      </c>
      <c r="AP30" s="75">
        <f>+VLOOKUP($D30,[1]saldo_cons!$A$2:$N$1048576,6,0)</f>
        <v>0</v>
      </c>
      <c r="AQ30" s="75">
        <f>+VLOOKUP($D30,[1]saldo_cons!$A$2:$N$1048576,7,0)</f>
        <v>0</v>
      </c>
      <c r="AR30" s="75">
        <f>+VLOOKUP($D30,[1]saldo_cons!$A$2:$N$1048576,8,0)</f>
        <v>0</v>
      </c>
      <c r="AS30" s="75">
        <f>+VLOOKUP($D30,[1]saldo_cons!$A$2:$N$1048576,9,0)</f>
        <v>0</v>
      </c>
      <c r="AT30" s="75">
        <f>+VLOOKUP($D30,[1]saldo_cons!$A$2:$N$1048576,10,0)</f>
        <v>0</v>
      </c>
      <c r="AU30" s="75">
        <f>+VLOOKUP($D30,[1]saldo_cons!$A$2:$N$1048576,11,0)</f>
        <v>0</v>
      </c>
      <c r="AV30" s="75">
        <f>+VLOOKUP($D30,[1]saldo_cons!$A$2:$N$1048576,12,0)</f>
        <v>0</v>
      </c>
      <c r="AW30" s="75">
        <f>+VLOOKUP($D30,[1]saldo_cons!$A$2:$N$1048576,13,0)</f>
        <v>0</v>
      </c>
      <c r="AX30" s="75">
        <f>+VLOOKUP($D30,[1]saldo_cons!$A$2:$N$1048576,14,0)</f>
        <v>0</v>
      </c>
      <c r="AY30" s="76"/>
      <c r="AZ30" s="76"/>
      <c r="BA30" s="76"/>
      <c r="BB30" s="75">
        <f>+VLOOKUP($D30,[1]ggr_cons!$A$2:$N$1048576,3,0)</f>
        <v>-381.63999999999987</v>
      </c>
      <c r="BC30" s="75">
        <f>+VLOOKUP($D30,[1]ggr_cons!$A$2:$N$1048576,4,0)</f>
        <v>0</v>
      </c>
      <c r="BD30" s="75">
        <f>+VLOOKUP($D30,[1]ggr_cons!$A$2:$N$1048576,5,0)</f>
        <v>0</v>
      </c>
      <c r="BE30" s="75">
        <f>+VLOOKUP($D30,[1]ggr_cons!$A$2:$N$1048576,6,0)</f>
        <v>0</v>
      </c>
      <c r="BF30" s="75">
        <f>+VLOOKUP($D30,[1]ggr_cons!$A$2:$N$1048576,7,0)</f>
        <v>0</v>
      </c>
      <c r="BG30" s="75">
        <f>+VLOOKUP($D30,[1]ggr_cons!$A$2:$N$1048576,8,0)</f>
        <v>0</v>
      </c>
      <c r="BH30" s="75">
        <f>+VLOOKUP($D30,[1]ggr_cons!$A$2:$N$1048576,9,0)</f>
        <v>0</v>
      </c>
      <c r="BI30" s="75">
        <f>+VLOOKUP($D30,[1]ggr_cons!$A$2:$N$1048576,10,0)</f>
        <v>0</v>
      </c>
      <c r="BJ30" s="75">
        <f>+VLOOKUP($D30,[1]ggr_cons!$A$2:$N$1048576,11,0)</f>
        <v>0</v>
      </c>
      <c r="BK30" s="75">
        <f>+VLOOKUP($D30,[1]ggr_cons!$A$2:$N$1048576,12,0)</f>
        <v>0</v>
      </c>
      <c r="BL30" s="75">
        <f>+VLOOKUP($D30,[1]ggr_cons!$A$2:$N$1048576,13,0)</f>
        <v>0</v>
      </c>
      <c r="BM30" s="75">
        <f>+VLOOKUP($D30,[1]ggr_cons!$A$2:$N$1048576,14,0)</f>
        <v>0</v>
      </c>
      <c r="BN30" s="76"/>
      <c r="BO30" s="75"/>
      <c r="BP30" s="75"/>
      <c r="BQ30" s="77">
        <f t="shared" si="37"/>
        <v>31.89</v>
      </c>
      <c r="BR30" s="77">
        <f t="shared" si="38"/>
        <v>0</v>
      </c>
      <c r="BS30" s="77">
        <f t="shared" si="39"/>
        <v>0</v>
      </c>
      <c r="BT30" s="77">
        <f t="shared" si="40"/>
        <v>0</v>
      </c>
      <c r="BU30" s="77">
        <f t="shared" si="41"/>
        <v>0</v>
      </c>
      <c r="BV30" s="77">
        <f t="shared" si="42"/>
        <v>0</v>
      </c>
      <c r="BW30" s="77">
        <f t="shared" si="43"/>
        <v>0</v>
      </c>
      <c r="BX30" s="77">
        <f t="shared" si="44"/>
        <v>0</v>
      </c>
      <c r="BY30" s="77">
        <f t="shared" si="45"/>
        <v>0</v>
      </c>
      <c r="BZ30" s="77">
        <f t="shared" si="46"/>
        <v>0</v>
      </c>
      <c r="CA30" s="77">
        <f t="shared" si="47"/>
        <v>0</v>
      </c>
      <c r="CB30" s="77">
        <f t="shared" si="48"/>
        <v>0</v>
      </c>
      <c r="CC30" s="77">
        <f t="shared" si="49"/>
        <v>31.89</v>
      </c>
      <c r="CD30" s="75"/>
      <c r="CE30" s="77"/>
      <c r="CF30" s="77">
        <f t="shared" si="50"/>
        <v>26.355371900826448</v>
      </c>
      <c r="CG30" s="77">
        <f t="shared" si="51"/>
        <v>0</v>
      </c>
      <c r="CH30" s="77">
        <f t="shared" si="52"/>
        <v>0</v>
      </c>
      <c r="CI30" s="77">
        <f t="shared" si="53"/>
        <v>0</v>
      </c>
      <c r="CJ30" s="77">
        <f t="shared" si="54"/>
        <v>0</v>
      </c>
      <c r="CK30" s="77">
        <f t="shared" si="55"/>
        <v>0</v>
      </c>
      <c r="CL30" s="77">
        <f t="shared" si="56"/>
        <v>0</v>
      </c>
      <c r="CM30" s="77">
        <f t="shared" si="57"/>
        <v>0</v>
      </c>
      <c r="CN30" s="77">
        <f t="shared" si="58"/>
        <v>0</v>
      </c>
      <c r="CO30" s="77">
        <f t="shared" si="59"/>
        <v>0</v>
      </c>
      <c r="CP30" s="77">
        <f t="shared" si="60"/>
        <v>0</v>
      </c>
      <c r="CQ30" s="77">
        <f t="shared" si="61"/>
        <v>0</v>
      </c>
      <c r="CR30" s="77">
        <f t="shared" si="62"/>
        <v>26.355371900826448</v>
      </c>
      <c r="CS30" s="75"/>
      <c r="CT30" s="75"/>
      <c r="CU30" s="78">
        <f t="shared" si="103"/>
        <v>-187.68299999999994</v>
      </c>
      <c r="CV30" s="78">
        <f t="shared" si="104"/>
        <v>0</v>
      </c>
      <c r="CW30" s="78">
        <f t="shared" si="105"/>
        <v>0</v>
      </c>
      <c r="CX30" s="78">
        <f t="shared" si="106"/>
        <v>0</v>
      </c>
      <c r="CY30" s="78">
        <f t="shared" si="107"/>
        <v>0</v>
      </c>
      <c r="CZ30" s="78">
        <f t="shared" si="108"/>
        <v>0</v>
      </c>
      <c r="DA30" s="78">
        <f t="shared" si="109"/>
        <v>0</v>
      </c>
      <c r="DB30" s="78">
        <f t="shared" si="110"/>
        <v>0</v>
      </c>
      <c r="DC30" s="78">
        <f t="shared" si="111"/>
        <v>0</v>
      </c>
      <c r="DD30" s="78">
        <f t="shared" si="112"/>
        <v>0</v>
      </c>
      <c r="DE30" s="78">
        <f t="shared" si="113"/>
        <v>0</v>
      </c>
      <c r="DF30" s="78">
        <f t="shared" si="114"/>
        <v>0</v>
      </c>
      <c r="DG30" s="77">
        <f t="shared" si="115"/>
        <v>-187.68299999999994</v>
      </c>
      <c r="DH30" s="75"/>
      <c r="DJ30" s="6">
        <f t="shared" si="116"/>
        <v>30</v>
      </c>
      <c r="DK30" s="6">
        <f t="shared" si="117"/>
        <v>0</v>
      </c>
      <c r="DL30" s="6">
        <f t="shared" si="118"/>
        <v>0</v>
      </c>
      <c r="DM30" s="6">
        <f t="shared" si="119"/>
        <v>0</v>
      </c>
      <c r="DN30" s="6">
        <f t="shared" si="120"/>
        <v>0</v>
      </c>
      <c r="DO30" s="6">
        <f t="shared" si="121"/>
        <v>0</v>
      </c>
      <c r="DP30" s="6">
        <f t="shared" si="122"/>
        <v>0</v>
      </c>
      <c r="DQ30" s="6">
        <f t="shared" si="123"/>
        <v>0</v>
      </c>
      <c r="DR30" s="6">
        <f t="shared" si="124"/>
        <v>0</v>
      </c>
      <c r="DS30" s="6">
        <f t="shared" si="125"/>
        <v>0</v>
      </c>
      <c r="DT30" s="6">
        <f t="shared" si="126"/>
        <v>0</v>
      </c>
      <c r="DU30" s="6">
        <f t="shared" si="127"/>
        <v>0</v>
      </c>
      <c r="DV30" s="77"/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77"/>
      <c r="EO30" s="75">
        <f t="shared" si="76"/>
        <v>-157.68299999999994</v>
      </c>
      <c r="EP30" s="75">
        <f t="shared" si="77"/>
        <v>0</v>
      </c>
      <c r="EQ30" s="75">
        <f t="shared" si="78"/>
        <v>0</v>
      </c>
      <c r="ER30" s="75">
        <f t="shared" si="79"/>
        <v>0</v>
      </c>
      <c r="ES30" s="75">
        <f t="shared" si="80"/>
        <v>0</v>
      </c>
      <c r="ET30" s="75">
        <f t="shared" si="81"/>
        <v>0</v>
      </c>
      <c r="EU30" s="75">
        <f t="shared" si="82"/>
        <v>0</v>
      </c>
      <c r="EV30" s="75">
        <f t="shared" si="83"/>
        <v>0</v>
      </c>
      <c r="EW30" s="75">
        <f t="shared" si="84"/>
        <v>0</v>
      </c>
      <c r="EX30" s="75">
        <f t="shared" si="85"/>
        <v>0</v>
      </c>
      <c r="EY30" s="75">
        <f t="shared" si="86"/>
        <v>0</v>
      </c>
      <c r="EZ30" s="75">
        <f t="shared" si="87"/>
        <v>0</v>
      </c>
      <c r="FA30" s="77">
        <f t="shared" si="34"/>
        <v>-157.68299999999994</v>
      </c>
      <c r="FD30" s="75">
        <f t="shared" si="128"/>
        <v>-223.95699999999994</v>
      </c>
      <c r="FE30" s="75">
        <f t="shared" si="129"/>
        <v>0</v>
      </c>
      <c r="FF30" s="75">
        <f t="shared" si="130"/>
        <v>0</v>
      </c>
      <c r="FG30" s="75">
        <f t="shared" si="131"/>
        <v>0</v>
      </c>
      <c r="FH30" s="75">
        <f t="shared" si="132"/>
        <v>0</v>
      </c>
      <c r="FI30" s="75">
        <f t="shared" si="133"/>
        <v>0</v>
      </c>
      <c r="FJ30" s="75">
        <f t="shared" si="134"/>
        <v>0</v>
      </c>
      <c r="FK30" s="75">
        <f t="shared" si="135"/>
        <v>0</v>
      </c>
      <c r="FL30" s="75">
        <f t="shared" si="136"/>
        <v>0</v>
      </c>
      <c r="FM30" s="75">
        <f t="shared" si="137"/>
        <v>0</v>
      </c>
      <c r="FN30" s="75">
        <f t="shared" si="138"/>
        <v>0</v>
      </c>
      <c r="FO30" s="75">
        <f t="shared" si="139"/>
        <v>0</v>
      </c>
      <c r="FP30" s="75">
        <f t="shared" si="140"/>
        <v>157.68299999999994</v>
      </c>
    </row>
    <row r="31" spans="1:172" ht="15" customHeight="1" outlineLevel="2" x14ac:dyDescent="0.25">
      <c r="A31" s="30">
        <v>3</v>
      </c>
      <c r="B31" s="30" t="s">
        <v>197</v>
      </c>
      <c r="C31" s="30" t="s">
        <v>6</v>
      </c>
      <c r="D31" s="64">
        <v>10116</v>
      </c>
      <c r="E31" s="64">
        <v>10116</v>
      </c>
      <c r="F31" s="38" t="s">
        <v>1220</v>
      </c>
      <c r="G31" s="38" t="s">
        <v>1216</v>
      </c>
      <c r="H31" s="38" t="s">
        <v>1216</v>
      </c>
      <c r="I31" s="38" t="s">
        <v>1221</v>
      </c>
      <c r="J31" s="38" t="s">
        <v>1219</v>
      </c>
      <c r="K31" s="38" t="s">
        <v>12</v>
      </c>
      <c r="L31" s="32" t="s">
        <v>333</v>
      </c>
      <c r="M31" s="33" t="s">
        <v>404</v>
      </c>
      <c r="N31" s="34">
        <v>0.01</v>
      </c>
      <c r="O31" s="35">
        <v>-5.0000000000000001E-3</v>
      </c>
      <c r="P31" s="34">
        <v>0.45</v>
      </c>
      <c r="Q31" s="34">
        <v>0</v>
      </c>
      <c r="R31" s="33">
        <v>0</v>
      </c>
      <c r="S31" s="33">
        <v>0</v>
      </c>
      <c r="T31" s="33">
        <v>30</v>
      </c>
      <c r="U31" s="33"/>
      <c r="X31" s="75">
        <f>+VLOOKUP($D31,[1]venta_neta_cons!$A$2:$N$1048576,3,0)</f>
        <v>2030</v>
      </c>
      <c r="Y31" s="75">
        <f>+VLOOKUP($D31,[1]venta_neta_cons!$A$2:$N$1048576,4,0)</f>
        <v>0</v>
      </c>
      <c r="Z31" s="75">
        <f>+VLOOKUP($D31,[1]venta_neta_cons!$A$2:$N$1048576,5,0)</f>
        <v>0</v>
      </c>
      <c r="AA31" s="75">
        <f>+VLOOKUP($D31,[1]venta_neta_cons!$A$2:$N$1048576,6,0)</f>
        <v>0</v>
      </c>
      <c r="AB31" s="75">
        <f>+VLOOKUP($D31,[1]venta_neta_cons!$A$2:$N$1048576,7,0)</f>
        <v>0</v>
      </c>
      <c r="AC31" s="75">
        <f>+VLOOKUP($D31,[1]venta_neta_cons!$A$2:$N$1048576,8,0)</f>
        <v>0</v>
      </c>
      <c r="AD31" s="75">
        <f>+VLOOKUP($D31,[1]venta_neta_cons!$A$2:$N$1048576,9,0)</f>
        <v>0</v>
      </c>
      <c r="AE31" s="75">
        <f>+VLOOKUP($D31,[1]venta_neta_cons!$A$2:$N$1048576,10,0)</f>
        <v>0</v>
      </c>
      <c r="AF31" s="75">
        <f>+VLOOKUP($D31,[1]venta_neta_cons!$A$2:$N$1048576,11,0)</f>
        <v>0</v>
      </c>
      <c r="AG31" s="75">
        <f>+VLOOKUP($D31,[1]venta_neta_cons!$A$2:$N$1048576,12,0)</f>
        <v>0</v>
      </c>
      <c r="AH31" s="75">
        <f>+VLOOKUP($D31,[1]venta_neta_cons!$A$2:$N$1048576,13,0)</f>
        <v>0</v>
      </c>
      <c r="AI31" s="75">
        <f>+VLOOKUP($D31,[1]venta_neta_cons!$A$2:$N$1048576,14,0)</f>
        <v>0</v>
      </c>
      <c r="AJ31" s="76">
        <f t="shared" si="35"/>
        <v>2030</v>
      </c>
      <c r="AK31" s="159">
        <f t="shared" si="36"/>
        <v>0.52281773399014786</v>
      </c>
      <c r="AL31" s="76"/>
      <c r="AM31" s="75">
        <f>+VLOOKUP($D31,[1]saldo_cons!$A$2:$N$1048576,3,0)</f>
        <v>1169.8200000000002</v>
      </c>
      <c r="AN31" s="75">
        <f>+VLOOKUP($D31,[1]saldo_cons!$A$2:$N$1048576,4,0)</f>
        <v>0</v>
      </c>
      <c r="AO31" s="75">
        <f>+VLOOKUP($D31,[1]saldo_cons!$A$2:$N$1048576,5,0)</f>
        <v>0</v>
      </c>
      <c r="AP31" s="75">
        <f>+VLOOKUP($D31,[1]saldo_cons!$A$2:$N$1048576,6,0)</f>
        <v>0</v>
      </c>
      <c r="AQ31" s="75">
        <f>+VLOOKUP($D31,[1]saldo_cons!$A$2:$N$1048576,7,0)</f>
        <v>0</v>
      </c>
      <c r="AR31" s="75">
        <f>+VLOOKUP($D31,[1]saldo_cons!$A$2:$N$1048576,8,0)</f>
        <v>0</v>
      </c>
      <c r="AS31" s="75">
        <f>+VLOOKUP($D31,[1]saldo_cons!$A$2:$N$1048576,9,0)</f>
        <v>0</v>
      </c>
      <c r="AT31" s="75">
        <f>+VLOOKUP($D31,[1]saldo_cons!$A$2:$N$1048576,10,0)</f>
        <v>0</v>
      </c>
      <c r="AU31" s="75">
        <f>+VLOOKUP($D31,[1]saldo_cons!$A$2:$N$1048576,11,0)</f>
        <v>0</v>
      </c>
      <c r="AV31" s="75">
        <f>+VLOOKUP($D31,[1]saldo_cons!$A$2:$N$1048576,12,0)</f>
        <v>0</v>
      </c>
      <c r="AW31" s="75">
        <f>+VLOOKUP($D31,[1]saldo_cons!$A$2:$N$1048576,13,0)</f>
        <v>0</v>
      </c>
      <c r="AX31" s="75">
        <f>+VLOOKUP($D31,[1]saldo_cons!$A$2:$N$1048576,14,0)</f>
        <v>0</v>
      </c>
      <c r="AY31" s="76"/>
      <c r="AZ31" s="76"/>
      <c r="BA31" s="76"/>
      <c r="BB31" s="75">
        <f>+VLOOKUP($D31,[1]ggr_cons!$A$2:$N$1048576,3,0)</f>
        <v>1061.3200000000002</v>
      </c>
      <c r="BC31" s="75">
        <f>+VLOOKUP($D31,[1]ggr_cons!$A$2:$N$1048576,4,0)</f>
        <v>0</v>
      </c>
      <c r="BD31" s="75">
        <f>+VLOOKUP($D31,[1]ggr_cons!$A$2:$N$1048576,5,0)</f>
        <v>0</v>
      </c>
      <c r="BE31" s="75">
        <f>+VLOOKUP($D31,[1]ggr_cons!$A$2:$N$1048576,6,0)</f>
        <v>0</v>
      </c>
      <c r="BF31" s="75">
        <f>+VLOOKUP($D31,[1]ggr_cons!$A$2:$N$1048576,7,0)</f>
        <v>0</v>
      </c>
      <c r="BG31" s="75">
        <f>+VLOOKUP($D31,[1]ggr_cons!$A$2:$N$1048576,8,0)</f>
        <v>0</v>
      </c>
      <c r="BH31" s="75">
        <f>+VLOOKUP($D31,[1]ggr_cons!$A$2:$N$1048576,9,0)</f>
        <v>0</v>
      </c>
      <c r="BI31" s="75">
        <f>+VLOOKUP($D31,[1]ggr_cons!$A$2:$N$1048576,10,0)</f>
        <v>0</v>
      </c>
      <c r="BJ31" s="75">
        <f>+VLOOKUP($D31,[1]ggr_cons!$A$2:$N$1048576,11,0)</f>
        <v>0</v>
      </c>
      <c r="BK31" s="75">
        <f>+VLOOKUP($D31,[1]ggr_cons!$A$2:$N$1048576,12,0)</f>
        <v>0</v>
      </c>
      <c r="BL31" s="75">
        <f>+VLOOKUP($D31,[1]ggr_cons!$A$2:$N$1048576,13,0)</f>
        <v>0</v>
      </c>
      <c r="BM31" s="75">
        <f>+VLOOKUP($D31,[1]ggr_cons!$A$2:$N$1048576,14,0)</f>
        <v>0</v>
      </c>
      <c r="BN31" s="76"/>
      <c r="BO31" s="75"/>
      <c r="BP31" s="75"/>
      <c r="BQ31" s="77">
        <f t="shared" si="37"/>
        <v>20.3</v>
      </c>
      <c r="BR31" s="77">
        <f t="shared" si="38"/>
        <v>0</v>
      </c>
      <c r="BS31" s="77">
        <f t="shared" si="39"/>
        <v>0</v>
      </c>
      <c r="BT31" s="77">
        <f t="shared" si="40"/>
        <v>0</v>
      </c>
      <c r="BU31" s="77">
        <f t="shared" si="41"/>
        <v>0</v>
      </c>
      <c r="BV31" s="77">
        <f t="shared" si="42"/>
        <v>0</v>
      </c>
      <c r="BW31" s="77">
        <f t="shared" si="43"/>
        <v>0</v>
      </c>
      <c r="BX31" s="77">
        <f t="shared" si="44"/>
        <v>0</v>
      </c>
      <c r="BY31" s="77">
        <f t="shared" si="45"/>
        <v>0</v>
      </c>
      <c r="BZ31" s="77">
        <f t="shared" si="46"/>
        <v>0</v>
      </c>
      <c r="CA31" s="77">
        <f t="shared" si="47"/>
        <v>0</v>
      </c>
      <c r="CB31" s="77">
        <f t="shared" si="48"/>
        <v>0</v>
      </c>
      <c r="CC31" s="77">
        <f t="shared" si="49"/>
        <v>20.3</v>
      </c>
      <c r="CD31" s="75"/>
      <c r="CE31" s="77"/>
      <c r="CF31" s="77">
        <f t="shared" si="50"/>
        <v>16.776859504132233</v>
      </c>
      <c r="CG31" s="77">
        <f t="shared" si="51"/>
        <v>0</v>
      </c>
      <c r="CH31" s="77">
        <f t="shared" si="52"/>
        <v>0</v>
      </c>
      <c r="CI31" s="77">
        <f t="shared" si="53"/>
        <v>0</v>
      </c>
      <c r="CJ31" s="77">
        <f t="shared" si="54"/>
        <v>0</v>
      </c>
      <c r="CK31" s="77">
        <f t="shared" si="55"/>
        <v>0</v>
      </c>
      <c r="CL31" s="77">
        <f t="shared" si="56"/>
        <v>0</v>
      </c>
      <c r="CM31" s="77">
        <f t="shared" si="57"/>
        <v>0</v>
      </c>
      <c r="CN31" s="77">
        <f t="shared" si="58"/>
        <v>0</v>
      </c>
      <c r="CO31" s="77">
        <f t="shared" si="59"/>
        <v>0</v>
      </c>
      <c r="CP31" s="77">
        <f t="shared" si="60"/>
        <v>0</v>
      </c>
      <c r="CQ31" s="77">
        <f t="shared" si="61"/>
        <v>0</v>
      </c>
      <c r="CR31" s="77">
        <f t="shared" si="62"/>
        <v>16.776859504132233</v>
      </c>
      <c r="CS31" s="75"/>
      <c r="CT31" s="75"/>
      <c r="CU31" s="78">
        <f t="shared" si="103"/>
        <v>467.44400000000013</v>
      </c>
      <c r="CV31" s="78">
        <f t="shared" si="104"/>
        <v>0</v>
      </c>
      <c r="CW31" s="78">
        <f t="shared" si="105"/>
        <v>0</v>
      </c>
      <c r="CX31" s="78">
        <f t="shared" si="106"/>
        <v>0</v>
      </c>
      <c r="CY31" s="78">
        <f t="shared" si="107"/>
        <v>0</v>
      </c>
      <c r="CZ31" s="78">
        <f t="shared" si="108"/>
        <v>0</v>
      </c>
      <c r="DA31" s="78">
        <f t="shared" si="109"/>
        <v>0</v>
      </c>
      <c r="DB31" s="78">
        <f t="shared" si="110"/>
        <v>0</v>
      </c>
      <c r="DC31" s="78">
        <f t="shared" si="111"/>
        <v>0</v>
      </c>
      <c r="DD31" s="78">
        <f t="shared" si="112"/>
        <v>0</v>
      </c>
      <c r="DE31" s="78">
        <f t="shared" si="113"/>
        <v>0</v>
      </c>
      <c r="DF31" s="78">
        <f t="shared" si="114"/>
        <v>0</v>
      </c>
      <c r="DG31" s="77">
        <f t="shared" si="115"/>
        <v>467.44400000000013</v>
      </c>
      <c r="DH31" s="75"/>
      <c r="DJ31" s="6">
        <f t="shared" si="116"/>
        <v>30</v>
      </c>
      <c r="DK31" s="6">
        <f t="shared" si="117"/>
        <v>0</v>
      </c>
      <c r="DL31" s="6">
        <f t="shared" si="118"/>
        <v>0</v>
      </c>
      <c r="DM31" s="6">
        <f t="shared" si="119"/>
        <v>0</v>
      </c>
      <c r="DN31" s="6">
        <f t="shared" si="120"/>
        <v>0</v>
      </c>
      <c r="DO31" s="6">
        <f t="shared" si="121"/>
        <v>0</v>
      </c>
      <c r="DP31" s="6">
        <f t="shared" si="122"/>
        <v>0</v>
      </c>
      <c r="DQ31" s="6">
        <f t="shared" si="123"/>
        <v>0</v>
      </c>
      <c r="DR31" s="6">
        <f t="shared" si="124"/>
        <v>0</v>
      </c>
      <c r="DS31" s="6">
        <f t="shared" si="125"/>
        <v>0</v>
      </c>
      <c r="DT31" s="6">
        <f t="shared" si="126"/>
        <v>0</v>
      </c>
      <c r="DU31" s="6">
        <f t="shared" si="127"/>
        <v>0</v>
      </c>
      <c r="DV31" s="77"/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77"/>
      <c r="EO31" s="75">
        <f t="shared" si="76"/>
        <v>497.44400000000013</v>
      </c>
      <c r="EP31" s="75">
        <f t="shared" si="77"/>
        <v>0</v>
      </c>
      <c r="EQ31" s="75">
        <f t="shared" si="78"/>
        <v>0</v>
      </c>
      <c r="ER31" s="75">
        <f t="shared" si="79"/>
        <v>0</v>
      </c>
      <c r="ES31" s="75">
        <f t="shared" si="80"/>
        <v>0</v>
      </c>
      <c r="ET31" s="75">
        <f t="shared" si="81"/>
        <v>0</v>
      </c>
      <c r="EU31" s="75">
        <f t="shared" si="82"/>
        <v>0</v>
      </c>
      <c r="EV31" s="75">
        <f t="shared" si="83"/>
        <v>0</v>
      </c>
      <c r="EW31" s="75">
        <f t="shared" si="84"/>
        <v>0</v>
      </c>
      <c r="EX31" s="75">
        <f t="shared" si="85"/>
        <v>0</v>
      </c>
      <c r="EY31" s="75">
        <f t="shared" si="86"/>
        <v>0</v>
      </c>
      <c r="EZ31" s="75">
        <f t="shared" si="87"/>
        <v>0</v>
      </c>
      <c r="FA31" s="77">
        <f t="shared" si="34"/>
        <v>497.44400000000013</v>
      </c>
      <c r="FD31" s="75">
        <f t="shared" si="128"/>
        <v>672.37599999999998</v>
      </c>
      <c r="FE31" s="75">
        <f t="shared" si="129"/>
        <v>0</v>
      </c>
      <c r="FF31" s="75">
        <f t="shared" si="130"/>
        <v>0</v>
      </c>
      <c r="FG31" s="75">
        <f t="shared" si="131"/>
        <v>0</v>
      </c>
      <c r="FH31" s="75">
        <f t="shared" si="132"/>
        <v>0</v>
      </c>
      <c r="FI31" s="75">
        <f t="shared" si="133"/>
        <v>0</v>
      </c>
      <c r="FJ31" s="75">
        <f t="shared" si="134"/>
        <v>0</v>
      </c>
      <c r="FK31" s="75">
        <f t="shared" si="135"/>
        <v>0</v>
      </c>
      <c r="FL31" s="75">
        <f t="shared" si="136"/>
        <v>0</v>
      </c>
      <c r="FM31" s="75">
        <f t="shared" si="137"/>
        <v>0</v>
      </c>
      <c r="FN31" s="75">
        <f t="shared" si="138"/>
        <v>0</v>
      </c>
      <c r="FO31" s="75">
        <f t="shared" si="139"/>
        <v>0</v>
      </c>
      <c r="FP31" s="75">
        <f t="shared" si="140"/>
        <v>-497.44400000000013</v>
      </c>
    </row>
    <row r="32" spans="1:172" ht="15" customHeight="1" outlineLevel="2" x14ac:dyDescent="0.25">
      <c r="A32" s="30">
        <v>3</v>
      </c>
      <c r="B32" s="30" t="s">
        <v>197</v>
      </c>
      <c r="C32" s="30" t="s">
        <v>6</v>
      </c>
      <c r="D32" s="64">
        <f t="shared" ref="D32:D46" si="162">+E32</f>
        <v>10051</v>
      </c>
      <c r="E32" s="61">
        <v>10051</v>
      </c>
      <c r="F32" s="30" t="s">
        <v>85</v>
      </c>
      <c r="G32" s="30" t="s">
        <v>86</v>
      </c>
      <c r="H32" s="30" t="s">
        <v>87</v>
      </c>
      <c r="I32" s="30" t="s">
        <v>88</v>
      </c>
      <c r="J32" s="30" t="s">
        <v>89</v>
      </c>
      <c r="K32" s="30" t="s">
        <v>12</v>
      </c>
      <c r="L32" s="32" t="s">
        <v>333</v>
      </c>
      <c r="M32" s="33" t="s">
        <v>404</v>
      </c>
      <c r="N32" s="34">
        <v>0.01</v>
      </c>
      <c r="O32" s="35">
        <v>-5.0000000000000001E-3</v>
      </c>
      <c r="P32" s="34">
        <v>0.45</v>
      </c>
      <c r="Q32" s="34">
        <v>0</v>
      </c>
      <c r="R32" s="33">
        <v>0</v>
      </c>
      <c r="S32" s="33">
        <v>0</v>
      </c>
      <c r="T32" s="33">
        <v>30</v>
      </c>
      <c r="U32" s="33"/>
      <c r="X32" s="75">
        <f>+VLOOKUP($D32,[1]venta_neta_cons!$A$2:$N$1048576,3,0)</f>
        <v>396</v>
      </c>
      <c r="Y32" s="75">
        <f>+VLOOKUP($D32,[1]venta_neta_cons!$A$2:$N$1048576,4,0)</f>
        <v>0</v>
      </c>
      <c r="Z32" s="75">
        <f>+VLOOKUP($D32,[1]venta_neta_cons!$A$2:$N$1048576,5,0)</f>
        <v>0</v>
      </c>
      <c r="AA32" s="75">
        <f>+VLOOKUP($D32,[1]venta_neta_cons!$A$2:$N$1048576,6,0)</f>
        <v>0</v>
      </c>
      <c r="AB32" s="75">
        <f>+VLOOKUP($D32,[1]venta_neta_cons!$A$2:$N$1048576,7,0)</f>
        <v>0</v>
      </c>
      <c r="AC32" s="75">
        <f>+VLOOKUP($D32,[1]venta_neta_cons!$A$2:$N$1048576,8,0)</f>
        <v>0</v>
      </c>
      <c r="AD32" s="75">
        <f>+VLOOKUP($D32,[1]venta_neta_cons!$A$2:$N$1048576,9,0)</f>
        <v>0</v>
      </c>
      <c r="AE32" s="75">
        <f>+VLOOKUP($D32,[1]venta_neta_cons!$A$2:$N$1048576,10,0)</f>
        <v>0</v>
      </c>
      <c r="AF32" s="75">
        <f>+VLOOKUP($D32,[1]venta_neta_cons!$A$2:$N$1048576,11,0)</f>
        <v>0</v>
      </c>
      <c r="AG32" s="75">
        <f>+VLOOKUP($D32,[1]venta_neta_cons!$A$2:$N$1048576,12,0)</f>
        <v>0</v>
      </c>
      <c r="AH32" s="75">
        <f>+VLOOKUP($D32,[1]venta_neta_cons!$A$2:$N$1048576,13,0)</f>
        <v>0</v>
      </c>
      <c r="AI32" s="75">
        <f>+VLOOKUP($D32,[1]venta_neta_cons!$A$2:$N$1048576,14,0)</f>
        <v>0</v>
      </c>
      <c r="AJ32" s="76">
        <f t="shared" si="35"/>
        <v>396</v>
      </c>
      <c r="AK32" s="159">
        <f t="shared" si="36"/>
        <v>0.60090909090909095</v>
      </c>
      <c r="AL32" s="76"/>
      <c r="AM32" s="75">
        <f>+VLOOKUP($D32,[1]saldo_cons!$A$2:$N$1048576,3,0)</f>
        <v>237.96</v>
      </c>
      <c r="AN32" s="75">
        <f>+VLOOKUP($D32,[1]saldo_cons!$A$2:$N$1048576,4,0)</f>
        <v>0</v>
      </c>
      <c r="AO32" s="75">
        <f>+VLOOKUP($D32,[1]saldo_cons!$A$2:$N$1048576,5,0)</f>
        <v>0</v>
      </c>
      <c r="AP32" s="75">
        <f>+VLOOKUP($D32,[1]saldo_cons!$A$2:$N$1048576,6,0)</f>
        <v>0</v>
      </c>
      <c r="AQ32" s="75">
        <f>+VLOOKUP($D32,[1]saldo_cons!$A$2:$N$1048576,7,0)</f>
        <v>0</v>
      </c>
      <c r="AR32" s="75">
        <f>+VLOOKUP($D32,[1]saldo_cons!$A$2:$N$1048576,8,0)</f>
        <v>0</v>
      </c>
      <c r="AS32" s="75">
        <f>+VLOOKUP($D32,[1]saldo_cons!$A$2:$N$1048576,9,0)</f>
        <v>0</v>
      </c>
      <c r="AT32" s="75">
        <f>+VLOOKUP($D32,[1]saldo_cons!$A$2:$N$1048576,10,0)</f>
        <v>0</v>
      </c>
      <c r="AU32" s="75">
        <f>+VLOOKUP($D32,[1]saldo_cons!$A$2:$N$1048576,11,0)</f>
        <v>0</v>
      </c>
      <c r="AV32" s="75">
        <f>+VLOOKUP($D32,[1]saldo_cons!$A$2:$N$1048576,12,0)</f>
        <v>0</v>
      </c>
      <c r="AW32" s="75">
        <f>+VLOOKUP($D32,[1]saldo_cons!$A$2:$N$1048576,13,0)</f>
        <v>0</v>
      </c>
      <c r="AX32" s="75">
        <f>+VLOOKUP($D32,[1]saldo_cons!$A$2:$N$1048576,14,0)</f>
        <v>0</v>
      </c>
      <c r="AY32" s="76">
        <f t="shared" si="3"/>
        <v>237.96</v>
      </c>
      <c r="AZ32" s="76"/>
      <c r="BA32" s="76"/>
      <c r="BB32" s="75">
        <f>+VLOOKUP($D32,[1]ggr_cons!$A$2:$N$1048576,3,0)</f>
        <v>237.96</v>
      </c>
      <c r="BC32" s="75">
        <f>+VLOOKUP($D32,[1]ggr_cons!$A$2:$N$1048576,4,0)</f>
        <v>0</v>
      </c>
      <c r="BD32" s="75">
        <f>+VLOOKUP($D32,[1]ggr_cons!$A$2:$N$1048576,5,0)</f>
        <v>0</v>
      </c>
      <c r="BE32" s="75">
        <f>+VLOOKUP($D32,[1]ggr_cons!$A$2:$N$1048576,6,0)</f>
        <v>0</v>
      </c>
      <c r="BF32" s="75">
        <f>+VLOOKUP($D32,[1]ggr_cons!$A$2:$N$1048576,7,0)</f>
        <v>0</v>
      </c>
      <c r="BG32" s="75">
        <f>+VLOOKUP($D32,[1]ggr_cons!$A$2:$N$1048576,8,0)</f>
        <v>0</v>
      </c>
      <c r="BH32" s="75">
        <f>+VLOOKUP($D32,[1]ggr_cons!$A$2:$N$1048576,9,0)</f>
        <v>0</v>
      </c>
      <c r="BI32" s="75">
        <f>+VLOOKUP($D32,[1]ggr_cons!$A$2:$N$1048576,10,0)</f>
        <v>0</v>
      </c>
      <c r="BJ32" s="75">
        <f>+VLOOKUP($D32,[1]ggr_cons!$A$2:$N$1048576,11,0)</f>
        <v>0</v>
      </c>
      <c r="BK32" s="75">
        <f>+VLOOKUP($D32,[1]ggr_cons!$A$2:$N$1048576,12,0)</f>
        <v>0</v>
      </c>
      <c r="BL32" s="75">
        <f>+VLOOKUP($D32,[1]ggr_cons!$A$2:$N$1048576,13,0)</f>
        <v>0</v>
      </c>
      <c r="BM32" s="75">
        <f>+VLOOKUP($D32,[1]ggr_cons!$A$2:$N$1048576,14,0)</f>
        <v>0</v>
      </c>
      <c r="BN32" s="76">
        <f t="shared" si="4"/>
        <v>237.96</v>
      </c>
      <c r="BO32" s="75"/>
      <c r="BP32" s="75"/>
      <c r="BQ32" s="77">
        <f t="shared" si="37"/>
        <v>3.96</v>
      </c>
      <c r="BR32" s="77">
        <f t="shared" si="38"/>
        <v>0</v>
      </c>
      <c r="BS32" s="77">
        <f t="shared" si="39"/>
        <v>0</v>
      </c>
      <c r="BT32" s="77">
        <f t="shared" si="40"/>
        <v>0</v>
      </c>
      <c r="BU32" s="77">
        <f t="shared" si="41"/>
        <v>0</v>
      </c>
      <c r="BV32" s="77">
        <f t="shared" si="42"/>
        <v>0</v>
      </c>
      <c r="BW32" s="77">
        <f t="shared" si="43"/>
        <v>0</v>
      </c>
      <c r="BX32" s="77">
        <f t="shared" si="44"/>
        <v>0</v>
      </c>
      <c r="BY32" s="77">
        <f t="shared" si="45"/>
        <v>0</v>
      </c>
      <c r="BZ32" s="77">
        <f t="shared" si="46"/>
        <v>0</v>
      </c>
      <c r="CA32" s="77">
        <f t="shared" si="47"/>
        <v>0</v>
      </c>
      <c r="CB32" s="77">
        <f t="shared" si="48"/>
        <v>0</v>
      </c>
      <c r="CC32" s="77">
        <f t="shared" si="49"/>
        <v>3.96</v>
      </c>
      <c r="CD32" s="75"/>
      <c r="CE32" s="77"/>
      <c r="CF32" s="77">
        <f t="shared" si="50"/>
        <v>3.2727272727272729</v>
      </c>
      <c r="CG32" s="77">
        <f t="shared" si="51"/>
        <v>0</v>
      </c>
      <c r="CH32" s="77">
        <f t="shared" si="52"/>
        <v>0</v>
      </c>
      <c r="CI32" s="77">
        <f t="shared" si="53"/>
        <v>0</v>
      </c>
      <c r="CJ32" s="77">
        <f t="shared" si="54"/>
        <v>0</v>
      </c>
      <c r="CK32" s="77">
        <f t="shared" si="55"/>
        <v>0</v>
      </c>
      <c r="CL32" s="77">
        <f t="shared" si="56"/>
        <v>0</v>
      </c>
      <c r="CM32" s="77">
        <f t="shared" si="57"/>
        <v>0</v>
      </c>
      <c r="CN32" s="77">
        <f t="shared" si="58"/>
        <v>0</v>
      </c>
      <c r="CO32" s="77">
        <f t="shared" si="59"/>
        <v>0</v>
      </c>
      <c r="CP32" s="77">
        <f t="shared" si="60"/>
        <v>0</v>
      </c>
      <c r="CQ32" s="77">
        <f t="shared" si="61"/>
        <v>0</v>
      </c>
      <c r="CR32" s="77">
        <f t="shared" si="62"/>
        <v>3.2727272727272729</v>
      </c>
      <c r="CS32" s="75"/>
      <c r="CT32" s="75"/>
      <c r="CU32" s="78">
        <f t="shared" si="103"/>
        <v>105.102</v>
      </c>
      <c r="CV32" s="78">
        <f t="shared" si="104"/>
        <v>0</v>
      </c>
      <c r="CW32" s="78">
        <f t="shared" si="105"/>
        <v>0</v>
      </c>
      <c r="CX32" s="78">
        <f t="shared" si="106"/>
        <v>0</v>
      </c>
      <c r="CY32" s="78">
        <f t="shared" si="107"/>
        <v>0</v>
      </c>
      <c r="CZ32" s="78">
        <f t="shared" si="108"/>
        <v>0</v>
      </c>
      <c r="DA32" s="78">
        <f t="shared" si="109"/>
        <v>0</v>
      </c>
      <c r="DB32" s="78">
        <f t="shared" si="110"/>
        <v>0</v>
      </c>
      <c r="DC32" s="78">
        <f t="shared" si="111"/>
        <v>0</v>
      </c>
      <c r="DD32" s="78">
        <f t="shared" si="112"/>
        <v>0</v>
      </c>
      <c r="DE32" s="78">
        <f t="shared" si="113"/>
        <v>0</v>
      </c>
      <c r="DF32" s="78">
        <f t="shared" si="114"/>
        <v>0</v>
      </c>
      <c r="DG32" s="77">
        <f t="shared" si="115"/>
        <v>105.102</v>
      </c>
      <c r="DH32" s="75"/>
      <c r="DJ32" s="6">
        <f t="shared" si="116"/>
        <v>30</v>
      </c>
      <c r="DK32" s="6">
        <f t="shared" si="117"/>
        <v>0</v>
      </c>
      <c r="DL32" s="6">
        <f t="shared" si="118"/>
        <v>0</v>
      </c>
      <c r="DM32" s="6">
        <f t="shared" si="119"/>
        <v>0</v>
      </c>
      <c r="DN32" s="6">
        <f t="shared" si="120"/>
        <v>0</v>
      </c>
      <c r="DO32" s="6">
        <f t="shared" si="121"/>
        <v>0</v>
      </c>
      <c r="DP32" s="6">
        <f t="shared" si="122"/>
        <v>0</v>
      </c>
      <c r="DQ32" s="6">
        <f t="shared" si="123"/>
        <v>0</v>
      </c>
      <c r="DR32" s="6">
        <f t="shared" si="124"/>
        <v>0</v>
      </c>
      <c r="DS32" s="6">
        <f t="shared" si="125"/>
        <v>0</v>
      </c>
      <c r="DT32" s="6">
        <f t="shared" si="126"/>
        <v>0</v>
      </c>
      <c r="DU32" s="6">
        <f t="shared" si="127"/>
        <v>0</v>
      </c>
      <c r="DV32" s="77">
        <f t="shared" si="151"/>
        <v>30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77">
        <f t="shared" si="21"/>
        <v>0</v>
      </c>
      <c r="EO32" s="75">
        <f t="shared" si="76"/>
        <v>135.102</v>
      </c>
      <c r="EP32" s="75">
        <f t="shared" si="77"/>
        <v>0</v>
      </c>
      <c r="EQ32" s="75">
        <f t="shared" si="78"/>
        <v>0</v>
      </c>
      <c r="ER32" s="75">
        <f t="shared" si="79"/>
        <v>0</v>
      </c>
      <c r="ES32" s="75">
        <f t="shared" si="80"/>
        <v>0</v>
      </c>
      <c r="ET32" s="75">
        <f t="shared" si="81"/>
        <v>0</v>
      </c>
      <c r="EU32" s="75">
        <f t="shared" si="82"/>
        <v>0</v>
      </c>
      <c r="EV32" s="75">
        <f t="shared" si="83"/>
        <v>0</v>
      </c>
      <c r="EW32" s="75">
        <f t="shared" si="84"/>
        <v>0</v>
      </c>
      <c r="EX32" s="75">
        <f t="shared" si="85"/>
        <v>0</v>
      </c>
      <c r="EY32" s="75">
        <f t="shared" si="86"/>
        <v>0</v>
      </c>
      <c r="EZ32" s="75">
        <f t="shared" si="87"/>
        <v>0</v>
      </c>
      <c r="FA32" s="77">
        <f t="shared" si="34"/>
        <v>135.102</v>
      </c>
      <c r="FD32" s="75">
        <f t="shared" si="128"/>
        <v>102.858</v>
      </c>
      <c r="FE32" s="75">
        <f t="shared" si="129"/>
        <v>0</v>
      </c>
      <c r="FF32" s="75">
        <f t="shared" si="130"/>
        <v>0</v>
      </c>
      <c r="FG32" s="75">
        <f t="shared" si="131"/>
        <v>0</v>
      </c>
      <c r="FH32" s="75">
        <f t="shared" si="132"/>
        <v>0</v>
      </c>
      <c r="FI32" s="75">
        <f t="shared" si="133"/>
        <v>0</v>
      </c>
      <c r="FJ32" s="75">
        <f t="shared" si="134"/>
        <v>0</v>
      </c>
      <c r="FK32" s="75">
        <f t="shared" si="135"/>
        <v>0</v>
      </c>
      <c r="FL32" s="75">
        <f t="shared" si="136"/>
        <v>0</v>
      </c>
      <c r="FM32" s="75">
        <f t="shared" si="137"/>
        <v>0</v>
      </c>
      <c r="FN32" s="75">
        <f t="shared" si="138"/>
        <v>0</v>
      </c>
      <c r="FO32" s="75">
        <f t="shared" si="139"/>
        <v>0</v>
      </c>
      <c r="FP32" s="75">
        <f t="shared" si="140"/>
        <v>102.858</v>
      </c>
    </row>
    <row r="33" spans="1:172" ht="15" customHeight="1" outlineLevel="2" x14ac:dyDescent="0.25">
      <c r="A33" s="30">
        <v>3</v>
      </c>
      <c r="B33" s="30" t="s">
        <v>197</v>
      </c>
      <c r="C33" s="30" t="s">
        <v>6</v>
      </c>
      <c r="D33" s="64">
        <f t="shared" si="162"/>
        <v>10053</v>
      </c>
      <c r="E33" s="61">
        <v>10053</v>
      </c>
      <c r="F33" s="30" t="s">
        <v>90</v>
      </c>
      <c r="G33" s="30" t="s">
        <v>91</v>
      </c>
      <c r="H33" s="30" t="s">
        <v>92</v>
      </c>
      <c r="I33" s="30" t="s">
        <v>93</v>
      </c>
      <c r="J33" s="30" t="s">
        <v>94</v>
      </c>
      <c r="K33" s="30" t="s">
        <v>12</v>
      </c>
      <c r="L33" s="32" t="s">
        <v>333</v>
      </c>
      <c r="M33" s="33" t="s">
        <v>404</v>
      </c>
      <c r="N33" s="34">
        <v>0.01</v>
      </c>
      <c r="O33" s="35">
        <v>-5.0000000000000001E-3</v>
      </c>
      <c r="P33" s="34">
        <v>0.45</v>
      </c>
      <c r="Q33" s="34">
        <v>0</v>
      </c>
      <c r="R33" s="33">
        <v>0</v>
      </c>
      <c r="S33" s="33">
        <v>0</v>
      </c>
      <c r="T33" s="33">
        <v>30</v>
      </c>
      <c r="U33" s="33"/>
      <c r="X33" s="75">
        <f>+VLOOKUP($D33,[1]venta_neta_cons!$A$2:$N$1048576,3,0)</f>
        <v>729</v>
      </c>
      <c r="Y33" s="75">
        <f>+VLOOKUP($D33,[1]venta_neta_cons!$A$2:$N$1048576,4,0)</f>
        <v>0</v>
      </c>
      <c r="Z33" s="75">
        <f>+VLOOKUP($D33,[1]venta_neta_cons!$A$2:$N$1048576,5,0)</f>
        <v>0</v>
      </c>
      <c r="AA33" s="75">
        <f>+VLOOKUP($D33,[1]venta_neta_cons!$A$2:$N$1048576,6,0)</f>
        <v>0</v>
      </c>
      <c r="AB33" s="75">
        <f>+VLOOKUP($D33,[1]venta_neta_cons!$A$2:$N$1048576,7,0)</f>
        <v>0</v>
      </c>
      <c r="AC33" s="75">
        <f>+VLOOKUP($D33,[1]venta_neta_cons!$A$2:$N$1048576,8,0)</f>
        <v>0</v>
      </c>
      <c r="AD33" s="75">
        <f>+VLOOKUP($D33,[1]venta_neta_cons!$A$2:$N$1048576,9,0)</f>
        <v>0</v>
      </c>
      <c r="AE33" s="75">
        <f>+VLOOKUP($D33,[1]venta_neta_cons!$A$2:$N$1048576,10,0)</f>
        <v>0</v>
      </c>
      <c r="AF33" s="75">
        <f>+VLOOKUP($D33,[1]venta_neta_cons!$A$2:$N$1048576,11,0)</f>
        <v>0</v>
      </c>
      <c r="AG33" s="75">
        <f>+VLOOKUP($D33,[1]venta_neta_cons!$A$2:$N$1048576,12,0)</f>
        <v>0</v>
      </c>
      <c r="AH33" s="75">
        <f>+VLOOKUP($D33,[1]venta_neta_cons!$A$2:$N$1048576,13,0)</f>
        <v>0</v>
      </c>
      <c r="AI33" s="75">
        <f>+VLOOKUP($D33,[1]venta_neta_cons!$A$2:$N$1048576,14,0)</f>
        <v>0</v>
      </c>
      <c r="AJ33" s="76">
        <f t="shared" si="35"/>
        <v>729</v>
      </c>
      <c r="AK33" s="159">
        <f t="shared" si="36"/>
        <v>0.21063100137174204</v>
      </c>
      <c r="AL33" s="76"/>
      <c r="AM33" s="75">
        <f>+VLOOKUP($D33,[1]saldo_cons!$A$2:$N$1048576,3,0)</f>
        <v>381.25</v>
      </c>
      <c r="AN33" s="75">
        <f>+VLOOKUP($D33,[1]saldo_cons!$A$2:$N$1048576,4,0)</f>
        <v>0</v>
      </c>
      <c r="AO33" s="75">
        <f>+VLOOKUP($D33,[1]saldo_cons!$A$2:$N$1048576,5,0)</f>
        <v>0</v>
      </c>
      <c r="AP33" s="75">
        <f>+VLOOKUP($D33,[1]saldo_cons!$A$2:$N$1048576,6,0)</f>
        <v>0</v>
      </c>
      <c r="AQ33" s="75">
        <f>+VLOOKUP($D33,[1]saldo_cons!$A$2:$N$1048576,7,0)</f>
        <v>0</v>
      </c>
      <c r="AR33" s="75">
        <f>+VLOOKUP($D33,[1]saldo_cons!$A$2:$N$1048576,8,0)</f>
        <v>0</v>
      </c>
      <c r="AS33" s="75">
        <f>+VLOOKUP($D33,[1]saldo_cons!$A$2:$N$1048576,9,0)</f>
        <v>0</v>
      </c>
      <c r="AT33" s="75">
        <f>+VLOOKUP($D33,[1]saldo_cons!$A$2:$N$1048576,10,0)</f>
        <v>0</v>
      </c>
      <c r="AU33" s="75">
        <f>+VLOOKUP($D33,[1]saldo_cons!$A$2:$N$1048576,11,0)</f>
        <v>0</v>
      </c>
      <c r="AV33" s="75">
        <f>+VLOOKUP($D33,[1]saldo_cons!$A$2:$N$1048576,12,0)</f>
        <v>0</v>
      </c>
      <c r="AW33" s="75">
        <f>+VLOOKUP($D33,[1]saldo_cons!$A$2:$N$1048576,13,0)</f>
        <v>0</v>
      </c>
      <c r="AX33" s="75">
        <f>+VLOOKUP($D33,[1]saldo_cons!$A$2:$N$1048576,14,0)</f>
        <v>0</v>
      </c>
      <c r="AY33" s="76">
        <f t="shared" si="3"/>
        <v>381.25</v>
      </c>
      <c r="AZ33" s="76"/>
      <c r="BA33" s="76"/>
      <c r="BB33" s="75">
        <f>+VLOOKUP($D33,[1]ggr_cons!$A$2:$N$1048576,3,0)</f>
        <v>153.54999999999995</v>
      </c>
      <c r="BC33" s="75">
        <f>+VLOOKUP($D33,[1]ggr_cons!$A$2:$N$1048576,4,0)</f>
        <v>0</v>
      </c>
      <c r="BD33" s="75">
        <f>+VLOOKUP($D33,[1]ggr_cons!$A$2:$N$1048576,5,0)</f>
        <v>0</v>
      </c>
      <c r="BE33" s="75">
        <f>+VLOOKUP($D33,[1]ggr_cons!$A$2:$N$1048576,6,0)</f>
        <v>0</v>
      </c>
      <c r="BF33" s="75">
        <f>+VLOOKUP($D33,[1]ggr_cons!$A$2:$N$1048576,7,0)</f>
        <v>0</v>
      </c>
      <c r="BG33" s="75">
        <f>+VLOOKUP($D33,[1]ggr_cons!$A$2:$N$1048576,8,0)</f>
        <v>0</v>
      </c>
      <c r="BH33" s="75">
        <f>+VLOOKUP($D33,[1]ggr_cons!$A$2:$N$1048576,9,0)</f>
        <v>0</v>
      </c>
      <c r="BI33" s="75">
        <f>+VLOOKUP($D33,[1]ggr_cons!$A$2:$N$1048576,10,0)</f>
        <v>0</v>
      </c>
      <c r="BJ33" s="75">
        <f>+VLOOKUP($D33,[1]ggr_cons!$A$2:$N$1048576,11,0)</f>
        <v>0</v>
      </c>
      <c r="BK33" s="75">
        <f>+VLOOKUP($D33,[1]ggr_cons!$A$2:$N$1048576,12,0)</f>
        <v>0</v>
      </c>
      <c r="BL33" s="75">
        <f>+VLOOKUP($D33,[1]ggr_cons!$A$2:$N$1048576,13,0)</f>
        <v>0</v>
      </c>
      <c r="BM33" s="75">
        <f>+VLOOKUP($D33,[1]ggr_cons!$A$2:$N$1048576,14,0)</f>
        <v>0</v>
      </c>
      <c r="BN33" s="76">
        <f t="shared" si="4"/>
        <v>153.54999999999995</v>
      </c>
      <c r="BO33" s="75"/>
      <c r="BP33" s="75"/>
      <c r="BQ33" s="77">
        <f t="shared" si="37"/>
        <v>7.29</v>
      </c>
      <c r="BR33" s="77">
        <f t="shared" si="38"/>
        <v>0</v>
      </c>
      <c r="BS33" s="77">
        <f t="shared" si="39"/>
        <v>0</v>
      </c>
      <c r="BT33" s="77">
        <f t="shared" si="40"/>
        <v>0</v>
      </c>
      <c r="BU33" s="77">
        <f t="shared" si="41"/>
        <v>0</v>
      </c>
      <c r="BV33" s="77">
        <f t="shared" si="42"/>
        <v>0</v>
      </c>
      <c r="BW33" s="77">
        <f t="shared" si="43"/>
        <v>0</v>
      </c>
      <c r="BX33" s="77">
        <f t="shared" si="44"/>
        <v>0</v>
      </c>
      <c r="BY33" s="77">
        <f t="shared" si="45"/>
        <v>0</v>
      </c>
      <c r="BZ33" s="77">
        <f t="shared" si="46"/>
        <v>0</v>
      </c>
      <c r="CA33" s="77">
        <f t="shared" si="47"/>
        <v>0</v>
      </c>
      <c r="CB33" s="77">
        <f t="shared" si="48"/>
        <v>0</v>
      </c>
      <c r="CC33" s="77">
        <f t="shared" si="49"/>
        <v>7.29</v>
      </c>
      <c r="CD33" s="75"/>
      <c r="CE33" s="77"/>
      <c r="CF33" s="77">
        <f t="shared" si="50"/>
        <v>6.0247933884297522</v>
      </c>
      <c r="CG33" s="77">
        <f t="shared" si="51"/>
        <v>0</v>
      </c>
      <c r="CH33" s="77">
        <f t="shared" si="52"/>
        <v>0</v>
      </c>
      <c r="CI33" s="77">
        <f t="shared" si="53"/>
        <v>0</v>
      </c>
      <c r="CJ33" s="77">
        <f t="shared" si="54"/>
        <v>0</v>
      </c>
      <c r="CK33" s="77">
        <f t="shared" si="55"/>
        <v>0</v>
      </c>
      <c r="CL33" s="77">
        <f t="shared" si="56"/>
        <v>0</v>
      </c>
      <c r="CM33" s="77">
        <f t="shared" si="57"/>
        <v>0</v>
      </c>
      <c r="CN33" s="77">
        <f t="shared" si="58"/>
        <v>0</v>
      </c>
      <c r="CO33" s="77">
        <f t="shared" si="59"/>
        <v>0</v>
      </c>
      <c r="CP33" s="77">
        <f t="shared" si="60"/>
        <v>0</v>
      </c>
      <c r="CQ33" s="77">
        <f t="shared" si="61"/>
        <v>0</v>
      </c>
      <c r="CR33" s="77">
        <f t="shared" si="62"/>
        <v>6.0247933884297522</v>
      </c>
      <c r="CS33" s="75"/>
      <c r="CT33" s="75"/>
      <c r="CU33" s="78">
        <f t="shared" si="103"/>
        <v>65.452499999999986</v>
      </c>
      <c r="CV33" s="78">
        <f t="shared" si="104"/>
        <v>0</v>
      </c>
      <c r="CW33" s="78">
        <f t="shared" si="105"/>
        <v>0</v>
      </c>
      <c r="CX33" s="78">
        <f t="shared" si="106"/>
        <v>0</v>
      </c>
      <c r="CY33" s="78">
        <f t="shared" si="107"/>
        <v>0</v>
      </c>
      <c r="CZ33" s="78">
        <f t="shared" si="108"/>
        <v>0</v>
      </c>
      <c r="DA33" s="78">
        <f t="shared" si="109"/>
        <v>0</v>
      </c>
      <c r="DB33" s="78">
        <f t="shared" si="110"/>
        <v>0</v>
      </c>
      <c r="DC33" s="78">
        <f t="shared" si="111"/>
        <v>0</v>
      </c>
      <c r="DD33" s="78">
        <f t="shared" si="112"/>
        <v>0</v>
      </c>
      <c r="DE33" s="78">
        <f t="shared" si="113"/>
        <v>0</v>
      </c>
      <c r="DF33" s="78">
        <f t="shared" si="114"/>
        <v>0</v>
      </c>
      <c r="DG33" s="77">
        <f t="shared" si="115"/>
        <v>65.452499999999986</v>
      </c>
      <c r="DH33" s="75"/>
      <c r="DJ33" s="6">
        <f t="shared" si="116"/>
        <v>30</v>
      </c>
      <c r="DK33" s="6">
        <f t="shared" si="117"/>
        <v>0</v>
      </c>
      <c r="DL33" s="6">
        <f t="shared" si="118"/>
        <v>0</v>
      </c>
      <c r="DM33" s="6">
        <f t="shared" si="119"/>
        <v>0</v>
      </c>
      <c r="DN33" s="6">
        <f t="shared" si="120"/>
        <v>0</v>
      </c>
      <c r="DO33" s="6">
        <f t="shared" si="121"/>
        <v>0</v>
      </c>
      <c r="DP33" s="6">
        <f t="shared" si="122"/>
        <v>0</v>
      </c>
      <c r="DQ33" s="6">
        <f t="shared" si="123"/>
        <v>0</v>
      </c>
      <c r="DR33" s="6">
        <f t="shared" si="124"/>
        <v>0</v>
      </c>
      <c r="DS33" s="6">
        <f t="shared" si="125"/>
        <v>0</v>
      </c>
      <c r="DT33" s="6">
        <f t="shared" si="126"/>
        <v>0</v>
      </c>
      <c r="DU33" s="6">
        <f t="shared" si="127"/>
        <v>0</v>
      </c>
      <c r="DV33" s="77">
        <f t="shared" si="151"/>
        <v>30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77">
        <f t="shared" si="21"/>
        <v>0</v>
      </c>
      <c r="EO33" s="75">
        <f t="shared" si="76"/>
        <v>95.452499999999986</v>
      </c>
      <c r="EP33" s="75">
        <f t="shared" si="77"/>
        <v>0</v>
      </c>
      <c r="EQ33" s="75">
        <f t="shared" si="78"/>
        <v>0</v>
      </c>
      <c r="ER33" s="75">
        <f t="shared" si="79"/>
        <v>0</v>
      </c>
      <c r="ES33" s="75">
        <f t="shared" si="80"/>
        <v>0</v>
      </c>
      <c r="ET33" s="75">
        <f t="shared" si="81"/>
        <v>0</v>
      </c>
      <c r="EU33" s="75">
        <f t="shared" si="82"/>
        <v>0</v>
      </c>
      <c r="EV33" s="75">
        <f t="shared" si="83"/>
        <v>0</v>
      </c>
      <c r="EW33" s="75">
        <f t="shared" si="84"/>
        <v>0</v>
      </c>
      <c r="EX33" s="75">
        <f t="shared" si="85"/>
        <v>0</v>
      </c>
      <c r="EY33" s="75">
        <f t="shared" si="86"/>
        <v>0</v>
      </c>
      <c r="EZ33" s="75">
        <f t="shared" si="87"/>
        <v>0</v>
      </c>
      <c r="FA33" s="77">
        <f t="shared" si="34"/>
        <v>95.452499999999986</v>
      </c>
      <c r="FD33" s="75">
        <f t="shared" si="128"/>
        <v>285.79750000000001</v>
      </c>
      <c r="FE33" s="75">
        <f t="shared" si="129"/>
        <v>0</v>
      </c>
      <c r="FF33" s="75">
        <f t="shared" si="130"/>
        <v>0</v>
      </c>
      <c r="FG33" s="75">
        <f t="shared" si="131"/>
        <v>0</v>
      </c>
      <c r="FH33" s="75">
        <f t="shared" si="132"/>
        <v>0</v>
      </c>
      <c r="FI33" s="75">
        <f t="shared" si="133"/>
        <v>0</v>
      </c>
      <c r="FJ33" s="75">
        <f t="shared" si="134"/>
        <v>0</v>
      </c>
      <c r="FK33" s="75">
        <f t="shared" si="135"/>
        <v>0</v>
      </c>
      <c r="FL33" s="75">
        <f t="shared" si="136"/>
        <v>0</v>
      </c>
      <c r="FM33" s="75">
        <f t="shared" si="137"/>
        <v>0</v>
      </c>
      <c r="FN33" s="75">
        <f t="shared" si="138"/>
        <v>0</v>
      </c>
      <c r="FO33" s="75">
        <f t="shared" si="139"/>
        <v>0</v>
      </c>
      <c r="FP33" s="75">
        <f t="shared" si="140"/>
        <v>285.79750000000001</v>
      </c>
    </row>
    <row r="34" spans="1:172" ht="15" customHeight="1" outlineLevel="2" x14ac:dyDescent="0.25">
      <c r="A34" s="30">
        <v>3</v>
      </c>
      <c r="B34" s="30" t="s">
        <v>197</v>
      </c>
      <c r="C34" s="30" t="s">
        <v>6</v>
      </c>
      <c r="D34" s="64">
        <f t="shared" si="162"/>
        <v>10076</v>
      </c>
      <c r="E34" s="61">
        <v>10076</v>
      </c>
      <c r="F34" s="30" t="s">
        <v>107</v>
      </c>
      <c r="G34" s="30" t="s">
        <v>108</v>
      </c>
      <c r="H34" s="30" t="s">
        <v>109</v>
      </c>
      <c r="I34" s="30" t="s">
        <v>110</v>
      </c>
      <c r="J34" s="30" t="s">
        <v>65</v>
      </c>
      <c r="K34" s="30" t="s">
        <v>12</v>
      </c>
      <c r="L34" s="32" t="s">
        <v>333</v>
      </c>
      <c r="M34" s="33" t="s">
        <v>404</v>
      </c>
      <c r="N34" s="34">
        <v>0.01</v>
      </c>
      <c r="O34" s="35">
        <v>-5.0000000000000001E-3</v>
      </c>
      <c r="P34" s="34">
        <v>0.45</v>
      </c>
      <c r="Q34" s="34">
        <v>0</v>
      </c>
      <c r="R34" s="33">
        <v>0</v>
      </c>
      <c r="S34" s="33">
        <v>0</v>
      </c>
      <c r="T34" s="33">
        <v>30</v>
      </c>
      <c r="U34" s="33"/>
      <c r="X34" s="75">
        <f>+VLOOKUP($D34,[1]venta_neta_cons!$A$2:$N$1048576,3,0)</f>
        <v>54</v>
      </c>
      <c r="Y34" s="75">
        <f>+VLOOKUP($D34,[1]venta_neta_cons!$A$2:$N$1048576,4,0)</f>
        <v>0</v>
      </c>
      <c r="Z34" s="75">
        <f>+VLOOKUP($D34,[1]venta_neta_cons!$A$2:$N$1048576,5,0)</f>
        <v>0</v>
      </c>
      <c r="AA34" s="75">
        <f>+VLOOKUP($D34,[1]venta_neta_cons!$A$2:$N$1048576,6,0)</f>
        <v>0</v>
      </c>
      <c r="AB34" s="75">
        <f>+VLOOKUP($D34,[1]venta_neta_cons!$A$2:$N$1048576,7,0)</f>
        <v>0</v>
      </c>
      <c r="AC34" s="75">
        <f>+VLOOKUP($D34,[1]venta_neta_cons!$A$2:$N$1048576,8,0)</f>
        <v>0</v>
      </c>
      <c r="AD34" s="75">
        <f>+VLOOKUP($D34,[1]venta_neta_cons!$A$2:$N$1048576,9,0)</f>
        <v>0</v>
      </c>
      <c r="AE34" s="75">
        <f>+VLOOKUP($D34,[1]venta_neta_cons!$A$2:$N$1048576,10,0)</f>
        <v>0</v>
      </c>
      <c r="AF34" s="75">
        <f>+VLOOKUP($D34,[1]venta_neta_cons!$A$2:$N$1048576,11,0)</f>
        <v>0</v>
      </c>
      <c r="AG34" s="75">
        <f>+VLOOKUP($D34,[1]venta_neta_cons!$A$2:$N$1048576,12,0)</f>
        <v>0</v>
      </c>
      <c r="AH34" s="75">
        <f>+VLOOKUP($D34,[1]venta_neta_cons!$A$2:$N$1048576,13,0)</f>
        <v>0</v>
      </c>
      <c r="AI34" s="75">
        <f>+VLOOKUP($D34,[1]venta_neta_cons!$A$2:$N$1048576,14,0)</f>
        <v>0</v>
      </c>
      <c r="AJ34" s="76">
        <f t="shared" si="35"/>
        <v>54</v>
      </c>
      <c r="AK34" s="159">
        <f t="shared" si="36"/>
        <v>0.61907407407407411</v>
      </c>
      <c r="AL34" s="76"/>
      <c r="AM34" s="75">
        <f>+VLOOKUP($D34,[1]saldo_cons!$A$2:$N$1048576,3,0)</f>
        <v>33.43</v>
      </c>
      <c r="AN34" s="75">
        <f>+VLOOKUP($D34,[1]saldo_cons!$A$2:$N$1048576,4,0)</f>
        <v>0</v>
      </c>
      <c r="AO34" s="75">
        <f>+VLOOKUP($D34,[1]saldo_cons!$A$2:$N$1048576,5,0)</f>
        <v>0</v>
      </c>
      <c r="AP34" s="75">
        <f>+VLOOKUP($D34,[1]saldo_cons!$A$2:$N$1048576,6,0)</f>
        <v>0</v>
      </c>
      <c r="AQ34" s="75">
        <f>+VLOOKUP($D34,[1]saldo_cons!$A$2:$N$1048576,7,0)</f>
        <v>0</v>
      </c>
      <c r="AR34" s="75">
        <f>+VLOOKUP($D34,[1]saldo_cons!$A$2:$N$1048576,8,0)</f>
        <v>0</v>
      </c>
      <c r="AS34" s="75">
        <f>+VLOOKUP($D34,[1]saldo_cons!$A$2:$N$1048576,9,0)</f>
        <v>0</v>
      </c>
      <c r="AT34" s="75">
        <f>+VLOOKUP($D34,[1]saldo_cons!$A$2:$N$1048576,10,0)</f>
        <v>0</v>
      </c>
      <c r="AU34" s="75">
        <f>+VLOOKUP($D34,[1]saldo_cons!$A$2:$N$1048576,11,0)</f>
        <v>0</v>
      </c>
      <c r="AV34" s="75">
        <f>+VLOOKUP($D34,[1]saldo_cons!$A$2:$N$1048576,12,0)</f>
        <v>0</v>
      </c>
      <c r="AW34" s="75">
        <f>+VLOOKUP($D34,[1]saldo_cons!$A$2:$N$1048576,13,0)</f>
        <v>0</v>
      </c>
      <c r="AX34" s="75">
        <f>+VLOOKUP($D34,[1]saldo_cons!$A$2:$N$1048576,14,0)</f>
        <v>0</v>
      </c>
      <c r="AY34" s="76">
        <f t="shared" si="3"/>
        <v>33.43</v>
      </c>
      <c r="AZ34" s="76"/>
      <c r="BA34" s="76"/>
      <c r="BB34" s="75">
        <f>+VLOOKUP($D34,[1]ggr_cons!$A$2:$N$1048576,3,0)</f>
        <v>33.43</v>
      </c>
      <c r="BC34" s="75">
        <f>+VLOOKUP($D34,[1]ggr_cons!$A$2:$N$1048576,4,0)</f>
        <v>0</v>
      </c>
      <c r="BD34" s="75">
        <f>+VLOOKUP($D34,[1]ggr_cons!$A$2:$N$1048576,5,0)</f>
        <v>0</v>
      </c>
      <c r="BE34" s="75">
        <f>+VLOOKUP($D34,[1]ggr_cons!$A$2:$N$1048576,6,0)</f>
        <v>0</v>
      </c>
      <c r="BF34" s="75">
        <f>+VLOOKUP($D34,[1]ggr_cons!$A$2:$N$1048576,7,0)</f>
        <v>0</v>
      </c>
      <c r="BG34" s="75">
        <f>+VLOOKUP($D34,[1]ggr_cons!$A$2:$N$1048576,8,0)</f>
        <v>0</v>
      </c>
      <c r="BH34" s="75">
        <f>+VLOOKUP($D34,[1]ggr_cons!$A$2:$N$1048576,9,0)</f>
        <v>0</v>
      </c>
      <c r="BI34" s="75">
        <f>+VLOOKUP($D34,[1]ggr_cons!$A$2:$N$1048576,10,0)</f>
        <v>0</v>
      </c>
      <c r="BJ34" s="75">
        <f>+VLOOKUP($D34,[1]ggr_cons!$A$2:$N$1048576,11,0)</f>
        <v>0</v>
      </c>
      <c r="BK34" s="75">
        <f>+VLOOKUP($D34,[1]ggr_cons!$A$2:$N$1048576,12,0)</f>
        <v>0</v>
      </c>
      <c r="BL34" s="75">
        <f>+VLOOKUP($D34,[1]ggr_cons!$A$2:$N$1048576,13,0)</f>
        <v>0</v>
      </c>
      <c r="BM34" s="75">
        <f>+VLOOKUP($D34,[1]ggr_cons!$A$2:$N$1048576,14,0)</f>
        <v>0</v>
      </c>
      <c r="BN34" s="76">
        <f t="shared" si="4"/>
        <v>33.43</v>
      </c>
      <c r="BO34" s="75"/>
      <c r="BP34" s="75"/>
      <c r="BQ34" s="77">
        <f t="shared" si="37"/>
        <v>0.54</v>
      </c>
      <c r="BR34" s="77">
        <f t="shared" si="38"/>
        <v>0</v>
      </c>
      <c r="BS34" s="77">
        <f t="shared" si="39"/>
        <v>0</v>
      </c>
      <c r="BT34" s="77">
        <f t="shared" si="40"/>
        <v>0</v>
      </c>
      <c r="BU34" s="77">
        <f t="shared" si="41"/>
        <v>0</v>
      </c>
      <c r="BV34" s="77">
        <f t="shared" si="42"/>
        <v>0</v>
      </c>
      <c r="BW34" s="77">
        <f t="shared" si="43"/>
        <v>0</v>
      </c>
      <c r="BX34" s="77">
        <f t="shared" si="44"/>
        <v>0</v>
      </c>
      <c r="BY34" s="77">
        <f t="shared" si="45"/>
        <v>0</v>
      </c>
      <c r="BZ34" s="77">
        <f t="shared" si="46"/>
        <v>0</v>
      </c>
      <c r="CA34" s="77">
        <f t="shared" si="47"/>
        <v>0</v>
      </c>
      <c r="CB34" s="77">
        <f t="shared" si="48"/>
        <v>0</v>
      </c>
      <c r="CC34" s="77">
        <f t="shared" si="49"/>
        <v>0.54</v>
      </c>
      <c r="CD34" s="75"/>
      <c r="CE34" s="77"/>
      <c r="CF34" s="77">
        <f t="shared" si="50"/>
        <v>0.44628099173553726</v>
      </c>
      <c r="CG34" s="77">
        <f t="shared" si="51"/>
        <v>0</v>
      </c>
      <c r="CH34" s="77">
        <f t="shared" si="52"/>
        <v>0</v>
      </c>
      <c r="CI34" s="77">
        <f t="shared" si="53"/>
        <v>0</v>
      </c>
      <c r="CJ34" s="77">
        <f t="shared" si="54"/>
        <v>0</v>
      </c>
      <c r="CK34" s="77">
        <f t="shared" si="55"/>
        <v>0</v>
      </c>
      <c r="CL34" s="77">
        <f t="shared" si="56"/>
        <v>0</v>
      </c>
      <c r="CM34" s="77">
        <f t="shared" si="57"/>
        <v>0</v>
      </c>
      <c r="CN34" s="77">
        <f t="shared" si="58"/>
        <v>0</v>
      </c>
      <c r="CO34" s="77">
        <f t="shared" si="59"/>
        <v>0</v>
      </c>
      <c r="CP34" s="77">
        <f t="shared" si="60"/>
        <v>0</v>
      </c>
      <c r="CQ34" s="77">
        <f t="shared" si="61"/>
        <v>0</v>
      </c>
      <c r="CR34" s="77">
        <f t="shared" si="62"/>
        <v>0.44628099173553726</v>
      </c>
      <c r="CS34" s="75"/>
      <c r="CT34" s="75"/>
      <c r="CU34" s="78">
        <f t="shared" si="103"/>
        <v>14.7735</v>
      </c>
      <c r="CV34" s="78">
        <f t="shared" si="104"/>
        <v>0</v>
      </c>
      <c r="CW34" s="78">
        <f t="shared" si="105"/>
        <v>0</v>
      </c>
      <c r="CX34" s="78">
        <f t="shared" si="106"/>
        <v>0</v>
      </c>
      <c r="CY34" s="78">
        <f t="shared" si="107"/>
        <v>0</v>
      </c>
      <c r="CZ34" s="78">
        <f t="shared" si="108"/>
        <v>0</v>
      </c>
      <c r="DA34" s="78">
        <f t="shared" si="109"/>
        <v>0</v>
      </c>
      <c r="DB34" s="78">
        <f t="shared" si="110"/>
        <v>0</v>
      </c>
      <c r="DC34" s="78">
        <f t="shared" si="111"/>
        <v>0</v>
      </c>
      <c r="DD34" s="78">
        <f t="shared" si="112"/>
        <v>0</v>
      </c>
      <c r="DE34" s="78">
        <f t="shared" si="113"/>
        <v>0</v>
      </c>
      <c r="DF34" s="78">
        <f t="shared" si="114"/>
        <v>0</v>
      </c>
      <c r="DG34" s="77">
        <f t="shared" si="115"/>
        <v>14.7735</v>
      </c>
      <c r="DH34" s="75"/>
      <c r="DJ34" s="6">
        <f t="shared" si="116"/>
        <v>30</v>
      </c>
      <c r="DK34" s="6">
        <f t="shared" si="117"/>
        <v>0</v>
      </c>
      <c r="DL34" s="6">
        <f t="shared" si="118"/>
        <v>0</v>
      </c>
      <c r="DM34" s="6">
        <f t="shared" si="119"/>
        <v>0</v>
      </c>
      <c r="DN34" s="6">
        <f t="shared" si="120"/>
        <v>0</v>
      </c>
      <c r="DO34" s="6">
        <f t="shared" si="121"/>
        <v>0</v>
      </c>
      <c r="DP34" s="6">
        <f t="shared" si="122"/>
        <v>0</v>
      </c>
      <c r="DQ34" s="6">
        <f t="shared" si="123"/>
        <v>0</v>
      </c>
      <c r="DR34" s="6">
        <f t="shared" si="124"/>
        <v>0</v>
      </c>
      <c r="DS34" s="6">
        <f t="shared" si="125"/>
        <v>0</v>
      </c>
      <c r="DT34" s="6">
        <f t="shared" si="126"/>
        <v>0</v>
      </c>
      <c r="DU34" s="6">
        <f t="shared" si="127"/>
        <v>0</v>
      </c>
      <c r="DV34" s="77">
        <f t="shared" si="151"/>
        <v>30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77">
        <f t="shared" si="21"/>
        <v>0</v>
      </c>
      <c r="EO34" s="75">
        <f t="shared" si="76"/>
        <v>44.773499999999999</v>
      </c>
      <c r="EP34" s="75">
        <f t="shared" si="77"/>
        <v>0</v>
      </c>
      <c r="EQ34" s="75">
        <f t="shared" si="78"/>
        <v>0</v>
      </c>
      <c r="ER34" s="75">
        <f t="shared" si="79"/>
        <v>0</v>
      </c>
      <c r="ES34" s="75">
        <f t="shared" si="80"/>
        <v>0</v>
      </c>
      <c r="ET34" s="75">
        <f t="shared" si="81"/>
        <v>0</v>
      </c>
      <c r="EU34" s="75">
        <f t="shared" si="82"/>
        <v>0</v>
      </c>
      <c r="EV34" s="75">
        <f t="shared" si="83"/>
        <v>0</v>
      </c>
      <c r="EW34" s="75">
        <f t="shared" si="84"/>
        <v>0</v>
      </c>
      <c r="EX34" s="75">
        <f t="shared" si="85"/>
        <v>0</v>
      </c>
      <c r="EY34" s="75">
        <f t="shared" si="86"/>
        <v>0</v>
      </c>
      <c r="EZ34" s="75">
        <f t="shared" si="87"/>
        <v>0</v>
      </c>
      <c r="FA34" s="77">
        <f t="shared" si="34"/>
        <v>44.773499999999999</v>
      </c>
      <c r="FD34" s="75">
        <f t="shared" si="128"/>
        <v>-11.343499999999999</v>
      </c>
      <c r="FE34" s="75">
        <f t="shared" si="129"/>
        <v>0</v>
      </c>
      <c r="FF34" s="75">
        <f t="shared" si="130"/>
        <v>0</v>
      </c>
      <c r="FG34" s="75">
        <f t="shared" si="131"/>
        <v>0</v>
      </c>
      <c r="FH34" s="75">
        <f t="shared" si="132"/>
        <v>0</v>
      </c>
      <c r="FI34" s="75">
        <f t="shared" si="133"/>
        <v>0</v>
      </c>
      <c r="FJ34" s="75">
        <f t="shared" si="134"/>
        <v>0</v>
      </c>
      <c r="FK34" s="75">
        <f t="shared" si="135"/>
        <v>0</v>
      </c>
      <c r="FL34" s="75">
        <f t="shared" si="136"/>
        <v>0</v>
      </c>
      <c r="FM34" s="75">
        <f t="shared" si="137"/>
        <v>0</v>
      </c>
      <c r="FN34" s="75">
        <f t="shared" si="138"/>
        <v>0</v>
      </c>
      <c r="FO34" s="75">
        <f t="shared" si="139"/>
        <v>0</v>
      </c>
      <c r="FP34" s="75">
        <f t="shared" si="140"/>
        <v>-11.343499999999999</v>
      </c>
    </row>
    <row r="35" spans="1:172" ht="15" customHeight="1" outlineLevel="2" x14ac:dyDescent="0.25">
      <c r="A35" s="30">
        <v>3</v>
      </c>
      <c r="B35" s="30" t="s">
        <v>197</v>
      </c>
      <c r="C35" s="30" t="s">
        <v>6</v>
      </c>
      <c r="D35" s="64">
        <f t="shared" si="162"/>
        <v>10077</v>
      </c>
      <c r="E35" s="61">
        <v>10077</v>
      </c>
      <c r="F35" s="30" t="s">
        <v>302</v>
      </c>
      <c r="G35" s="30" t="s">
        <v>111</v>
      </c>
      <c r="H35" s="30" t="s">
        <v>112</v>
      </c>
      <c r="I35" s="30" t="s">
        <v>113</v>
      </c>
      <c r="J35" s="30" t="s">
        <v>65</v>
      </c>
      <c r="K35" s="30" t="s">
        <v>12</v>
      </c>
      <c r="L35" s="32" t="s">
        <v>333</v>
      </c>
      <c r="M35" s="33" t="s">
        <v>404</v>
      </c>
      <c r="N35" s="34">
        <v>0.01</v>
      </c>
      <c r="O35" s="35">
        <v>-5.0000000000000001E-3</v>
      </c>
      <c r="P35" s="34">
        <v>0.45</v>
      </c>
      <c r="Q35" s="34">
        <v>0</v>
      </c>
      <c r="R35" s="33">
        <v>0</v>
      </c>
      <c r="S35" s="33">
        <v>0</v>
      </c>
      <c r="T35" s="33">
        <v>30</v>
      </c>
      <c r="U35" s="33"/>
      <c r="X35" s="75">
        <f>+VLOOKUP($D35,[1]venta_neta_cons!$A$2:$N$1048576,3,0)</f>
        <v>260</v>
      </c>
      <c r="Y35" s="75">
        <f>+VLOOKUP($D35,[1]venta_neta_cons!$A$2:$N$1048576,4,0)</f>
        <v>0</v>
      </c>
      <c r="Z35" s="75">
        <f>+VLOOKUP($D35,[1]venta_neta_cons!$A$2:$N$1048576,5,0)</f>
        <v>0</v>
      </c>
      <c r="AA35" s="75">
        <f>+VLOOKUP($D35,[1]venta_neta_cons!$A$2:$N$1048576,6,0)</f>
        <v>0</v>
      </c>
      <c r="AB35" s="75">
        <f>+VLOOKUP($D35,[1]venta_neta_cons!$A$2:$N$1048576,7,0)</f>
        <v>0</v>
      </c>
      <c r="AC35" s="75">
        <f>+VLOOKUP($D35,[1]venta_neta_cons!$A$2:$N$1048576,8,0)</f>
        <v>0</v>
      </c>
      <c r="AD35" s="75">
        <f>+VLOOKUP($D35,[1]venta_neta_cons!$A$2:$N$1048576,9,0)</f>
        <v>0</v>
      </c>
      <c r="AE35" s="75">
        <f>+VLOOKUP($D35,[1]venta_neta_cons!$A$2:$N$1048576,10,0)</f>
        <v>0</v>
      </c>
      <c r="AF35" s="75">
        <f>+VLOOKUP($D35,[1]venta_neta_cons!$A$2:$N$1048576,11,0)</f>
        <v>0</v>
      </c>
      <c r="AG35" s="75">
        <f>+VLOOKUP($D35,[1]venta_neta_cons!$A$2:$N$1048576,12,0)</f>
        <v>0</v>
      </c>
      <c r="AH35" s="75">
        <f>+VLOOKUP($D35,[1]venta_neta_cons!$A$2:$N$1048576,13,0)</f>
        <v>0</v>
      </c>
      <c r="AI35" s="75">
        <f>+VLOOKUP($D35,[1]venta_neta_cons!$A$2:$N$1048576,14,0)</f>
        <v>0</v>
      </c>
      <c r="AJ35" s="76">
        <f t="shared" si="35"/>
        <v>260</v>
      </c>
      <c r="AK35" s="159">
        <f t="shared" si="36"/>
        <v>0.76711538461538453</v>
      </c>
      <c r="AL35" s="76"/>
      <c r="AM35" s="75">
        <f>+VLOOKUP($D35,[1]saldo_cons!$A$2:$N$1048576,3,0)</f>
        <v>199.45</v>
      </c>
      <c r="AN35" s="75">
        <f>+VLOOKUP($D35,[1]saldo_cons!$A$2:$N$1048576,4,0)</f>
        <v>0</v>
      </c>
      <c r="AO35" s="75">
        <f>+VLOOKUP($D35,[1]saldo_cons!$A$2:$N$1048576,5,0)</f>
        <v>0</v>
      </c>
      <c r="AP35" s="75">
        <f>+VLOOKUP($D35,[1]saldo_cons!$A$2:$N$1048576,6,0)</f>
        <v>0</v>
      </c>
      <c r="AQ35" s="75">
        <f>+VLOOKUP($D35,[1]saldo_cons!$A$2:$N$1048576,7,0)</f>
        <v>0</v>
      </c>
      <c r="AR35" s="75">
        <f>+VLOOKUP($D35,[1]saldo_cons!$A$2:$N$1048576,8,0)</f>
        <v>0</v>
      </c>
      <c r="AS35" s="75">
        <f>+VLOOKUP($D35,[1]saldo_cons!$A$2:$N$1048576,9,0)</f>
        <v>0</v>
      </c>
      <c r="AT35" s="75">
        <f>+VLOOKUP($D35,[1]saldo_cons!$A$2:$N$1048576,10,0)</f>
        <v>0</v>
      </c>
      <c r="AU35" s="75">
        <f>+VLOOKUP($D35,[1]saldo_cons!$A$2:$N$1048576,11,0)</f>
        <v>0</v>
      </c>
      <c r="AV35" s="75">
        <f>+VLOOKUP($D35,[1]saldo_cons!$A$2:$N$1048576,12,0)</f>
        <v>0</v>
      </c>
      <c r="AW35" s="75">
        <f>+VLOOKUP($D35,[1]saldo_cons!$A$2:$N$1048576,13,0)</f>
        <v>0</v>
      </c>
      <c r="AX35" s="75">
        <f>+VLOOKUP($D35,[1]saldo_cons!$A$2:$N$1048576,14,0)</f>
        <v>0</v>
      </c>
      <c r="AY35" s="76">
        <f t="shared" si="3"/>
        <v>199.45</v>
      </c>
      <c r="AZ35" s="76"/>
      <c r="BA35" s="76"/>
      <c r="BB35" s="75">
        <f>+VLOOKUP($D35,[1]ggr_cons!$A$2:$N$1048576,3,0)</f>
        <v>199.45</v>
      </c>
      <c r="BC35" s="75">
        <f>+VLOOKUP($D35,[1]ggr_cons!$A$2:$N$1048576,4,0)</f>
        <v>0</v>
      </c>
      <c r="BD35" s="75">
        <f>+VLOOKUP($D35,[1]ggr_cons!$A$2:$N$1048576,5,0)</f>
        <v>0</v>
      </c>
      <c r="BE35" s="75">
        <f>+VLOOKUP($D35,[1]ggr_cons!$A$2:$N$1048576,6,0)</f>
        <v>0</v>
      </c>
      <c r="BF35" s="75">
        <f>+VLOOKUP($D35,[1]ggr_cons!$A$2:$N$1048576,7,0)</f>
        <v>0</v>
      </c>
      <c r="BG35" s="75">
        <f>+VLOOKUP($D35,[1]ggr_cons!$A$2:$N$1048576,8,0)</f>
        <v>0</v>
      </c>
      <c r="BH35" s="75">
        <f>+VLOOKUP($D35,[1]ggr_cons!$A$2:$N$1048576,9,0)</f>
        <v>0</v>
      </c>
      <c r="BI35" s="75">
        <f>+VLOOKUP($D35,[1]ggr_cons!$A$2:$N$1048576,10,0)</f>
        <v>0</v>
      </c>
      <c r="BJ35" s="75">
        <f>+VLOOKUP($D35,[1]ggr_cons!$A$2:$N$1048576,11,0)</f>
        <v>0</v>
      </c>
      <c r="BK35" s="75">
        <f>+VLOOKUP($D35,[1]ggr_cons!$A$2:$N$1048576,12,0)</f>
        <v>0</v>
      </c>
      <c r="BL35" s="75">
        <f>+VLOOKUP($D35,[1]ggr_cons!$A$2:$N$1048576,13,0)</f>
        <v>0</v>
      </c>
      <c r="BM35" s="75">
        <f>+VLOOKUP($D35,[1]ggr_cons!$A$2:$N$1048576,14,0)</f>
        <v>0</v>
      </c>
      <c r="BN35" s="76">
        <f t="shared" si="4"/>
        <v>199.45</v>
      </c>
      <c r="BO35" s="75"/>
      <c r="BP35" s="75"/>
      <c r="BQ35" s="77">
        <f t="shared" si="37"/>
        <v>2.6</v>
      </c>
      <c r="BR35" s="77">
        <f t="shared" si="38"/>
        <v>0</v>
      </c>
      <c r="BS35" s="77">
        <f t="shared" si="39"/>
        <v>0</v>
      </c>
      <c r="BT35" s="77">
        <f t="shared" si="40"/>
        <v>0</v>
      </c>
      <c r="BU35" s="77">
        <f t="shared" si="41"/>
        <v>0</v>
      </c>
      <c r="BV35" s="77">
        <f t="shared" si="42"/>
        <v>0</v>
      </c>
      <c r="BW35" s="77">
        <f t="shared" si="43"/>
        <v>0</v>
      </c>
      <c r="BX35" s="77">
        <f t="shared" si="44"/>
        <v>0</v>
      </c>
      <c r="BY35" s="77">
        <f t="shared" si="45"/>
        <v>0</v>
      </c>
      <c r="BZ35" s="77">
        <f t="shared" si="46"/>
        <v>0</v>
      </c>
      <c r="CA35" s="77">
        <f t="shared" si="47"/>
        <v>0</v>
      </c>
      <c r="CB35" s="77">
        <f t="shared" si="48"/>
        <v>0</v>
      </c>
      <c r="CC35" s="77">
        <f t="shared" si="49"/>
        <v>2.6</v>
      </c>
      <c r="CD35" s="75"/>
      <c r="CE35" s="77"/>
      <c r="CF35" s="77">
        <f t="shared" si="50"/>
        <v>2.1487603305785123</v>
      </c>
      <c r="CG35" s="77">
        <f t="shared" si="51"/>
        <v>0</v>
      </c>
      <c r="CH35" s="77">
        <f t="shared" si="52"/>
        <v>0</v>
      </c>
      <c r="CI35" s="77">
        <f t="shared" si="53"/>
        <v>0</v>
      </c>
      <c r="CJ35" s="77">
        <f t="shared" si="54"/>
        <v>0</v>
      </c>
      <c r="CK35" s="77">
        <f t="shared" si="55"/>
        <v>0</v>
      </c>
      <c r="CL35" s="77">
        <f t="shared" si="56"/>
        <v>0</v>
      </c>
      <c r="CM35" s="77">
        <f t="shared" si="57"/>
        <v>0</v>
      </c>
      <c r="CN35" s="77">
        <f t="shared" si="58"/>
        <v>0</v>
      </c>
      <c r="CO35" s="77">
        <f t="shared" si="59"/>
        <v>0</v>
      </c>
      <c r="CP35" s="77">
        <f t="shared" si="60"/>
        <v>0</v>
      </c>
      <c r="CQ35" s="77">
        <f t="shared" si="61"/>
        <v>0</v>
      </c>
      <c r="CR35" s="77">
        <f t="shared" si="62"/>
        <v>2.1487603305785123</v>
      </c>
      <c r="CS35" s="75"/>
      <c r="CT35" s="75"/>
      <c r="CU35" s="78">
        <f t="shared" si="103"/>
        <v>88.452500000000001</v>
      </c>
      <c r="CV35" s="78">
        <f t="shared" si="104"/>
        <v>0</v>
      </c>
      <c r="CW35" s="78">
        <f t="shared" si="105"/>
        <v>0</v>
      </c>
      <c r="CX35" s="78">
        <f t="shared" si="106"/>
        <v>0</v>
      </c>
      <c r="CY35" s="78">
        <f t="shared" si="107"/>
        <v>0</v>
      </c>
      <c r="CZ35" s="78">
        <f t="shared" si="108"/>
        <v>0</v>
      </c>
      <c r="DA35" s="78">
        <f t="shared" si="109"/>
        <v>0</v>
      </c>
      <c r="DB35" s="78">
        <f t="shared" si="110"/>
        <v>0</v>
      </c>
      <c r="DC35" s="78">
        <f t="shared" si="111"/>
        <v>0</v>
      </c>
      <c r="DD35" s="78">
        <f t="shared" si="112"/>
        <v>0</v>
      </c>
      <c r="DE35" s="78">
        <f t="shared" si="113"/>
        <v>0</v>
      </c>
      <c r="DF35" s="78">
        <f t="shared" si="114"/>
        <v>0</v>
      </c>
      <c r="DG35" s="77">
        <f t="shared" si="115"/>
        <v>88.452500000000001</v>
      </c>
      <c r="DH35" s="75"/>
      <c r="DJ35" s="6">
        <f t="shared" si="116"/>
        <v>30</v>
      </c>
      <c r="DK35" s="6">
        <f t="shared" si="117"/>
        <v>0</v>
      </c>
      <c r="DL35" s="6">
        <f t="shared" si="118"/>
        <v>0</v>
      </c>
      <c r="DM35" s="6">
        <f t="shared" si="119"/>
        <v>0</v>
      </c>
      <c r="DN35" s="6">
        <f t="shared" si="120"/>
        <v>0</v>
      </c>
      <c r="DO35" s="6">
        <f t="shared" si="121"/>
        <v>0</v>
      </c>
      <c r="DP35" s="6">
        <f t="shared" si="122"/>
        <v>0</v>
      </c>
      <c r="DQ35" s="6">
        <f t="shared" si="123"/>
        <v>0</v>
      </c>
      <c r="DR35" s="6">
        <f t="shared" si="124"/>
        <v>0</v>
      </c>
      <c r="DS35" s="6">
        <f t="shared" si="125"/>
        <v>0</v>
      </c>
      <c r="DT35" s="6">
        <f t="shared" si="126"/>
        <v>0</v>
      </c>
      <c r="DU35" s="6">
        <f t="shared" si="127"/>
        <v>0</v>
      </c>
      <c r="DV35" s="77">
        <f t="shared" si="151"/>
        <v>30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77">
        <f t="shared" si="21"/>
        <v>0</v>
      </c>
      <c r="EO35" s="75">
        <f t="shared" si="76"/>
        <v>118.4525</v>
      </c>
      <c r="EP35" s="75">
        <f t="shared" si="77"/>
        <v>0</v>
      </c>
      <c r="EQ35" s="75">
        <f t="shared" si="78"/>
        <v>0</v>
      </c>
      <c r="ER35" s="75">
        <f t="shared" si="79"/>
        <v>0</v>
      </c>
      <c r="ES35" s="75">
        <f t="shared" si="80"/>
        <v>0</v>
      </c>
      <c r="ET35" s="75">
        <f t="shared" si="81"/>
        <v>0</v>
      </c>
      <c r="EU35" s="75">
        <f t="shared" si="82"/>
        <v>0</v>
      </c>
      <c r="EV35" s="75">
        <f t="shared" si="83"/>
        <v>0</v>
      </c>
      <c r="EW35" s="75">
        <f t="shared" si="84"/>
        <v>0</v>
      </c>
      <c r="EX35" s="75">
        <f t="shared" si="85"/>
        <v>0</v>
      </c>
      <c r="EY35" s="75">
        <f t="shared" si="86"/>
        <v>0</v>
      </c>
      <c r="EZ35" s="75">
        <f t="shared" si="87"/>
        <v>0</v>
      </c>
      <c r="FA35" s="77">
        <f t="shared" si="34"/>
        <v>118.4525</v>
      </c>
      <c r="FD35" s="75">
        <f t="shared" si="128"/>
        <v>80.997499999999988</v>
      </c>
      <c r="FE35" s="75">
        <f t="shared" si="129"/>
        <v>0</v>
      </c>
      <c r="FF35" s="75">
        <f t="shared" si="130"/>
        <v>0</v>
      </c>
      <c r="FG35" s="75">
        <f t="shared" si="131"/>
        <v>0</v>
      </c>
      <c r="FH35" s="75">
        <f t="shared" si="132"/>
        <v>0</v>
      </c>
      <c r="FI35" s="75">
        <f t="shared" si="133"/>
        <v>0</v>
      </c>
      <c r="FJ35" s="75">
        <f t="shared" si="134"/>
        <v>0</v>
      </c>
      <c r="FK35" s="75">
        <f t="shared" si="135"/>
        <v>0</v>
      </c>
      <c r="FL35" s="75">
        <f t="shared" si="136"/>
        <v>0</v>
      </c>
      <c r="FM35" s="75">
        <f t="shared" si="137"/>
        <v>0</v>
      </c>
      <c r="FN35" s="75">
        <f t="shared" si="138"/>
        <v>0</v>
      </c>
      <c r="FO35" s="75">
        <f t="shared" si="139"/>
        <v>0</v>
      </c>
      <c r="FP35" s="75">
        <f t="shared" si="140"/>
        <v>80.997499999999988</v>
      </c>
    </row>
    <row r="36" spans="1:172" ht="15" customHeight="1" outlineLevel="2" x14ac:dyDescent="0.25">
      <c r="A36" s="30">
        <v>3</v>
      </c>
      <c r="B36" s="30" t="s">
        <v>197</v>
      </c>
      <c r="C36" s="30" t="s">
        <v>6</v>
      </c>
      <c r="D36" s="64">
        <f t="shared" si="162"/>
        <v>10072</v>
      </c>
      <c r="E36" s="61">
        <v>10072</v>
      </c>
      <c r="F36" s="30" t="s">
        <v>95</v>
      </c>
      <c r="G36" s="30" t="s">
        <v>96</v>
      </c>
      <c r="H36" s="30" t="s">
        <v>97</v>
      </c>
      <c r="I36" s="30" t="s">
        <v>98</v>
      </c>
      <c r="J36" s="30" t="s">
        <v>99</v>
      </c>
      <c r="K36" s="30" t="s">
        <v>12</v>
      </c>
      <c r="L36" s="32" t="s">
        <v>333</v>
      </c>
      <c r="M36" s="33" t="s">
        <v>404</v>
      </c>
      <c r="N36" s="34">
        <v>0.01</v>
      </c>
      <c r="O36" s="35">
        <v>-5.0000000000000001E-3</v>
      </c>
      <c r="P36" s="34">
        <v>0.45</v>
      </c>
      <c r="Q36" s="34">
        <v>0</v>
      </c>
      <c r="R36" s="33">
        <v>0</v>
      </c>
      <c r="S36" s="33">
        <v>0</v>
      </c>
      <c r="T36" s="33">
        <v>30</v>
      </c>
      <c r="U36" s="33"/>
      <c r="X36" s="75">
        <f>+VLOOKUP($D36,[1]venta_neta_cons!$A$2:$N$1048576,3,0)</f>
        <v>0</v>
      </c>
      <c r="Y36" s="75">
        <f>+VLOOKUP($D36,[1]venta_neta_cons!$A$2:$N$1048576,4,0)</f>
        <v>0</v>
      </c>
      <c r="Z36" s="75">
        <f>+VLOOKUP($D36,[1]venta_neta_cons!$A$2:$N$1048576,5,0)</f>
        <v>0</v>
      </c>
      <c r="AA36" s="75">
        <f>+VLOOKUP($D36,[1]venta_neta_cons!$A$2:$N$1048576,6,0)</f>
        <v>0</v>
      </c>
      <c r="AB36" s="75">
        <f>+VLOOKUP($D36,[1]venta_neta_cons!$A$2:$N$1048576,7,0)</f>
        <v>0</v>
      </c>
      <c r="AC36" s="75">
        <f>+VLOOKUP($D36,[1]venta_neta_cons!$A$2:$N$1048576,8,0)</f>
        <v>0</v>
      </c>
      <c r="AD36" s="75">
        <f>+VLOOKUP($D36,[1]venta_neta_cons!$A$2:$N$1048576,9,0)</f>
        <v>0</v>
      </c>
      <c r="AE36" s="75">
        <f>+VLOOKUP($D36,[1]venta_neta_cons!$A$2:$N$1048576,10,0)</f>
        <v>0</v>
      </c>
      <c r="AF36" s="75">
        <f>+VLOOKUP($D36,[1]venta_neta_cons!$A$2:$N$1048576,11,0)</f>
        <v>0</v>
      </c>
      <c r="AG36" s="75">
        <f>+VLOOKUP($D36,[1]venta_neta_cons!$A$2:$N$1048576,12,0)</f>
        <v>0</v>
      </c>
      <c r="AH36" s="75">
        <f>+VLOOKUP($D36,[1]venta_neta_cons!$A$2:$N$1048576,13,0)</f>
        <v>0</v>
      </c>
      <c r="AI36" s="75">
        <f>+VLOOKUP($D36,[1]venta_neta_cons!$A$2:$N$1048576,14,0)</f>
        <v>0</v>
      </c>
      <c r="AJ36" s="76">
        <f t="shared" si="35"/>
        <v>0</v>
      </c>
      <c r="AK36" s="159" t="e">
        <f t="shared" si="36"/>
        <v>#DIV/0!</v>
      </c>
      <c r="AL36" s="76"/>
      <c r="AM36" s="75">
        <f>+VLOOKUP($D36,[1]saldo_cons!$A$2:$N$1048576,3,0)</f>
        <v>0</v>
      </c>
      <c r="AN36" s="75">
        <f>+VLOOKUP($D36,[1]saldo_cons!$A$2:$N$1048576,4,0)</f>
        <v>0</v>
      </c>
      <c r="AO36" s="75">
        <f>+VLOOKUP($D36,[1]saldo_cons!$A$2:$N$1048576,5,0)</f>
        <v>0</v>
      </c>
      <c r="AP36" s="75">
        <f>+VLOOKUP($D36,[1]saldo_cons!$A$2:$N$1048576,6,0)</f>
        <v>0</v>
      </c>
      <c r="AQ36" s="75">
        <f>+VLOOKUP($D36,[1]saldo_cons!$A$2:$N$1048576,7,0)</f>
        <v>0</v>
      </c>
      <c r="AR36" s="75">
        <f>+VLOOKUP($D36,[1]saldo_cons!$A$2:$N$1048576,8,0)</f>
        <v>0</v>
      </c>
      <c r="AS36" s="75">
        <f>+VLOOKUP($D36,[1]saldo_cons!$A$2:$N$1048576,9,0)</f>
        <v>0</v>
      </c>
      <c r="AT36" s="75">
        <f>+VLOOKUP($D36,[1]saldo_cons!$A$2:$N$1048576,10,0)</f>
        <v>0</v>
      </c>
      <c r="AU36" s="75">
        <f>+VLOOKUP($D36,[1]saldo_cons!$A$2:$N$1048576,11,0)</f>
        <v>0</v>
      </c>
      <c r="AV36" s="75">
        <f>+VLOOKUP($D36,[1]saldo_cons!$A$2:$N$1048576,12,0)</f>
        <v>0</v>
      </c>
      <c r="AW36" s="75">
        <f>+VLOOKUP($D36,[1]saldo_cons!$A$2:$N$1048576,13,0)</f>
        <v>0</v>
      </c>
      <c r="AX36" s="75">
        <f>+VLOOKUP($D36,[1]saldo_cons!$A$2:$N$1048576,14,0)</f>
        <v>0</v>
      </c>
      <c r="AY36" s="76">
        <f t="shared" si="3"/>
        <v>0</v>
      </c>
      <c r="AZ36" s="76"/>
      <c r="BA36" s="76"/>
      <c r="BB36" s="75">
        <f>+VLOOKUP($D36,[1]ggr_cons!$A$2:$N$1048576,3,0)</f>
        <v>0</v>
      </c>
      <c r="BC36" s="75">
        <f>+VLOOKUP($D36,[1]ggr_cons!$A$2:$N$1048576,4,0)</f>
        <v>0</v>
      </c>
      <c r="BD36" s="75">
        <f>+VLOOKUP($D36,[1]ggr_cons!$A$2:$N$1048576,5,0)</f>
        <v>0</v>
      </c>
      <c r="BE36" s="75">
        <f>+VLOOKUP($D36,[1]ggr_cons!$A$2:$N$1048576,6,0)</f>
        <v>0</v>
      </c>
      <c r="BF36" s="75">
        <f>+VLOOKUP($D36,[1]ggr_cons!$A$2:$N$1048576,7,0)</f>
        <v>0</v>
      </c>
      <c r="BG36" s="75">
        <f>+VLOOKUP($D36,[1]ggr_cons!$A$2:$N$1048576,8,0)</f>
        <v>0</v>
      </c>
      <c r="BH36" s="75">
        <f>+VLOOKUP($D36,[1]ggr_cons!$A$2:$N$1048576,9,0)</f>
        <v>0</v>
      </c>
      <c r="BI36" s="75">
        <f>+VLOOKUP($D36,[1]ggr_cons!$A$2:$N$1048576,10,0)</f>
        <v>0</v>
      </c>
      <c r="BJ36" s="75">
        <f>+VLOOKUP($D36,[1]ggr_cons!$A$2:$N$1048576,11,0)</f>
        <v>0</v>
      </c>
      <c r="BK36" s="75">
        <f>+VLOOKUP($D36,[1]ggr_cons!$A$2:$N$1048576,12,0)</f>
        <v>0</v>
      </c>
      <c r="BL36" s="75">
        <f>+VLOOKUP($D36,[1]ggr_cons!$A$2:$N$1048576,13,0)</f>
        <v>0</v>
      </c>
      <c r="BM36" s="75">
        <f>+VLOOKUP($D36,[1]ggr_cons!$A$2:$N$1048576,14,0)</f>
        <v>0</v>
      </c>
      <c r="BN36" s="76">
        <f t="shared" si="4"/>
        <v>0</v>
      </c>
      <c r="BO36" s="75"/>
      <c r="BP36" s="75"/>
      <c r="BQ36" s="77">
        <f t="shared" si="37"/>
        <v>0</v>
      </c>
      <c r="BR36" s="77">
        <f t="shared" si="38"/>
        <v>0</v>
      </c>
      <c r="BS36" s="77">
        <f t="shared" si="39"/>
        <v>0</v>
      </c>
      <c r="BT36" s="77">
        <f t="shared" si="40"/>
        <v>0</v>
      </c>
      <c r="BU36" s="77">
        <f t="shared" si="41"/>
        <v>0</v>
      </c>
      <c r="BV36" s="77">
        <f t="shared" si="42"/>
        <v>0</v>
      </c>
      <c r="BW36" s="77">
        <f t="shared" si="43"/>
        <v>0</v>
      </c>
      <c r="BX36" s="77">
        <f t="shared" si="44"/>
        <v>0</v>
      </c>
      <c r="BY36" s="77">
        <f t="shared" si="45"/>
        <v>0</v>
      </c>
      <c r="BZ36" s="77">
        <f t="shared" si="46"/>
        <v>0</v>
      </c>
      <c r="CA36" s="77">
        <f t="shared" si="47"/>
        <v>0</v>
      </c>
      <c r="CB36" s="77">
        <f t="shared" si="48"/>
        <v>0</v>
      </c>
      <c r="CC36" s="77">
        <f t="shared" si="49"/>
        <v>0</v>
      </c>
      <c r="CD36" s="75"/>
      <c r="CE36" s="77"/>
      <c r="CF36" s="77">
        <f t="shared" si="50"/>
        <v>0</v>
      </c>
      <c r="CG36" s="77">
        <f t="shared" si="51"/>
        <v>0</v>
      </c>
      <c r="CH36" s="77">
        <f t="shared" si="52"/>
        <v>0</v>
      </c>
      <c r="CI36" s="77">
        <f t="shared" si="53"/>
        <v>0</v>
      </c>
      <c r="CJ36" s="77">
        <f t="shared" si="54"/>
        <v>0</v>
      </c>
      <c r="CK36" s="77">
        <f t="shared" si="55"/>
        <v>0</v>
      </c>
      <c r="CL36" s="77">
        <f t="shared" si="56"/>
        <v>0</v>
      </c>
      <c r="CM36" s="77">
        <f t="shared" si="57"/>
        <v>0</v>
      </c>
      <c r="CN36" s="77">
        <f t="shared" si="58"/>
        <v>0</v>
      </c>
      <c r="CO36" s="77">
        <f t="shared" si="59"/>
        <v>0</v>
      </c>
      <c r="CP36" s="77">
        <f t="shared" si="60"/>
        <v>0</v>
      </c>
      <c r="CQ36" s="77">
        <f t="shared" si="61"/>
        <v>0</v>
      </c>
      <c r="CR36" s="77">
        <f t="shared" si="62"/>
        <v>0</v>
      </c>
      <c r="CS36" s="75"/>
      <c r="CT36" s="75"/>
      <c r="CU36" s="78">
        <f t="shared" si="103"/>
        <v>0</v>
      </c>
      <c r="CV36" s="78">
        <f t="shared" si="104"/>
        <v>0</v>
      </c>
      <c r="CW36" s="78">
        <f t="shared" si="105"/>
        <v>0</v>
      </c>
      <c r="CX36" s="78">
        <f t="shared" si="106"/>
        <v>0</v>
      </c>
      <c r="CY36" s="78">
        <f t="shared" si="107"/>
        <v>0</v>
      </c>
      <c r="CZ36" s="78">
        <f t="shared" si="108"/>
        <v>0</v>
      </c>
      <c r="DA36" s="78">
        <f t="shared" si="109"/>
        <v>0</v>
      </c>
      <c r="DB36" s="78">
        <f t="shared" si="110"/>
        <v>0</v>
      </c>
      <c r="DC36" s="78">
        <f t="shared" si="111"/>
        <v>0</v>
      </c>
      <c r="DD36" s="78">
        <f t="shared" si="112"/>
        <v>0</v>
      </c>
      <c r="DE36" s="78">
        <f t="shared" si="113"/>
        <v>0</v>
      </c>
      <c r="DF36" s="78">
        <f t="shared" si="114"/>
        <v>0</v>
      </c>
      <c r="DG36" s="77">
        <f t="shared" si="115"/>
        <v>0</v>
      </c>
      <c r="DH36" s="75"/>
      <c r="DJ36" s="6">
        <f t="shared" si="116"/>
        <v>0</v>
      </c>
      <c r="DK36" s="6">
        <f t="shared" si="117"/>
        <v>0</v>
      </c>
      <c r="DL36" s="6">
        <f t="shared" si="118"/>
        <v>0</v>
      </c>
      <c r="DM36" s="6">
        <f t="shared" si="119"/>
        <v>0</v>
      </c>
      <c r="DN36" s="6">
        <f t="shared" si="120"/>
        <v>0</v>
      </c>
      <c r="DO36" s="6">
        <f t="shared" si="121"/>
        <v>0</v>
      </c>
      <c r="DP36" s="6">
        <f t="shared" si="122"/>
        <v>0</v>
      </c>
      <c r="DQ36" s="6">
        <f t="shared" si="123"/>
        <v>0</v>
      </c>
      <c r="DR36" s="6">
        <f t="shared" si="124"/>
        <v>0</v>
      </c>
      <c r="DS36" s="6">
        <f t="shared" si="125"/>
        <v>0</v>
      </c>
      <c r="DT36" s="6">
        <f t="shared" si="126"/>
        <v>0</v>
      </c>
      <c r="DU36" s="6">
        <f t="shared" si="127"/>
        <v>0</v>
      </c>
      <c r="DV36" s="77">
        <f t="shared" si="151"/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77">
        <f t="shared" si="21"/>
        <v>0</v>
      </c>
      <c r="EO36" s="75">
        <f t="shared" si="76"/>
        <v>0</v>
      </c>
      <c r="EP36" s="75">
        <f t="shared" si="77"/>
        <v>0</v>
      </c>
      <c r="EQ36" s="75">
        <f t="shared" si="78"/>
        <v>0</v>
      </c>
      <c r="ER36" s="75">
        <f t="shared" si="79"/>
        <v>0</v>
      </c>
      <c r="ES36" s="75">
        <f t="shared" si="80"/>
        <v>0</v>
      </c>
      <c r="ET36" s="75">
        <f t="shared" si="81"/>
        <v>0</v>
      </c>
      <c r="EU36" s="75">
        <f t="shared" si="82"/>
        <v>0</v>
      </c>
      <c r="EV36" s="75">
        <f t="shared" si="83"/>
        <v>0</v>
      </c>
      <c r="EW36" s="75">
        <f t="shared" si="84"/>
        <v>0</v>
      </c>
      <c r="EX36" s="75">
        <f t="shared" si="85"/>
        <v>0</v>
      </c>
      <c r="EY36" s="75">
        <f t="shared" si="86"/>
        <v>0</v>
      </c>
      <c r="EZ36" s="75">
        <f t="shared" si="87"/>
        <v>0</v>
      </c>
      <c r="FA36" s="77">
        <f t="shared" si="34"/>
        <v>0</v>
      </c>
      <c r="FD36" s="75">
        <f t="shared" si="128"/>
        <v>0</v>
      </c>
      <c r="FE36" s="75">
        <f t="shared" si="129"/>
        <v>0</v>
      </c>
      <c r="FF36" s="75">
        <f t="shared" si="130"/>
        <v>0</v>
      </c>
      <c r="FG36" s="75">
        <f t="shared" si="131"/>
        <v>0</v>
      </c>
      <c r="FH36" s="75">
        <f t="shared" si="132"/>
        <v>0</v>
      </c>
      <c r="FI36" s="75">
        <f t="shared" si="133"/>
        <v>0</v>
      </c>
      <c r="FJ36" s="75">
        <f t="shared" si="134"/>
        <v>0</v>
      </c>
      <c r="FK36" s="75">
        <f t="shared" si="135"/>
        <v>0</v>
      </c>
      <c r="FL36" s="75">
        <f t="shared" si="136"/>
        <v>0</v>
      </c>
      <c r="FM36" s="75">
        <f t="shared" si="137"/>
        <v>0</v>
      </c>
      <c r="FN36" s="75">
        <f t="shared" si="138"/>
        <v>0</v>
      </c>
      <c r="FO36" s="75">
        <f t="shared" si="139"/>
        <v>0</v>
      </c>
      <c r="FP36" s="75">
        <f t="shared" si="140"/>
        <v>0</v>
      </c>
    </row>
    <row r="37" spans="1:172" ht="15" customHeight="1" outlineLevel="2" x14ac:dyDescent="0.25">
      <c r="A37" s="30">
        <v>3</v>
      </c>
      <c r="B37" s="30" t="s">
        <v>197</v>
      </c>
      <c r="C37" s="30" t="s">
        <v>6</v>
      </c>
      <c r="D37" s="64">
        <f t="shared" si="162"/>
        <v>10078</v>
      </c>
      <c r="E37" s="61">
        <v>10078</v>
      </c>
      <c r="F37" s="30" t="s">
        <v>114</v>
      </c>
      <c r="G37" s="30" t="s">
        <v>115</v>
      </c>
      <c r="H37" s="30" t="s">
        <v>116</v>
      </c>
      <c r="I37" s="30" t="s">
        <v>117</v>
      </c>
      <c r="J37" s="30" t="s">
        <v>70</v>
      </c>
      <c r="K37" s="30" t="s">
        <v>12</v>
      </c>
      <c r="L37" s="32" t="s">
        <v>333</v>
      </c>
      <c r="M37" s="33" t="s">
        <v>404</v>
      </c>
      <c r="N37" s="34">
        <v>0.01</v>
      </c>
      <c r="O37" s="35">
        <v>-5.0000000000000001E-3</v>
      </c>
      <c r="P37" s="34">
        <v>0.45</v>
      </c>
      <c r="Q37" s="34">
        <v>0</v>
      </c>
      <c r="R37" s="33">
        <v>0</v>
      </c>
      <c r="S37" s="33">
        <v>0</v>
      </c>
      <c r="T37" s="33">
        <v>30</v>
      </c>
      <c r="U37" s="33"/>
      <c r="X37" s="75">
        <f>+VLOOKUP($D37,[1]venta_neta_cons!$A$2:$N$1048576,3,0)</f>
        <v>430</v>
      </c>
      <c r="Y37" s="75">
        <f>+VLOOKUP($D37,[1]venta_neta_cons!$A$2:$N$1048576,4,0)</f>
        <v>0</v>
      </c>
      <c r="Z37" s="75">
        <f>+VLOOKUP($D37,[1]venta_neta_cons!$A$2:$N$1048576,5,0)</f>
        <v>0</v>
      </c>
      <c r="AA37" s="75">
        <f>+VLOOKUP($D37,[1]venta_neta_cons!$A$2:$N$1048576,6,0)</f>
        <v>0</v>
      </c>
      <c r="AB37" s="75">
        <f>+VLOOKUP($D37,[1]venta_neta_cons!$A$2:$N$1048576,7,0)</f>
        <v>0</v>
      </c>
      <c r="AC37" s="75">
        <f>+VLOOKUP($D37,[1]venta_neta_cons!$A$2:$N$1048576,8,0)</f>
        <v>0</v>
      </c>
      <c r="AD37" s="75">
        <f>+VLOOKUP($D37,[1]venta_neta_cons!$A$2:$N$1048576,9,0)</f>
        <v>0</v>
      </c>
      <c r="AE37" s="75">
        <f>+VLOOKUP($D37,[1]venta_neta_cons!$A$2:$N$1048576,10,0)</f>
        <v>0</v>
      </c>
      <c r="AF37" s="75">
        <f>+VLOOKUP($D37,[1]venta_neta_cons!$A$2:$N$1048576,11,0)</f>
        <v>0</v>
      </c>
      <c r="AG37" s="75">
        <f>+VLOOKUP($D37,[1]venta_neta_cons!$A$2:$N$1048576,12,0)</f>
        <v>0</v>
      </c>
      <c r="AH37" s="75">
        <f>+VLOOKUP($D37,[1]venta_neta_cons!$A$2:$N$1048576,13,0)</f>
        <v>0</v>
      </c>
      <c r="AI37" s="75">
        <f>+VLOOKUP($D37,[1]venta_neta_cons!$A$2:$N$1048576,14,0)</f>
        <v>0</v>
      </c>
      <c r="AJ37" s="76">
        <f t="shared" si="35"/>
        <v>430</v>
      </c>
      <c r="AK37" s="159">
        <f t="shared" si="36"/>
        <v>0.96167441860465108</v>
      </c>
      <c r="AL37" s="76"/>
      <c r="AM37" s="75">
        <f>+VLOOKUP($D37,[1]saldo_cons!$A$2:$N$1048576,3,0)</f>
        <v>430</v>
      </c>
      <c r="AN37" s="75">
        <f>+VLOOKUP($D37,[1]saldo_cons!$A$2:$N$1048576,4,0)</f>
        <v>0</v>
      </c>
      <c r="AO37" s="75">
        <f>+VLOOKUP($D37,[1]saldo_cons!$A$2:$N$1048576,5,0)</f>
        <v>0</v>
      </c>
      <c r="AP37" s="75">
        <f>+VLOOKUP($D37,[1]saldo_cons!$A$2:$N$1048576,6,0)</f>
        <v>0</v>
      </c>
      <c r="AQ37" s="75">
        <f>+VLOOKUP($D37,[1]saldo_cons!$A$2:$N$1048576,7,0)</f>
        <v>0</v>
      </c>
      <c r="AR37" s="75">
        <f>+VLOOKUP($D37,[1]saldo_cons!$A$2:$N$1048576,8,0)</f>
        <v>0</v>
      </c>
      <c r="AS37" s="75">
        <f>+VLOOKUP($D37,[1]saldo_cons!$A$2:$N$1048576,9,0)</f>
        <v>0</v>
      </c>
      <c r="AT37" s="75">
        <f>+VLOOKUP($D37,[1]saldo_cons!$A$2:$N$1048576,10,0)</f>
        <v>0</v>
      </c>
      <c r="AU37" s="75">
        <f>+VLOOKUP($D37,[1]saldo_cons!$A$2:$N$1048576,11,0)</f>
        <v>0</v>
      </c>
      <c r="AV37" s="75">
        <f>+VLOOKUP($D37,[1]saldo_cons!$A$2:$N$1048576,12,0)</f>
        <v>0</v>
      </c>
      <c r="AW37" s="75">
        <f>+VLOOKUP($D37,[1]saldo_cons!$A$2:$N$1048576,13,0)</f>
        <v>0</v>
      </c>
      <c r="AX37" s="75">
        <f>+VLOOKUP($D37,[1]saldo_cons!$A$2:$N$1048576,14,0)</f>
        <v>0</v>
      </c>
      <c r="AY37" s="76">
        <f t="shared" si="3"/>
        <v>430</v>
      </c>
      <c r="AZ37" s="76"/>
      <c r="BA37" s="76"/>
      <c r="BB37" s="75">
        <f>+VLOOKUP($D37,[1]ggr_cons!$A$2:$N$1048576,3,0)</f>
        <v>413.52</v>
      </c>
      <c r="BC37" s="75">
        <f>+VLOOKUP($D37,[1]ggr_cons!$A$2:$N$1048576,4,0)</f>
        <v>0</v>
      </c>
      <c r="BD37" s="75">
        <f>+VLOOKUP($D37,[1]ggr_cons!$A$2:$N$1048576,5,0)</f>
        <v>0</v>
      </c>
      <c r="BE37" s="75">
        <f>+VLOOKUP($D37,[1]ggr_cons!$A$2:$N$1048576,6,0)</f>
        <v>0</v>
      </c>
      <c r="BF37" s="75">
        <f>+VLOOKUP($D37,[1]ggr_cons!$A$2:$N$1048576,7,0)</f>
        <v>0</v>
      </c>
      <c r="BG37" s="75">
        <f>+VLOOKUP($D37,[1]ggr_cons!$A$2:$N$1048576,8,0)</f>
        <v>0</v>
      </c>
      <c r="BH37" s="75">
        <f>+VLOOKUP($D37,[1]ggr_cons!$A$2:$N$1048576,9,0)</f>
        <v>0</v>
      </c>
      <c r="BI37" s="75">
        <f>+VLOOKUP($D37,[1]ggr_cons!$A$2:$N$1048576,10,0)</f>
        <v>0</v>
      </c>
      <c r="BJ37" s="75">
        <f>+VLOOKUP($D37,[1]ggr_cons!$A$2:$N$1048576,11,0)</f>
        <v>0</v>
      </c>
      <c r="BK37" s="75">
        <f>+VLOOKUP($D37,[1]ggr_cons!$A$2:$N$1048576,12,0)</f>
        <v>0</v>
      </c>
      <c r="BL37" s="75">
        <f>+VLOOKUP($D37,[1]ggr_cons!$A$2:$N$1048576,13,0)</f>
        <v>0</v>
      </c>
      <c r="BM37" s="75">
        <f>+VLOOKUP($D37,[1]ggr_cons!$A$2:$N$1048576,14,0)</f>
        <v>0</v>
      </c>
      <c r="BN37" s="76">
        <f t="shared" si="4"/>
        <v>413.52</v>
      </c>
      <c r="BO37" s="75"/>
      <c r="BP37" s="75"/>
      <c r="BQ37" s="77">
        <f t="shared" si="37"/>
        <v>4.3</v>
      </c>
      <c r="BR37" s="77">
        <f t="shared" si="38"/>
        <v>0</v>
      </c>
      <c r="BS37" s="77">
        <f t="shared" si="39"/>
        <v>0</v>
      </c>
      <c r="BT37" s="77">
        <f t="shared" si="40"/>
        <v>0</v>
      </c>
      <c r="BU37" s="77">
        <f t="shared" si="41"/>
        <v>0</v>
      </c>
      <c r="BV37" s="77">
        <f t="shared" si="42"/>
        <v>0</v>
      </c>
      <c r="BW37" s="77">
        <f t="shared" si="43"/>
        <v>0</v>
      </c>
      <c r="BX37" s="77">
        <f t="shared" si="44"/>
        <v>0</v>
      </c>
      <c r="BY37" s="77">
        <f t="shared" si="45"/>
        <v>0</v>
      </c>
      <c r="BZ37" s="77">
        <f t="shared" si="46"/>
        <v>0</v>
      </c>
      <c r="CA37" s="77">
        <f t="shared" si="47"/>
        <v>0</v>
      </c>
      <c r="CB37" s="77">
        <f t="shared" si="48"/>
        <v>0</v>
      </c>
      <c r="CC37" s="77">
        <f t="shared" si="49"/>
        <v>4.3</v>
      </c>
      <c r="CD37" s="75"/>
      <c r="CE37" s="77"/>
      <c r="CF37" s="77">
        <f t="shared" si="50"/>
        <v>3.553719008264463</v>
      </c>
      <c r="CG37" s="77">
        <f t="shared" si="51"/>
        <v>0</v>
      </c>
      <c r="CH37" s="77">
        <f t="shared" si="52"/>
        <v>0</v>
      </c>
      <c r="CI37" s="77">
        <f t="shared" si="53"/>
        <v>0</v>
      </c>
      <c r="CJ37" s="77">
        <f t="shared" si="54"/>
        <v>0</v>
      </c>
      <c r="CK37" s="77">
        <f t="shared" si="55"/>
        <v>0</v>
      </c>
      <c r="CL37" s="77">
        <f t="shared" si="56"/>
        <v>0</v>
      </c>
      <c r="CM37" s="77">
        <f t="shared" si="57"/>
        <v>0</v>
      </c>
      <c r="CN37" s="77">
        <f t="shared" si="58"/>
        <v>0</v>
      </c>
      <c r="CO37" s="77">
        <f t="shared" si="59"/>
        <v>0</v>
      </c>
      <c r="CP37" s="77">
        <f t="shared" si="60"/>
        <v>0</v>
      </c>
      <c r="CQ37" s="77">
        <f t="shared" si="61"/>
        <v>0</v>
      </c>
      <c r="CR37" s="77">
        <f t="shared" si="62"/>
        <v>3.553719008264463</v>
      </c>
      <c r="CS37" s="75"/>
      <c r="CT37" s="75"/>
      <c r="CU37" s="78">
        <f t="shared" si="103"/>
        <v>183.934</v>
      </c>
      <c r="CV37" s="78">
        <f t="shared" si="104"/>
        <v>0</v>
      </c>
      <c r="CW37" s="78">
        <f t="shared" si="105"/>
        <v>0</v>
      </c>
      <c r="CX37" s="78">
        <f t="shared" si="106"/>
        <v>0</v>
      </c>
      <c r="CY37" s="78">
        <f t="shared" si="107"/>
        <v>0</v>
      </c>
      <c r="CZ37" s="78">
        <f t="shared" si="108"/>
        <v>0</v>
      </c>
      <c r="DA37" s="78">
        <f t="shared" si="109"/>
        <v>0</v>
      </c>
      <c r="DB37" s="78">
        <f t="shared" si="110"/>
        <v>0</v>
      </c>
      <c r="DC37" s="78">
        <f t="shared" si="111"/>
        <v>0</v>
      </c>
      <c r="DD37" s="78">
        <f t="shared" si="112"/>
        <v>0</v>
      </c>
      <c r="DE37" s="78">
        <f t="shared" si="113"/>
        <v>0</v>
      </c>
      <c r="DF37" s="78">
        <f t="shared" si="114"/>
        <v>0</v>
      </c>
      <c r="DG37" s="77">
        <f t="shared" si="115"/>
        <v>183.934</v>
      </c>
      <c r="DH37" s="75"/>
      <c r="DJ37" s="6">
        <f t="shared" si="116"/>
        <v>30</v>
      </c>
      <c r="DK37" s="6">
        <f t="shared" si="117"/>
        <v>0</v>
      </c>
      <c r="DL37" s="6">
        <f t="shared" si="118"/>
        <v>0</v>
      </c>
      <c r="DM37" s="6">
        <f t="shared" si="119"/>
        <v>0</v>
      </c>
      <c r="DN37" s="6">
        <f t="shared" si="120"/>
        <v>0</v>
      </c>
      <c r="DO37" s="6">
        <f t="shared" si="121"/>
        <v>0</v>
      </c>
      <c r="DP37" s="6">
        <f t="shared" si="122"/>
        <v>0</v>
      </c>
      <c r="DQ37" s="6">
        <f t="shared" si="123"/>
        <v>0</v>
      </c>
      <c r="DR37" s="6">
        <f t="shared" si="124"/>
        <v>0</v>
      </c>
      <c r="DS37" s="6">
        <f t="shared" si="125"/>
        <v>0</v>
      </c>
      <c r="DT37" s="6">
        <f t="shared" si="126"/>
        <v>0</v>
      </c>
      <c r="DU37" s="6">
        <f t="shared" si="127"/>
        <v>0</v>
      </c>
      <c r="DV37" s="77">
        <f t="shared" si="151"/>
        <v>30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77">
        <f t="shared" si="21"/>
        <v>0</v>
      </c>
      <c r="EO37" s="75">
        <f t="shared" si="76"/>
        <v>213.934</v>
      </c>
      <c r="EP37" s="75">
        <f t="shared" si="77"/>
        <v>0</v>
      </c>
      <c r="EQ37" s="75">
        <f t="shared" si="78"/>
        <v>0</v>
      </c>
      <c r="ER37" s="75">
        <f t="shared" si="79"/>
        <v>0</v>
      </c>
      <c r="ES37" s="75">
        <f t="shared" si="80"/>
        <v>0</v>
      </c>
      <c r="ET37" s="75">
        <f t="shared" si="81"/>
        <v>0</v>
      </c>
      <c r="EU37" s="75">
        <f t="shared" si="82"/>
        <v>0</v>
      </c>
      <c r="EV37" s="75">
        <f t="shared" si="83"/>
        <v>0</v>
      </c>
      <c r="EW37" s="75">
        <f t="shared" si="84"/>
        <v>0</v>
      </c>
      <c r="EX37" s="75">
        <f t="shared" si="85"/>
        <v>0</v>
      </c>
      <c r="EY37" s="75">
        <f t="shared" si="86"/>
        <v>0</v>
      </c>
      <c r="EZ37" s="75">
        <f t="shared" si="87"/>
        <v>0</v>
      </c>
      <c r="FA37" s="77">
        <f t="shared" si="34"/>
        <v>213.934</v>
      </c>
      <c r="FD37" s="75">
        <f t="shared" si="128"/>
        <v>216.066</v>
      </c>
      <c r="FE37" s="75">
        <f t="shared" si="129"/>
        <v>0</v>
      </c>
      <c r="FF37" s="75">
        <f t="shared" si="130"/>
        <v>0</v>
      </c>
      <c r="FG37" s="75">
        <f t="shared" si="131"/>
        <v>0</v>
      </c>
      <c r="FH37" s="75">
        <f t="shared" si="132"/>
        <v>0</v>
      </c>
      <c r="FI37" s="75">
        <f t="shared" si="133"/>
        <v>0</v>
      </c>
      <c r="FJ37" s="75">
        <f t="shared" si="134"/>
        <v>0</v>
      </c>
      <c r="FK37" s="75">
        <f t="shared" si="135"/>
        <v>0</v>
      </c>
      <c r="FL37" s="75">
        <f t="shared" si="136"/>
        <v>0</v>
      </c>
      <c r="FM37" s="75">
        <f t="shared" si="137"/>
        <v>0</v>
      </c>
      <c r="FN37" s="75">
        <f t="shared" si="138"/>
        <v>0</v>
      </c>
      <c r="FO37" s="75">
        <f t="shared" si="139"/>
        <v>0</v>
      </c>
      <c r="FP37" s="75">
        <f t="shared" si="140"/>
        <v>216.066</v>
      </c>
    </row>
    <row r="38" spans="1:172" ht="15" customHeight="1" outlineLevel="2" x14ac:dyDescent="0.25">
      <c r="A38" s="30">
        <v>3</v>
      </c>
      <c r="B38" s="30" t="s">
        <v>197</v>
      </c>
      <c r="C38" s="30" t="s">
        <v>6</v>
      </c>
      <c r="D38" s="64">
        <f t="shared" si="162"/>
        <v>10075</v>
      </c>
      <c r="E38" s="61">
        <v>10075</v>
      </c>
      <c r="F38" s="30" t="s">
        <v>103</v>
      </c>
      <c r="G38" s="30" t="s">
        <v>104</v>
      </c>
      <c r="H38" s="30" t="s">
        <v>105</v>
      </c>
      <c r="I38" s="30" t="s">
        <v>106</v>
      </c>
      <c r="J38" s="30" t="s">
        <v>65</v>
      </c>
      <c r="K38" s="30" t="s">
        <v>12</v>
      </c>
      <c r="L38" s="32" t="s">
        <v>333</v>
      </c>
      <c r="M38" s="33" t="s">
        <v>404</v>
      </c>
      <c r="N38" s="34">
        <v>0.01</v>
      </c>
      <c r="O38" s="35">
        <v>-5.0000000000000001E-3</v>
      </c>
      <c r="P38" s="34">
        <v>0.45</v>
      </c>
      <c r="Q38" s="34">
        <v>0</v>
      </c>
      <c r="R38" s="33">
        <v>0</v>
      </c>
      <c r="S38" s="33">
        <v>0</v>
      </c>
      <c r="T38" s="33">
        <v>30</v>
      </c>
      <c r="U38" s="33"/>
      <c r="X38" s="75">
        <f>+VLOOKUP($D38,[1]venta_neta_cons!$A$2:$N$1048576,3,0)</f>
        <v>613</v>
      </c>
      <c r="Y38" s="75">
        <f>+VLOOKUP($D38,[1]venta_neta_cons!$A$2:$N$1048576,4,0)</f>
        <v>0</v>
      </c>
      <c r="Z38" s="75">
        <f>+VLOOKUP($D38,[1]venta_neta_cons!$A$2:$N$1048576,5,0)</f>
        <v>0</v>
      </c>
      <c r="AA38" s="75">
        <f>+VLOOKUP($D38,[1]venta_neta_cons!$A$2:$N$1048576,6,0)</f>
        <v>0</v>
      </c>
      <c r="AB38" s="75">
        <f>+VLOOKUP($D38,[1]venta_neta_cons!$A$2:$N$1048576,7,0)</f>
        <v>0</v>
      </c>
      <c r="AC38" s="75">
        <f>+VLOOKUP($D38,[1]venta_neta_cons!$A$2:$N$1048576,8,0)</f>
        <v>0</v>
      </c>
      <c r="AD38" s="75">
        <f>+VLOOKUP($D38,[1]venta_neta_cons!$A$2:$N$1048576,9,0)</f>
        <v>0</v>
      </c>
      <c r="AE38" s="75">
        <f>+VLOOKUP($D38,[1]venta_neta_cons!$A$2:$N$1048576,10,0)</f>
        <v>0</v>
      </c>
      <c r="AF38" s="75">
        <f>+VLOOKUP($D38,[1]venta_neta_cons!$A$2:$N$1048576,11,0)</f>
        <v>0</v>
      </c>
      <c r="AG38" s="75">
        <f>+VLOOKUP($D38,[1]venta_neta_cons!$A$2:$N$1048576,12,0)</f>
        <v>0</v>
      </c>
      <c r="AH38" s="75">
        <f>+VLOOKUP($D38,[1]venta_neta_cons!$A$2:$N$1048576,13,0)</f>
        <v>0</v>
      </c>
      <c r="AI38" s="75">
        <f>+VLOOKUP($D38,[1]venta_neta_cons!$A$2:$N$1048576,14,0)</f>
        <v>0</v>
      </c>
      <c r="AJ38" s="76">
        <f t="shared" si="35"/>
        <v>613</v>
      </c>
      <c r="AK38" s="159">
        <f t="shared" si="36"/>
        <v>0.46815660685154981</v>
      </c>
      <c r="AL38" s="76"/>
      <c r="AM38" s="75">
        <f>+VLOOKUP($D38,[1]saldo_cons!$A$2:$N$1048576,3,0)</f>
        <v>473.91999999999996</v>
      </c>
      <c r="AN38" s="75">
        <f>+VLOOKUP($D38,[1]saldo_cons!$A$2:$N$1048576,4,0)</f>
        <v>0</v>
      </c>
      <c r="AO38" s="75">
        <f>+VLOOKUP($D38,[1]saldo_cons!$A$2:$N$1048576,5,0)</f>
        <v>0</v>
      </c>
      <c r="AP38" s="75">
        <f>+VLOOKUP($D38,[1]saldo_cons!$A$2:$N$1048576,6,0)</f>
        <v>0</v>
      </c>
      <c r="AQ38" s="75">
        <f>+VLOOKUP($D38,[1]saldo_cons!$A$2:$N$1048576,7,0)</f>
        <v>0</v>
      </c>
      <c r="AR38" s="75">
        <f>+VLOOKUP($D38,[1]saldo_cons!$A$2:$N$1048576,8,0)</f>
        <v>0</v>
      </c>
      <c r="AS38" s="75">
        <f>+VLOOKUP($D38,[1]saldo_cons!$A$2:$N$1048576,9,0)</f>
        <v>0</v>
      </c>
      <c r="AT38" s="75">
        <f>+VLOOKUP($D38,[1]saldo_cons!$A$2:$N$1048576,10,0)</f>
        <v>0</v>
      </c>
      <c r="AU38" s="75">
        <f>+VLOOKUP($D38,[1]saldo_cons!$A$2:$N$1048576,11,0)</f>
        <v>0</v>
      </c>
      <c r="AV38" s="75">
        <f>+VLOOKUP($D38,[1]saldo_cons!$A$2:$N$1048576,12,0)</f>
        <v>0</v>
      </c>
      <c r="AW38" s="75">
        <f>+VLOOKUP($D38,[1]saldo_cons!$A$2:$N$1048576,13,0)</f>
        <v>0</v>
      </c>
      <c r="AX38" s="75">
        <f>+VLOOKUP($D38,[1]saldo_cons!$A$2:$N$1048576,14,0)</f>
        <v>0</v>
      </c>
      <c r="AY38" s="76">
        <f t="shared" si="3"/>
        <v>473.91999999999996</v>
      </c>
      <c r="AZ38" s="76"/>
      <c r="BA38" s="76"/>
      <c r="BB38" s="75">
        <f>+VLOOKUP($D38,[1]ggr_cons!$A$2:$N$1048576,3,0)</f>
        <v>286.98</v>
      </c>
      <c r="BC38" s="75">
        <f>+VLOOKUP($D38,[1]ggr_cons!$A$2:$N$1048576,4,0)</f>
        <v>0</v>
      </c>
      <c r="BD38" s="75">
        <f>+VLOOKUP($D38,[1]ggr_cons!$A$2:$N$1048576,5,0)</f>
        <v>0</v>
      </c>
      <c r="BE38" s="75">
        <f>+VLOOKUP($D38,[1]ggr_cons!$A$2:$N$1048576,6,0)</f>
        <v>0</v>
      </c>
      <c r="BF38" s="75">
        <f>+VLOOKUP($D38,[1]ggr_cons!$A$2:$N$1048576,7,0)</f>
        <v>0</v>
      </c>
      <c r="BG38" s="75">
        <f>+VLOOKUP($D38,[1]ggr_cons!$A$2:$N$1048576,8,0)</f>
        <v>0</v>
      </c>
      <c r="BH38" s="75">
        <f>+VLOOKUP($D38,[1]ggr_cons!$A$2:$N$1048576,9,0)</f>
        <v>0</v>
      </c>
      <c r="BI38" s="75">
        <f>+VLOOKUP($D38,[1]ggr_cons!$A$2:$N$1048576,10,0)</f>
        <v>0</v>
      </c>
      <c r="BJ38" s="75">
        <f>+VLOOKUP($D38,[1]ggr_cons!$A$2:$N$1048576,11,0)</f>
        <v>0</v>
      </c>
      <c r="BK38" s="75">
        <f>+VLOOKUP($D38,[1]ggr_cons!$A$2:$N$1048576,12,0)</f>
        <v>0</v>
      </c>
      <c r="BL38" s="75">
        <f>+VLOOKUP($D38,[1]ggr_cons!$A$2:$N$1048576,13,0)</f>
        <v>0</v>
      </c>
      <c r="BM38" s="75">
        <f>+VLOOKUP($D38,[1]ggr_cons!$A$2:$N$1048576,14,0)</f>
        <v>0</v>
      </c>
      <c r="BN38" s="76">
        <f t="shared" si="4"/>
        <v>286.98</v>
      </c>
      <c r="BO38" s="75"/>
      <c r="BP38" s="75"/>
      <c r="BQ38" s="77">
        <f t="shared" si="37"/>
        <v>6.13</v>
      </c>
      <c r="BR38" s="77">
        <f t="shared" si="38"/>
        <v>0</v>
      </c>
      <c r="BS38" s="77">
        <f t="shared" si="39"/>
        <v>0</v>
      </c>
      <c r="BT38" s="77">
        <f t="shared" si="40"/>
        <v>0</v>
      </c>
      <c r="BU38" s="77">
        <f t="shared" si="41"/>
        <v>0</v>
      </c>
      <c r="BV38" s="77">
        <f t="shared" si="42"/>
        <v>0</v>
      </c>
      <c r="BW38" s="77">
        <f t="shared" si="43"/>
        <v>0</v>
      </c>
      <c r="BX38" s="77">
        <f t="shared" si="44"/>
        <v>0</v>
      </c>
      <c r="BY38" s="77">
        <f t="shared" si="45"/>
        <v>0</v>
      </c>
      <c r="BZ38" s="77">
        <f t="shared" si="46"/>
        <v>0</v>
      </c>
      <c r="CA38" s="77">
        <f t="shared" si="47"/>
        <v>0</v>
      </c>
      <c r="CB38" s="77">
        <f t="shared" si="48"/>
        <v>0</v>
      </c>
      <c r="CC38" s="77">
        <f t="shared" si="49"/>
        <v>6.13</v>
      </c>
      <c r="CD38" s="75"/>
      <c r="CE38" s="77"/>
      <c r="CF38" s="77">
        <f t="shared" si="50"/>
        <v>5.0661157024793386</v>
      </c>
      <c r="CG38" s="77">
        <f t="shared" si="51"/>
        <v>0</v>
      </c>
      <c r="CH38" s="77">
        <f t="shared" si="52"/>
        <v>0</v>
      </c>
      <c r="CI38" s="77">
        <f t="shared" si="53"/>
        <v>0</v>
      </c>
      <c r="CJ38" s="77">
        <f t="shared" si="54"/>
        <v>0</v>
      </c>
      <c r="CK38" s="77">
        <f t="shared" si="55"/>
        <v>0</v>
      </c>
      <c r="CL38" s="77">
        <f t="shared" si="56"/>
        <v>0</v>
      </c>
      <c r="CM38" s="77">
        <f t="shared" si="57"/>
        <v>0</v>
      </c>
      <c r="CN38" s="77">
        <f t="shared" si="58"/>
        <v>0</v>
      </c>
      <c r="CO38" s="77">
        <f t="shared" si="59"/>
        <v>0</v>
      </c>
      <c r="CP38" s="77">
        <f t="shared" si="60"/>
        <v>0</v>
      </c>
      <c r="CQ38" s="77">
        <f t="shared" si="61"/>
        <v>0</v>
      </c>
      <c r="CR38" s="77">
        <f t="shared" si="62"/>
        <v>5.0661157024793386</v>
      </c>
      <c r="CS38" s="75"/>
      <c r="CT38" s="75"/>
      <c r="CU38" s="78">
        <f t="shared" si="103"/>
        <v>126.07600000000002</v>
      </c>
      <c r="CV38" s="78">
        <f t="shared" si="104"/>
        <v>0</v>
      </c>
      <c r="CW38" s="78">
        <f t="shared" si="105"/>
        <v>0</v>
      </c>
      <c r="CX38" s="78">
        <f t="shared" si="106"/>
        <v>0</v>
      </c>
      <c r="CY38" s="78">
        <f t="shared" si="107"/>
        <v>0</v>
      </c>
      <c r="CZ38" s="78">
        <f t="shared" si="108"/>
        <v>0</v>
      </c>
      <c r="DA38" s="78">
        <f t="shared" si="109"/>
        <v>0</v>
      </c>
      <c r="DB38" s="78">
        <f t="shared" si="110"/>
        <v>0</v>
      </c>
      <c r="DC38" s="78">
        <f t="shared" si="111"/>
        <v>0</v>
      </c>
      <c r="DD38" s="78">
        <f t="shared" si="112"/>
        <v>0</v>
      </c>
      <c r="DE38" s="78">
        <f t="shared" si="113"/>
        <v>0</v>
      </c>
      <c r="DF38" s="78">
        <f t="shared" si="114"/>
        <v>0</v>
      </c>
      <c r="DG38" s="77">
        <f t="shared" si="115"/>
        <v>126.07600000000002</v>
      </c>
      <c r="DH38" s="75"/>
      <c r="DJ38" s="6">
        <f t="shared" si="116"/>
        <v>30</v>
      </c>
      <c r="DK38" s="6">
        <f t="shared" si="117"/>
        <v>0</v>
      </c>
      <c r="DL38" s="6">
        <f t="shared" si="118"/>
        <v>0</v>
      </c>
      <c r="DM38" s="6">
        <f t="shared" si="119"/>
        <v>0</v>
      </c>
      <c r="DN38" s="6">
        <f t="shared" si="120"/>
        <v>0</v>
      </c>
      <c r="DO38" s="6">
        <f t="shared" si="121"/>
        <v>0</v>
      </c>
      <c r="DP38" s="6">
        <f t="shared" si="122"/>
        <v>0</v>
      </c>
      <c r="DQ38" s="6">
        <f t="shared" si="123"/>
        <v>0</v>
      </c>
      <c r="DR38" s="6">
        <f t="shared" si="124"/>
        <v>0</v>
      </c>
      <c r="DS38" s="6">
        <f t="shared" si="125"/>
        <v>0</v>
      </c>
      <c r="DT38" s="6">
        <f t="shared" si="126"/>
        <v>0</v>
      </c>
      <c r="DU38" s="6">
        <f t="shared" si="127"/>
        <v>0</v>
      </c>
      <c r="DV38" s="77">
        <f t="shared" si="151"/>
        <v>30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77">
        <f t="shared" si="21"/>
        <v>0</v>
      </c>
      <c r="EO38" s="75">
        <f t="shared" si="76"/>
        <v>156.07600000000002</v>
      </c>
      <c r="EP38" s="75">
        <f t="shared" si="77"/>
        <v>0</v>
      </c>
      <c r="EQ38" s="75">
        <f t="shared" si="78"/>
        <v>0</v>
      </c>
      <c r="ER38" s="75">
        <f t="shared" si="79"/>
        <v>0</v>
      </c>
      <c r="ES38" s="75">
        <f t="shared" si="80"/>
        <v>0</v>
      </c>
      <c r="ET38" s="75">
        <f t="shared" si="81"/>
        <v>0</v>
      </c>
      <c r="EU38" s="75">
        <f t="shared" si="82"/>
        <v>0</v>
      </c>
      <c r="EV38" s="75">
        <f t="shared" si="83"/>
        <v>0</v>
      </c>
      <c r="EW38" s="75">
        <f t="shared" si="84"/>
        <v>0</v>
      </c>
      <c r="EX38" s="75">
        <f t="shared" si="85"/>
        <v>0</v>
      </c>
      <c r="EY38" s="75">
        <f t="shared" si="86"/>
        <v>0</v>
      </c>
      <c r="EZ38" s="75">
        <f t="shared" si="87"/>
        <v>0</v>
      </c>
      <c r="FA38" s="77">
        <f t="shared" si="34"/>
        <v>156.07600000000002</v>
      </c>
      <c r="FD38" s="75">
        <f t="shared" si="128"/>
        <v>317.84399999999994</v>
      </c>
      <c r="FE38" s="75">
        <f t="shared" si="129"/>
        <v>0</v>
      </c>
      <c r="FF38" s="75">
        <f t="shared" si="130"/>
        <v>0</v>
      </c>
      <c r="FG38" s="75">
        <f t="shared" si="131"/>
        <v>0</v>
      </c>
      <c r="FH38" s="75">
        <f t="shared" si="132"/>
        <v>0</v>
      </c>
      <c r="FI38" s="75">
        <f t="shared" si="133"/>
        <v>0</v>
      </c>
      <c r="FJ38" s="75">
        <f t="shared" si="134"/>
        <v>0</v>
      </c>
      <c r="FK38" s="75">
        <f t="shared" si="135"/>
        <v>0</v>
      </c>
      <c r="FL38" s="75">
        <f t="shared" si="136"/>
        <v>0</v>
      </c>
      <c r="FM38" s="75">
        <f t="shared" si="137"/>
        <v>0</v>
      </c>
      <c r="FN38" s="75">
        <f t="shared" si="138"/>
        <v>0</v>
      </c>
      <c r="FO38" s="75">
        <f t="shared" si="139"/>
        <v>0</v>
      </c>
      <c r="FP38" s="75">
        <f t="shared" si="140"/>
        <v>317.84399999999994</v>
      </c>
    </row>
    <row r="39" spans="1:172" ht="15" customHeight="1" outlineLevel="2" x14ac:dyDescent="0.25">
      <c r="A39" s="30">
        <v>3</v>
      </c>
      <c r="B39" s="30" t="s">
        <v>197</v>
      </c>
      <c r="C39" s="30" t="s">
        <v>6</v>
      </c>
      <c r="D39" s="64">
        <f t="shared" si="162"/>
        <v>10080</v>
      </c>
      <c r="E39" s="61">
        <v>10080</v>
      </c>
      <c r="F39" s="30" t="s">
        <v>118</v>
      </c>
      <c r="G39" s="30" t="s">
        <v>119</v>
      </c>
      <c r="H39" s="30" t="s">
        <v>120</v>
      </c>
      <c r="I39" s="30" t="s">
        <v>121</v>
      </c>
      <c r="J39" s="30" t="s">
        <v>122</v>
      </c>
      <c r="K39" s="30" t="s">
        <v>12</v>
      </c>
      <c r="L39" s="32" t="s">
        <v>333</v>
      </c>
      <c r="M39" s="33" t="s">
        <v>404</v>
      </c>
      <c r="N39" s="34">
        <v>0.01</v>
      </c>
      <c r="O39" s="35">
        <v>-5.0000000000000001E-3</v>
      </c>
      <c r="P39" s="34">
        <v>0.45</v>
      </c>
      <c r="Q39" s="34">
        <v>0</v>
      </c>
      <c r="R39" s="33">
        <v>0</v>
      </c>
      <c r="S39" s="33">
        <v>0</v>
      </c>
      <c r="T39" s="33">
        <v>30</v>
      </c>
      <c r="U39" s="33"/>
      <c r="X39" s="75">
        <f>+VLOOKUP($D39,[1]venta_neta_cons!$A$2:$N$1048576,3,0)</f>
        <v>348</v>
      </c>
      <c r="Y39" s="75">
        <f>+VLOOKUP($D39,[1]venta_neta_cons!$A$2:$N$1048576,4,0)</f>
        <v>0</v>
      </c>
      <c r="Z39" s="75">
        <f>+VLOOKUP($D39,[1]venta_neta_cons!$A$2:$N$1048576,5,0)</f>
        <v>0</v>
      </c>
      <c r="AA39" s="75">
        <f>+VLOOKUP($D39,[1]venta_neta_cons!$A$2:$N$1048576,6,0)</f>
        <v>0</v>
      </c>
      <c r="AB39" s="75">
        <f>+VLOOKUP($D39,[1]venta_neta_cons!$A$2:$N$1048576,7,0)</f>
        <v>0</v>
      </c>
      <c r="AC39" s="75">
        <f>+VLOOKUP($D39,[1]venta_neta_cons!$A$2:$N$1048576,8,0)</f>
        <v>0</v>
      </c>
      <c r="AD39" s="75">
        <f>+VLOOKUP($D39,[1]venta_neta_cons!$A$2:$N$1048576,9,0)</f>
        <v>0</v>
      </c>
      <c r="AE39" s="75">
        <f>+VLOOKUP($D39,[1]venta_neta_cons!$A$2:$N$1048576,10,0)</f>
        <v>0</v>
      </c>
      <c r="AF39" s="75">
        <f>+VLOOKUP($D39,[1]venta_neta_cons!$A$2:$N$1048576,11,0)</f>
        <v>0</v>
      </c>
      <c r="AG39" s="75">
        <f>+VLOOKUP($D39,[1]venta_neta_cons!$A$2:$N$1048576,12,0)</f>
        <v>0</v>
      </c>
      <c r="AH39" s="75">
        <f>+VLOOKUP($D39,[1]venta_neta_cons!$A$2:$N$1048576,13,0)</f>
        <v>0</v>
      </c>
      <c r="AI39" s="75">
        <f>+VLOOKUP($D39,[1]venta_neta_cons!$A$2:$N$1048576,14,0)</f>
        <v>0</v>
      </c>
      <c r="AJ39" s="76">
        <f t="shared" si="35"/>
        <v>348</v>
      </c>
      <c r="AK39" s="159">
        <f t="shared" si="36"/>
        <v>0.87586206896551733</v>
      </c>
      <c r="AL39" s="76"/>
      <c r="AM39" s="75">
        <f>+VLOOKUP($D39,[1]saldo_cons!$A$2:$N$1048576,3,0)</f>
        <v>342.8</v>
      </c>
      <c r="AN39" s="75">
        <f>+VLOOKUP($D39,[1]saldo_cons!$A$2:$N$1048576,4,0)</f>
        <v>0</v>
      </c>
      <c r="AO39" s="75">
        <f>+VLOOKUP($D39,[1]saldo_cons!$A$2:$N$1048576,5,0)</f>
        <v>0</v>
      </c>
      <c r="AP39" s="75">
        <f>+VLOOKUP($D39,[1]saldo_cons!$A$2:$N$1048576,6,0)</f>
        <v>0</v>
      </c>
      <c r="AQ39" s="75">
        <f>+VLOOKUP($D39,[1]saldo_cons!$A$2:$N$1048576,7,0)</f>
        <v>0</v>
      </c>
      <c r="AR39" s="75">
        <f>+VLOOKUP($D39,[1]saldo_cons!$A$2:$N$1048576,8,0)</f>
        <v>0</v>
      </c>
      <c r="AS39" s="75">
        <f>+VLOOKUP($D39,[1]saldo_cons!$A$2:$N$1048576,9,0)</f>
        <v>0</v>
      </c>
      <c r="AT39" s="75">
        <f>+VLOOKUP($D39,[1]saldo_cons!$A$2:$N$1048576,10,0)</f>
        <v>0</v>
      </c>
      <c r="AU39" s="75">
        <f>+VLOOKUP($D39,[1]saldo_cons!$A$2:$N$1048576,11,0)</f>
        <v>0</v>
      </c>
      <c r="AV39" s="75">
        <f>+VLOOKUP($D39,[1]saldo_cons!$A$2:$N$1048576,12,0)</f>
        <v>0</v>
      </c>
      <c r="AW39" s="75">
        <f>+VLOOKUP($D39,[1]saldo_cons!$A$2:$N$1048576,13,0)</f>
        <v>0</v>
      </c>
      <c r="AX39" s="75">
        <f>+VLOOKUP($D39,[1]saldo_cons!$A$2:$N$1048576,14,0)</f>
        <v>0</v>
      </c>
      <c r="AY39" s="76">
        <f t="shared" si="3"/>
        <v>342.8</v>
      </c>
      <c r="AZ39" s="76"/>
      <c r="BA39" s="76"/>
      <c r="BB39" s="75">
        <f>+VLOOKUP($D39,[1]ggr_cons!$A$2:$N$1048576,3,0)</f>
        <v>304.8</v>
      </c>
      <c r="BC39" s="75">
        <f>+VLOOKUP($D39,[1]ggr_cons!$A$2:$N$1048576,4,0)</f>
        <v>0</v>
      </c>
      <c r="BD39" s="75">
        <f>+VLOOKUP($D39,[1]ggr_cons!$A$2:$N$1048576,5,0)</f>
        <v>0</v>
      </c>
      <c r="BE39" s="75">
        <f>+VLOOKUP($D39,[1]ggr_cons!$A$2:$N$1048576,6,0)</f>
        <v>0</v>
      </c>
      <c r="BF39" s="75">
        <f>+VLOOKUP($D39,[1]ggr_cons!$A$2:$N$1048576,7,0)</f>
        <v>0</v>
      </c>
      <c r="BG39" s="75">
        <f>+VLOOKUP($D39,[1]ggr_cons!$A$2:$N$1048576,8,0)</f>
        <v>0</v>
      </c>
      <c r="BH39" s="75">
        <f>+VLOOKUP($D39,[1]ggr_cons!$A$2:$N$1048576,9,0)</f>
        <v>0</v>
      </c>
      <c r="BI39" s="75">
        <f>+VLOOKUP($D39,[1]ggr_cons!$A$2:$N$1048576,10,0)</f>
        <v>0</v>
      </c>
      <c r="BJ39" s="75">
        <f>+VLOOKUP($D39,[1]ggr_cons!$A$2:$N$1048576,11,0)</f>
        <v>0</v>
      </c>
      <c r="BK39" s="75">
        <f>+VLOOKUP($D39,[1]ggr_cons!$A$2:$N$1048576,12,0)</f>
        <v>0</v>
      </c>
      <c r="BL39" s="75">
        <f>+VLOOKUP($D39,[1]ggr_cons!$A$2:$N$1048576,13,0)</f>
        <v>0</v>
      </c>
      <c r="BM39" s="75">
        <f>+VLOOKUP($D39,[1]ggr_cons!$A$2:$N$1048576,14,0)</f>
        <v>0</v>
      </c>
      <c r="BN39" s="76">
        <f t="shared" si="4"/>
        <v>304.8</v>
      </c>
      <c r="BO39" s="75"/>
      <c r="BP39" s="75"/>
      <c r="BQ39" s="77">
        <f t="shared" si="37"/>
        <v>3.48</v>
      </c>
      <c r="BR39" s="77">
        <f t="shared" si="38"/>
        <v>0</v>
      </c>
      <c r="BS39" s="77">
        <f t="shared" si="39"/>
        <v>0</v>
      </c>
      <c r="BT39" s="77">
        <f t="shared" si="40"/>
        <v>0</v>
      </c>
      <c r="BU39" s="77">
        <f t="shared" si="41"/>
        <v>0</v>
      </c>
      <c r="BV39" s="77">
        <f t="shared" si="42"/>
        <v>0</v>
      </c>
      <c r="BW39" s="77">
        <f t="shared" si="43"/>
        <v>0</v>
      </c>
      <c r="BX39" s="77">
        <f t="shared" si="44"/>
        <v>0</v>
      </c>
      <c r="BY39" s="77">
        <f t="shared" si="45"/>
        <v>0</v>
      </c>
      <c r="BZ39" s="77">
        <f t="shared" si="46"/>
        <v>0</v>
      </c>
      <c r="CA39" s="77">
        <f t="shared" si="47"/>
        <v>0</v>
      </c>
      <c r="CB39" s="77">
        <f t="shared" si="48"/>
        <v>0</v>
      </c>
      <c r="CC39" s="77">
        <f t="shared" si="49"/>
        <v>3.48</v>
      </c>
      <c r="CD39" s="75"/>
      <c r="CE39" s="77"/>
      <c r="CF39" s="77">
        <f t="shared" si="50"/>
        <v>2.8760330578512399</v>
      </c>
      <c r="CG39" s="77">
        <f t="shared" si="51"/>
        <v>0</v>
      </c>
      <c r="CH39" s="77">
        <f t="shared" si="52"/>
        <v>0</v>
      </c>
      <c r="CI39" s="77">
        <f t="shared" si="53"/>
        <v>0</v>
      </c>
      <c r="CJ39" s="77">
        <f t="shared" si="54"/>
        <v>0</v>
      </c>
      <c r="CK39" s="77">
        <f t="shared" si="55"/>
        <v>0</v>
      </c>
      <c r="CL39" s="77">
        <f t="shared" si="56"/>
        <v>0</v>
      </c>
      <c r="CM39" s="77">
        <f t="shared" si="57"/>
        <v>0</v>
      </c>
      <c r="CN39" s="77">
        <f t="shared" si="58"/>
        <v>0</v>
      </c>
      <c r="CO39" s="77">
        <f t="shared" si="59"/>
        <v>0</v>
      </c>
      <c r="CP39" s="77">
        <f t="shared" si="60"/>
        <v>0</v>
      </c>
      <c r="CQ39" s="77">
        <f t="shared" si="61"/>
        <v>0</v>
      </c>
      <c r="CR39" s="77">
        <f t="shared" si="62"/>
        <v>2.8760330578512399</v>
      </c>
      <c r="CS39" s="75"/>
      <c r="CT39" s="75"/>
      <c r="CU39" s="78">
        <f t="shared" si="103"/>
        <v>135.41999999999999</v>
      </c>
      <c r="CV39" s="78">
        <f t="shared" si="104"/>
        <v>0</v>
      </c>
      <c r="CW39" s="78">
        <f t="shared" si="105"/>
        <v>0</v>
      </c>
      <c r="CX39" s="78">
        <f t="shared" si="106"/>
        <v>0</v>
      </c>
      <c r="CY39" s="78">
        <f t="shared" si="107"/>
        <v>0</v>
      </c>
      <c r="CZ39" s="78">
        <f t="shared" si="108"/>
        <v>0</v>
      </c>
      <c r="DA39" s="78">
        <f t="shared" si="109"/>
        <v>0</v>
      </c>
      <c r="DB39" s="78">
        <f t="shared" si="110"/>
        <v>0</v>
      </c>
      <c r="DC39" s="78">
        <f t="shared" si="111"/>
        <v>0</v>
      </c>
      <c r="DD39" s="78">
        <f t="shared" si="112"/>
        <v>0</v>
      </c>
      <c r="DE39" s="78">
        <f t="shared" si="113"/>
        <v>0</v>
      </c>
      <c r="DF39" s="78">
        <f t="shared" si="114"/>
        <v>0</v>
      </c>
      <c r="DG39" s="77">
        <f t="shared" si="115"/>
        <v>135.41999999999999</v>
      </c>
      <c r="DH39" s="75"/>
      <c r="DJ39" s="6">
        <f t="shared" si="116"/>
        <v>30</v>
      </c>
      <c r="DK39" s="6">
        <f t="shared" si="117"/>
        <v>0</v>
      </c>
      <c r="DL39" s="6">
        <f t="shared" si="118"/>
        <v>0</v>
      </c>
      <c r="DM39" s="6">
        <f t="shared" si="119"/>
        <v>0</v>
      </c>
      <c r="DN39" s="6">
        <f t="shared" si="120"/>
        <v>0</v>
      </c>
      <c r="DO39" s="6">
        <f t="shared" si="121"/>
        <v>0</v>
      </c>
      <c r="DP39" s="6">
        <f t="shared" si="122"/>
        <v>0</v>
      </c>
      <c r="DQ39" s="6">
        <f t="shared" si="123"/>
        <v>0</v>
      </c>
      <c r="DR39" s="6">
        <f t="shared" si="124"/>
        <v>0</v>
      </c>
      <c r="DS39" s="6">
        <f t="shared" si="125"/>
        <v>0</v>
      </c>
      <c r="DT39" s="6">
        <f t="shared" si="126"/>
        <v>0</v>
      </c>
      <c r="DU39" s="6">
        <f t="shared" si="127"/>
        <v>0</v>
      </c>
      <c r="DV39" s="77">
        <f t="shared" si="151"/>
        <v>30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77">
        <f t="shared" si="21"/>
        <v>0</v>
      </c>
      <c r="EO39" s="75">
        <f t="shared" si="76"/>
        <v>165.42</v>
      </c>
      <c r="EP39" s="75">
        <f t="shared" si="77"/>
        <v>0</v>
      </c>
      <c r="EQ39" s="75">
        <f t="shared" si="78"/>
        <v>0</v>
      </c>
      <c r="ER39" s="75">
        <f t="shared" si="79"/>
        <v>0</v>
      </c>
      <c r="ES39" s="75">
        <f t="shared" si="80"/>
        <v>0</v>
      </c>
      <c r="ET39" s="75">
        <f t="shared" si="81"/>
        <v>0</v>
      </c>
      <c r="EU39" s="75">
        <f t="shared" si="82"/>
        <v>0</v>
      </c>
      <c r="EV39" s="75">
        <f t="shared" si="83"/>
        <v>0</v>
      </c>
      <c r="EW39" s="75">
        <f t="shared" si="84"/>
        <v>0</v>
      </c>
      <c r="EX39" s="75">
        <f t="shared" si="85"/>
        <v>0</v>
      </c>
      <c r="EY39" s="75">
        <f t="shared" si="86"/>
        <v>0</v>
      </c>
      <c r="EZ39" s="75">
        <f t="shared" si="87"/>
        <v>0</v>
      </c>
      <c r="FA39" s="77">
        <f t="shared" si="34"/>
        <v>165.42</v>
      </c>
      <c r="FD39" s="75">
        <f t="shared" si="128"/>
        <v>177.38000000000002</v>
      </c>
      <c r="FE39" s="75">
        <f t="shared" si="129"/>
        <v>0</v>
      </c>
      <c r="FF39" s="75">
        <f t="shared" si="130"/>
        <v>0</v>
      </c>
      <c r="FG39" s="75">
        <f t="shared" si="131"/>
        <v>0</v>
      </c>
      <c r="FH39" s="75">
        <f t="shared" si="132"/>
        <v>0</v>
      </c>
      <c r="FI39" s="75">
        <f t="shared" si="133"/>
        <v>0</v>
      </c>
      <c r="FJ39" s="75">
        <f t="shared" si="134"/>
        <v>0</v>
      </c>
      <c r="FK39" s="75">
        <f t="shared" si="135"/>
        <v>0</v>
      </c>
      <c r="FL39" s="75">
        <f t="shared" si="136"/>
        <v>0</v>
      </c>
      <c r="FM39" s="75">
        <f t="shared" si="137"/>
        <v>0</v>
      </c>
      <c r="FN39" s="75">
        <f t="shared" si="138"/>
        <v>0</v>
      </c>
      <c r="FO39" s="75">
        <f t="shared" si="139"/>
        <v>0</v>
      </c>
      <c r="FP39" s="75">
        <f t="shared" si="140"/>
        <v>177.38000000000002</v>
      </c>
    </row>
    <row r="40" spans="1:172" ht="15" customHeight="1" outlineLevel="2" x14ac:dyDescent="0.25">
      <c r="A40" s="30">
        <v>3</v>
      </c>
      <c r="B40" s="30" t="s">
        <v>197</v>
      </c>
      <c r="C40" s="30" t="s">
        <v>6</v>
      </c>
      <c r="D40" s="64">
        <f t="shared" si="162"/>
        <v>10126</v>
      </c>
      <c r="E40" s="62">
        <v>10126</v>
      </c>
      <c r="F40" s="30" t="s">
        <v>123</v>
      </c>
      <c r="G40" s="30" t="s">
        <v>124</v>
      </c>
      <c r="H40" s="30" t="s">
        <v>125</v>
      </c>
      <c r="I40" s="30" t="s">
        <v>126</v>
      </c>
      <c r="J40" s="30" t="s">
        <v>65</v>
      </c>
      <c r="K40" s="30" t="s">
        <v>12</v>
      </c>
      <c r="L40" s="32" t="s">
        <v>333</v>
      </c>
      <c r="M40" s="33" t="s">
        <v>404</v>
      </c>
      <c r="N40" s="34">
        <v>0.01</v>
      </c>
      <c r="O40" s="35">
        <v>-5.0000000000000001E-3</v>
      </c>
      <c r="P40" s="34">
        <v>0.45</v>
      </c>
      <c r="Q40" s="34">
        <v>0</v>
      </c>
      <c r="R40" s="33">
        <v>0</v>
      </c>
      <c r="S40" s="33">
        <v>0</v>
      </c>
      <c r="T40" s="33">
        <v>30</v>
      </c>
      <c r="U40" s="33"/>
      <c r="X40" s="75">
        <f>+VLOOKUP($D40,[1]venta_neta_cons!$A$2:$N$1048576,3,0)</f>
        <v>34</v>
      </c>
      <c r="Y40" s="75">
        <f>+VLOOKUP($D40,[1]venta_neta_cons!$A$2:$N$1048576,4,0)</f>
        <v>0</v>
      </c>
      <c r="Z40" s="75">
        <f>+VLOOKUP($D40,[1]venta_neta_cons!$A$2:$N$1048576,5,0)</f>
        <v>0</v>
      </c>
      <c r="AA40" s="75">
        <f>+VLOOKUP($D40,[1]venta_neta_cons!$A$2:$N$1048576,6,0)</f>
        <v>0</v>
      </c>
      <c r="AB40" s="75">
        <f>+VLOOKUP($D40,[1]venta_neta_cons!$A$2:$N$1048576,7,0)</f>
        <v>0</v>
      </c>
      <c r="AC40" s="75">
        <f>+VLOOKUP($D40,[1]venta_neta_cons!$A$2:$N$1048576,8,0)</f>
        <v>0</v>
      </c>
      <c r="AD40" s="75">
        <f>+VLOOKUP($D40,[1]venta_neta_cons!$A$2:$N$1048576,9,0)</f>
        <v>0</v>
      </c>
      <c r="AE40" s="75">
        <f>+VLOOKUP($D40,[1]venta_neta_cons!$A$2:$N$1048576,10,0)</f>
        <v>0</v>
      </c>
      <c r="AF40" s="75">
        <f>+VLOOKUP($D40,[1]venta_neta_cons!$A$2:$N$1048576,11,0)</f>
        <v>0</v>
      </c>
      <c r="AG40" s="75">
        <f>+VLOOKUP($D40,[1]venta_neta_cons!$A$2:$N$1048576,12,0)</f>
        <v>0</v>
      </c>
      <c r="AH40" s="75">
        <f>+VLOOKUP($D40,[1]venta_neta_cons!$A$2:$N$1048576,13,0)</f>
        <v>0</v>
      </c>
      <c r="AI40" s="75">
        <f>+VLOOKUP($D40,[1]venta_neta_cons!$A$2:$N$1048576,14,0)</f>
        <v>0</v>
      </c>
      <c r="AJ40" s="76">
        <f t="shared" si="35"/>
        <v>34</v>
      </c>
      <c r="AK40" s="159">
        <f t="shared" si="36"/>
        <v>0.6470588235294118</v>
      </c>
      <c r="AL40" s="75"/>
      <c r="AM40" s="75">
        <f>+VLOOKUP($D40,[1]saldo_cons!$A$2:$N$1048576,3,0)</f>
        <v>22</v>
      </c>
      <c r="AN40" s="75">
        <f>+VLOOKUP($D40,[1]saldo_cons!$A$2:$N$1048576,4,0)</f>
        <v>0</v>
      </c>
      <c r="AO40" s="75">
        <f>+VLOOKUP($D40,[1]saldo_cons!$A$2:$N$1048576,5,0)</f>
        <v>0</v>
      </c>
      <c r="AP40" s="75">
        <f>+VLOOKUP($D40,[1]saldo_cons!$A$2:$N$1048576,6,0)</f>
        <v>0</v>
      </c>
      <c r="AQ40" s="75">
        <f>+VLOOKUP($D40,[1]saldo_cons!$A$2:$N$1048576,7,0)</f>
        <v>0</v>
      </c>
      <c r="AR40" s="75">
        <f>+VLOOKUP($D40,[1]saldo_cons!$A$2:$N$1048576,8,0)</f>
        <v>0</v>
      </c>
      <c r="AS40" s="75">
        <f>+VLOOKUP($D40,[1]saldo_cons!$A$2:$N$1048576,9,0)</f>
        <v>0</v>
      </c>
      <c r="AT40" s="75">
        <f>+VLOOKUP($D40,[1]saldo_cons!$A$2:$N$1048576,10,0)</f>
        <v>0</v>
      </c>
      <c r="AU40" s="75">
        <f>+VLOOKUP($D40,[1]saldo_cons!$A$2:$N$1048576,11,0)</f>
        <v>0</v>
      </c>
      <c r="AV40" s="75">
        <f>+VLOOKUP($D40,[1]saldo_cons!$A$2:$N$1048576,12,0)</f>
        <v>0</v>
      </c>
      <c r="AW40" s="75">
        <f>+VLOOKUP($D40,[1]saldo_cons!$A$2:$N$1048576,13,0)</f>
        <v>0</v>
      </c>
      <c r="AX40" s="75">
        <f>+VLOOKUP($D40,[1]saldo_cons!$A$2:$N$1048576,14,0)</f>
        <v>0</v>
      </c>
      <c r="AY40" s="76">
        <f t="shared" si="3"/>
        <v>22</v>
      </c>
      <c r="AZ40" s="76"/>
      <c r="BA40" s="76"/>
      <c r="BB40" s="75">
        <f>+VLOOKUP($D40,[1]ggr_cons!$A$2:$N$1048576,3,0)</f>
        <v>22</v>
      </c>
      <c r="BC40" s="75">
        <f>+VLOOKUP($D40,[1]ggr_cons!$A$2:$N$1048576,4,0)</f>
        <v>0</v>
      </c>
      <c r="BD40" s="75">
        <f>+VLOOKUP($D40,[1]ggr_cons!$A$2:$N$1048576,5,0)</f>
        <v>0</v>
      </c>
      <c r="BE40" s="75">
        <f>+VLOOKUP($D40,[1]ggr_cons!$A$2:$N$1048576,6,0)</f>
        <v>0</v>
      </c>
      <c r="BF40" s="75">
        <f>+VLOOKUP($D40,[1]ggr_cons!$A$2:$N$1048576,7,0)</f>
        <v>0</v>
      </c>
      <c r="BG40" s="75">
        <f>+VLOOKUP($D40,[1]ggr_cons!$A$2:$N$1048576,8,0)</f>
        <v>0</v>
      </c>
      <c r="BH40" s="75">
        <f>+VLOOKUP($D40,[1]ggr_cons!$A$2:$N$1048576,9,0)</f>
        <v>0</v>
      </c>
      <c r="BI40" s="75">
        <f>+VLOOKUP($D40,[1]ggr_cons!$A$2:$N$1048576,10,0)</f>
        <v>0</v>
      </c>
      <c r="BJ40" s="75">
        <f>+VLOOKUP($D40,[1]ggr_cons!$A$2:$N$1048576,11,0)</f>
        <v>0</v>
      </c>
      <c r="BK40" s="75">
        <f>+VLOOKUP($D40,[1]ggr_cons!$A$2:$N$1048576,12,0)</f>
        <v>0</v>
      </c>
      <c r="BL40" s="75">
        <f>+VLOOKUP($D40,[1]ggr_cons!$A$2:$N$1048576,13,0)</f>
        <v>0</v>
      </c>
      <c r="BM40" s="75">
        <f>+VLOOKUP($D40,[1]ggr_cons!$A$2:$N$1048576,14,0)</f>
        <v>0</v>
      </c>
      <c r="BN40" s="76">
        <f t="shared" si="4"/>
        <v>22</v>
      </c>
      <c r="BO40" s="75"/>
      <c r="BP40" s="75"/>
      <c r="BQ40" s="77">
        <f t="shared" si="37"/>
        <v>0.34</v>
      </c>
      <c r="BR40" s="77">
        <f t="shared" si="38"/>
        <v>0</v>
      </c>
      <c r="BS40" s="77">
        <f t="shared" si="39"/>
        <v>0</v>
      </c>
      <c r="BT40" s="77">
        <f t="shared" si="40"/>
        <v>0</v>
      </c>
      <c r="BU40" s="77">
        <f t="shared" si="41"/>
        <v>0</v>
      </c>
      <c r="BV40" s="77">
        <f t="shared" si="42"/>
        <v>0</v>
      </c>
      <c r="BW40" s="77">
        <f t="shared" si="43"/>
        <v>0</v>
      </c>
      <c r="BX40" s="77">
        <f t="shared" si="44"/>
        <v>0</v>
      </c>
      <c r="BY40" s="77">
        <f t="shared" si="45"/>
        <v>0</v>
      </c>
      <c r="BZ40" s="77">
        <f t="shared" si="46"/>
        <v>0</v>
      </c>
      <c r="CA40" s="77">
        <f t="shared" si="47"/>
        <v>0</v>
      </c>
      <c r="CB40" s="77">
        <f t="shared" si="48"/>
        <v>0</v>
      </c>
      <c r="CC40" s="77">
        <f t="shared" si="49"/>
        <v>0.34</v>
      </c>
      <c r="CD40" s="75"/>
      <c r="CE40" s="77"/>
      <c r="CF40" s="77">
        <f t="shared" si="50"/>
        <v>0.28099173553719009</v>
      </c>
      <c r="CG40" s="77">
        <f t="shared" si="51"/>
        <v>0</v>
      </c>
      <c r="CH40" s="77">
        <f t="shared" si="52"/>
        <v>0</v>
      </c>
      <c r="CI40" s="77">
        <f t="shared" si="53"/>
        <v>0</v>
      </c>
      <c r="CJ40" s="77">
        <f t="shared" si="54"/>
        <v>0</v>
      </c>
      <c r="CK40" s="77">
        <f t="shared" si="55"/>
        <v>0</v>
      </c>
      <c r="CL40" s="77">
        <f t="shared" si="56"/>
        <v>0</v>
      </c>
      <c r="CM40" s="77">
        <f t="shared" si="57"/>
        <v>0</v>
      </c>
      <c r="CN40" s="77">
        <f t="shared" si="58"/>
        <v>0</v>
      </c>
      <c r="CO40" s="77">
        <f t="shared" si="59"/>
        <v>0</v>
      </c>
      <c r="CP40" s="77">
        <f t="shared" si="60"/>
        <v>0</v>
      </c>
      <c r="CQ40" s="77">
        <f t="shared" si="61"/>
        <v>0</v>
      </c>
      <c r="CR40" s="77">
        <f t="shared" si="62"/>
        <v>0.28099173553719009</v>
      </c>
      <c r="CS40" s="75"/>
      <c r="CT40" s="75"/>
      <c r="CU40" s="78">
        <f t="shared" si="103"/>
        <v>9.73</v>
      </c>
      <c r="CV40" s="78">
        <f t="shared" si="104"/>
        <v>0</v>
      </c>
      <c r="CW40" s="78">
        <f t="shared" si="105"/>
        <v>0</v>
      </c>
      <c r="CX40" s="78">
        <f t="shared" si="106"/>
        <v>0</v>
      </c>
      <c r="CY40" s="78">
        <f t="shared" si="107"/>
        <v>0</v>
      </c>
      <c r="CZ40" s="78">
        <f t="shared" si="108"/>
        <v>0</v>
      </c>
      <c r="DA40" s="78">
        <f t="shared" si="109"/>
        <v>0</v>
      </c>
      <c r="DB40" s="78">
        <f t="shared" si="110"/>
        <v>0</v>
      </c>
      <c r="DC40" s="78">
        <f t="shared" si="111"/>
        <v>0</v>
      </c>
      <c r="DD40" s="78">
        <f t="shared" si="112"/>
        <v>0</v>
      </c>
      <c r="DE40" s="78">
        <f t="shared" si="113"/>
        <v>0</v>
      </c>
      <c r="DF40" s="78">
        <f t="shared" si="114"/>
        <v>0</v>
      </c>
      <c r="DG40" s="77">
        <f t="shared" si="115"/>
        <v>9.73</v>
      </c>
      <c r="DH40" s="75"/>
      <c r="DJ40" s="6">
        <f t="shared" si="116"/>
        <v>30</v>
      </c>
      <c r="DK40" s="6">
        <f t="shared" si="117"/>
        <v>0</v>
      </c>
      <c r="DL40" s="6">
        <f t="shared" si="118"/>
        <v>0</v>
      </c>
      <c r="DM40" s="6">
        <f t="shared" si="119"/>
        <v>0</v>
      </c>
      <c r="DN40" s="6">
        <f t="shared" si="120"/>
        <v>0</v>
      </c>
      <c r="DO40" s="6">
        <f t="shared" si="121"/>
        <v>0</v>
      </c>
      <c r="DP40" s="6">
        <f t="shared" si="122"/>
        <v>0</v>
      </c>
      <c r="DQ40" s="6">
        <f t="shared" si="123"/>
        <v>0</v>
      </c>
      <c r="DR40" s="6">
        <f t="shared" si="124"/>
        <v>0</v>
      </c>
      <c r="DS40" s="6">
        <f t="shared" si="125"/>
        <v>0</v>
      </c>
      <c r="DT40" s="6">
        <f t="shared" si="126"/>
        <v>0</v>
      </c>
      <c r="DU40" s="6">
        <f t="shared" si="127"/>
        <v>0</v>
      </c>
      <c r="DV40" s="77">
        <f t="shared" si="151"/>
        <v>30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77">
        <f t="shared" si="21"/>
        <v>0</v>
      </c>
      <c r="EO40" s="75">
        <f t="shared" si="76"/>
        <v>39.730000000000004</v>
      </c>
      <c r="EP40" s="75">
        <f t="shared" si="77"/>
        <v>0</v>
      </c>
      <c r="EQ40" s="75">
        <f t="shared" si="78"/>
        <v>0</v>
      </c>
      <c r="ER40" s="75">
        <f t="shared" si="79"/>
        <v>0</v>
      </c>
      <c r="ES40" s="75">
        <f t="shared" si="80"/>
        <v>0</v>
      </c>
      <c r="ET40" s="75">
        <f t="shared" si="81"/>
        <v>0</v>
      </c>
      <c r="EU40" s="75">
        <f t="shared" si="82"/>
        <v>0</v>
      </c>
      <c r="EV40" s="75">
        <f t="shared" si="83"/>
        <v>0</v>
      </c>
      <c r="EW40" s="75">
        <f t="shared" si="84"/>
        <v>0</v>
      </c>
      <c r="EX40" s="75">
        <f t="shared" si="85"/>
        <v>0</v>
      </c>
      <c r="EY40" s="75">
        <f t="shared" si="86"/>
        <v>0</v>
      </c>
      <c r="EZ40" s="75">
        <f t="shared" si="87"/>
        <v>0</v>
      </c>
      <c r="FA40" s="77">
        <f t="shared" si="34"/>
        <v>39.730000000000004</v>
      </c>
      <c r="FD40" s="75">
        <f t="shared" si="128"/>
        <v>-17.730000000000004</v>
      </c>
      <c r="FE40" s="75">
        <f t="shared" si="129"/>
        <v>0</v>
      </c>
      <c r="FF40" s="75">
        <f t="shared" si="130"/>
        <v>0</v>
      </c>
      <c r="FG40" s="75">
        <f t="shared" si="131"/>
        <v>0</v>
      </c>
      <c r="FH40" s="75">
        <f t="shared" si="132"/>
        <v>0</v>
      </c>
      <c r="FI40" s="75">
        <f t="shared" si="133"/>
        <v>0</v>
      </c>
      <c r="FJ40" s="75">
        <f t="shared" si="134"/>
        <v>0</v>
      </c>
      <c r="FK40" s="75">
        <f t="shared" si="135"/>
        <v>0</v>
      </c>
      <c r="FL40" s="75">
        <f t="shared" si="136"/>
        <v>0</v>
      </c>
      <c r="FM40" s="75">
        <f t="shared" si="137"/>
        <v>0</v>
      </c>
      <c r="FN40" s="75">
        <f t="shared" si="138"/>
        <v>0</v>
      </c>
      <c r="FO40" s="75">
        <f t="shared" si="139"/>
        <v>0</v>
      </c>
      <c r="FP40" s="75">
        <f t="shared" si="140"/>
        <v>-17.730000000000004</v>
      </c>
    </row>
    <row r="41" spans="1:172" ht="15" customHeight="1" outlineLevel="2" x14ac:dyDescent="0.25">
      <c r="A41" s="30">
        <v>3</v>
      </c>
      <c r="B41" s="30" t="s">
        <v>197</v>
      </c>
      <c r="C41" s="30" t="s">
        <v>6</v>
      </c>
      <c r="D41" s="64">
        <f t="shared" si="162"/>
        <v>10128</v>
      </c>
      <c r="E41" s="62">
        <v>10128</v>
      </c>
      <c r="F41" s="30" t="s">
        <v>127</v>
      </c>
      <c r="G41" s="30" t="s">
        <v>128</v>
      </c>
      <c r="H41" s="30" t="s">
        <v>129</v>
      </c>
      <c r="I41" s="30" t="s">
        <v>130</v>
      </c>
      <c r="J41" s="30" t="s">
        <v>131</v>
      </c>
      <c r="K41" s="30" t="s">
        <v>12</v>
      </c>
      <c r="L41" s="32" t="s">
        <v>333</v>
      </c>
      <c r="M41" s="33" t="s">
        <v>404</v>
      </c>
      <c r="N41" s="34">
        <v>0.01</v>
      </c>
      <c r="O41" s="35">
        <v>-5.0000000000000001E-3</v>
      </c>
      <c r="P41" s="34">
        <v>0.45</v>
      </c>
      <c r="Q41" s="34">
        <v>0</v>
      </c>
      <c r="R41" s="33">
        <v>0</v>
      </c>
      <c r="S41" s="33">
        <v>0</v>
      </c>
      <c r="T41" s="33">
        <v>30</v>
      </c>
      <c r="U41" s="33"/>
      <c r="X41" s="75">
        <f>+VLOOKUP($D41,[1]venta_neta_cons!$A$2:$N$1048576,3,0)</f>
        <v>1843</v>
      </c>
      <c r="Y41" s="75">
        <f>+VLOOKUP($D41,[1]venta_neta_cons!$A$2:$N$1048576,4,0)</f>
        <v>0</v>
      </c>
      <c r="Z41" s="75">
        <f>+VLOOKUP($D41,[1]venta_neta_cons!$A$2:$N$1048576,5,0)</f>
        <v>0</v>
      </c>
      <c r="AA41" s="75">
        <f>+VLOOKUP($D41,[1]venta_neta_cons!$A$2:$N$1048576,6,0)</f>
        <v>0</v>
      </c>
      <c r="AB41" s="75">
        <f>+VLOOKUP($D41,[1]venta_neta_cons!$A$2:$N$1048576,7,0)</f>
        <v>0</v>
      </c>
      <c r="AC41" s="75">
        <f>+VLOOKUP($D41,[1]venta_neta_cons!$A$2:$N$1048576,8,0)</f>
        <v>0</v>
      </c>
      <c r="AD41" s="75">
        <f>+VLOOKUP($D41,[1]venta_neta_cons!$A$2:$N$1048576,9,0)</f>
        <v>0</v>
      </c>
      <c r="AE41" s="75">
        <f>+VLOOKUP($D41,[1]venta_neta_cons!$A$2:$N$1048576,10,0)</f>
        <v>0</v>
      </c>
      <c r="AF41" s="75">
        <f>+VLOOKUP($D41,[1]venta_neta_cons!$A$2:$N$1048576,11,0)</f>
        <v>0</v>
      </c>
      <c r="AG41" s="75">
        <f>+VLOOKUP($D41,[1]venta_neta_cons!$A$2:$N$1048576,12,0)</f>
        <v>0</v>
      </c>
      <c r="AH41" s="75">
        <f>+VLOOKUP($D41,[1]venta_neta_cons!$A$2:$N$1048576,13,0)</f>
        <v>0</v>
      </c>
      <c r="AI41" s="75">
        <f>+VLOOKUP($D41,[1]venta_neta_cons!$A$2:$N$1048576,14,0)</f>
        <v>0</v>
      </c>
      <c r="AJ41" s="76">
        <f t="shared" si="35"/>
        <v>1843</v>
      </c>
      <c r="AK41" s="159">
        <f t="shared" si="36"/>
        <v>8.0786760716223607E-2</v>
      </c>
      <c r="AL41" s="76"/>
      <c r="AM41" s="75">
        <f>+VLOOKUP($D41,[1]saldo_cons!$A$2:$N$1048576,3,0)</f>
        <v>148.8900000000001</v>
      </c>
      <c r="AN41" s="75">
        <f>+VLOOKUP($D41,[1]saldo_cons!$A$2:$N$1048576,4,0)</f>
        <v>0</v>
      </c>
      <c r="AO41" s="75">
        <f>+VLOOKUP($D41,[1]saldo_cons!$A$2:$N$1048576,5,0)</f>
        <v>0</v>
      </c>
      <c r="AP41" s="75">
        <f>+VLOOKUP($D41,[1]saldo_cons!$A$2:$N$1048576,6,0)</f>
        <v>0</v>
      </c>
      <c r="AQ41" s="75">
        <f>+VLOOKUP($D41,[1]saldo_cons!$A$2:$N$1048576,7,0)</f>
        <v>0</v>
      </c>
      <c r="AR41" s="75">
        <f>+VLOOKUP($D41,[1]saldo_cons!$A$2:$N$1048576,8,0)</f>
        <v>0</v>
      </c>
      <c r="AS41" s="75">
        <f>+VLOOKUP($D41,[1]saldo_cons!$A$2:$N$1048576,9,0)</f>
        <v>0</v>
      </c>
      <c r="AT41" s="75">
        <f>+VLOOKUP($D41,[1]saldo_cons!$A$2:$N$1048576,10,0)</f>
        <v>0</v>
      </c>
      <c r="AU41" s="75">
        <f>+VLOOKUP($D41,[1]saldo_cons!$A$2:$N$1048576,11,0)</f>
        <v>0</v>
      </c>
      <c r="AV41" s="75">
        <f>+VLOOKUP($D41,[1]saldo_cons!$A$2:$N$1048576,12,0)</f>
        <v>0</v>
      </c>
      <c r="AW41" s="75">
        <f>+VLOOKUP($D41,[1]saldo_cons!$A$2:$N$1048576,13,0)</f>
        <v>0</v>
      </c>
      <c r="AX41" s="75">
        <f>+VLOOKUP($D41,[1]saldo_cons!$A$2:$N$1048576,14,0)</f>
        <v>0</v>
      </c>
      <c r="AY41" s="76">
        <f t="shared" si="3"/>
        <v>148.8900000000001</v>
      </c>
      <c r="AZ41" s="76"/>
      <c r="BA41" s="76"/>
      <c r="BB41" s="75">
        <f>+VLOOKUP($D41,[1]ggr_cons!$A$2:$N$1048576,3,0)</f>
        <v>148.8900000000001</v>
      </c>
      <c r="BC41" s="75">
        <f>+VLOOKUP($D41,[1]ggr_cons!$A$2:$N$1048576,4,0)</f>
        <v>0</v>
      </c>
      <c r="BD41" s="75">
        <f>+VLOOKUP($D41,[1]ggr_cons!$A$2:$N$1048576,5,0)</f>
        <v>0</v>
      </c>
      <c r="BE41" s="75">
        <f>+VLOOKUP($D41,[1]ggr_cons!$A$2:$N$1048576,6,0)</f>
        <v>0</v>
      </c>
      <c r="BF41" s="75">
        <f>+VLOOKUP($D41,[1]ggr_cons!$A$2:$N$1048576,7,0)</f>
        <v>0</v>
      </c>
      <c r="BG41" s="75">
        <f>+VLOOKUP($D41,[1]ggr_cons!$A$2:$N$1048576,8,0)</f>
        <v>0</v>
      </c>
      <c r="BH41" s="75">
        <f>+VLOOKUP($D41,[1]ggr_cons!$A$2:$N$1048576,9,0)</f>
        <v>0</v>
      </c>
      <c r="BI41" s="75">
        <f>+VLOOKUP($D41,[1]ggr_cons!$A$2:$N$1048576,10,0)</f>
        <v>0</v>
      </c>
      <c r="BJ41" s="75">
        <f>+VLOOKUP($D41,[1]ggr_cons!$A$2:$N$1048576,11,0)</f>
        <v>0</v>
      </c>
      <c r="BK41" s="75">
        <f>+VLOOKUP($D41,[1]ggr_cons!$A$2:$N$1048576,12,0)</f>
        <v>0</v>
      </c>
      <c r="BL41" s="75">
        <f>+VLOOKUP($D41,[1]ggr_cons!$A$2:$N$1048576,13,0)</f>
        <v>0</v>
      </c>
      <c r="BM41" s="75">
        <f>+VLOOKUP($D41,[1]ggr_cons!$A$2:$N$1048576,14,0)</f>
        <v>0</v>
      </c>
      <c r="BN41" s="76">
        <f t="shared" si="4"/>
        <v>148.8900000000001</v>
      </c>
      <c r="BO41" s="75"/>
      <c r="BP41" s="75"/>
      <c r="BQ41" s="77">
        <f t="shared" si="37"/>
        <v>18.43</v>
      </c>
      <c r="BR41" s="77">
        <f t="shared" si="38"/>
        <v>0</v>
      </c>
      <c r="BS41" s="77">
        <f t="shared" si="39"/>
        <v>0</v>
      </c>
      <c r="BT41" s="77">
        <f t="shared" si="40"/>
        <v>0</v>
      </c>
      <c r="BU41" s="77">
        <f t="shared" si="41"/>
        <v>0</v>
      </c>
      <c r="BV41" s="77">
        <f t="shared" si="42"/>
        <v>0</v>
      </c>
      <c r="BW41" s="77">
        <f t="shared" si="43"/>
        <v>0</v>
      </c>
      <c r="BX41" s="77">
        <f t="shared" si="44"/>
        <v>0</v>
      </c>
      <c r="BY41" s="77">
        <f t="shared" si="45"/>
        <v>0</v>
      </c>
      <c r="BZ41" s="77">
        <f t="shared" si="46"/>
        <v>0</v>
      </c>
      <c r="CA41" s="77">
        <f t="shared" si="47"/>
        <v>0</v>
      </c>
      <c r="CB41" s="77">
        <f t="shared" si="48"/>
        <v>0</v>
      </c>
      <c r="CC41" s="77">
        <f t="shared" si="49"/>
        <v>18.43</v>
      </c>
      <c r="CD41" s="75"/>
      <c r="CE41" s="77"/>
      <c r="CF41" s="77">
        <f t="shared" si="50"/>
        <v>15.231404958677686</v>
      </c>
      <c r="CG41" s="77">
        <f t="shared" si="51"/>
        <v>0</v>
      </c>
      <c r="CH41" s="77">
        <f t="shared" si="52"/>
        <v>0</v>
      </c>
      <c r="CI41" s="77">
        <f t="shared" si="53"/>
        <v>0</v>
      </c>
      <c r="CJ41" s="77">
        <f t="shared" si="54"/>
        <v>0</v>
      </c>
      <c r="CK41" s="77">
        <f t="shared" si="55"/>
        <v>0</v>
      </c>
      <c r="CL41" s="77">
        <f t="shared" si="56"/>
        <v>0</v>
      </c>
      <c r="CM41" s="77">
        <f t="shared" si="57"/>
        <v>0</v>
      </c>
      <c r="CN41" s="77">
        <f t="shared" si="58"/>
        <v>0</v>
      </c>
      <c r="CO41" s="77">
        <f t="shared" si="59"/>
        <v>0</v>
      </c>
      <c r="CP41" s="77">
        <f t="shared" si="60"/>
        <v>0</v>
      </c>
      <c r="CQ41" s="77">
        <f t="shared" si="61"/>
        <v>0</v>
      </c>
      <c r="CR41" s="77">
        <f t="shared" si="62"/>
        <v>15.231404958677686</v>
      </c>
      <c r="CS41" s="75"/>
      <c r="CT41" s="75"/>
      <c r="CU41" s="78">
        <f t="shared" si="103"/>
        <v>57.785500000000042</v>
      </c>
      <c r="CV41" s="78">
        <f t="shared" si="104"/>
        <v>0</v>
      </c>
      <c r="CW41" s="78">
        <f t="shared" si="105"/>
        <v>0</v>
      </c>
      <c r="CX41" s="78">
        <f t="shared" si="106"/>
        <v>0</v>
      </c>
      <c r="CY41" s="78">
        <f t="shared" si="107"/>
        <v>0</v>
      </c>
      <c r="CZ41" s="78">
        <f t="shared" si="108"/>
        <v>0</v>
      </c>
      <c r="DA41" s="78">
        <f t="shared" si="109"/>
        <v>0</v>
      </c>
      <c r="DB41" s="78">
        <f t="shared" si="110"/>
        <v>0</v>
      </c>
      <c r="DC41" s="78">
        <f t="shared" si="111"/>
        <v>0</v>
      </c>
      <c r="DD41" s="78">
        <f t="shared" si="112"/>
        <v>0</v>
      </c>
      <c r="DE41" s="78">
        <f t="shared" si="113"/>
        <v>0</v>
      </c>
      <c r="DF41" s="78">
        <f t="shared" si="114"/>
        <v>0</v>
      </c>
      <c r="DG41" s="77">
        <f t="shared" si="115"/>
        <v>57.785500000000042</v>
      </c>
      <c r="DH41" s="75"/>
      <c r="DJ41" s="6">
        <f t="shared" si="116"/>
        <v>30</v>
      </c>
      <c r="DK41" s="6">
        <f t="shared" si="117"/>
        <v>0</v>
      </c>
      <c r="DL41" s="6">
        <f t="shared" si="118"/>
        <v>0</v>
      </c>
      <c r="DM41" s="6">
        <f t="shared" si="119"/>
        <v>0</v>
      </c>
      <c r="DN41" s="6">
        <f t="shared" si="120"/>
        <v>0</v>
      </c>
      <c r="DO41" s="6">
        <f t="shared" si="121"/>
        <v>0</v>
      </c>
      <c r="DP41" s="6">
        <f t="shared" si="122"/>
        <v>0</v>
      </c>
      <c r="DQ41" s="6">
        <f t="shared" si="123"/>
        <v>0</v>
      </c>
      <c r="DR41" s="6">
        <f t="shared" si="124"/>
        <v>0</v>
      </c>
      <c r="DS41" s="6">
        <f t="shared" si="125"/>
        <v>0</v>
      </c>
      <c r="DT41" s="6">
        <f t="shared" si="126"/>
        <v>0</v>
      </c>
      <c r="DU41" s="6">
        <f t="shared" si="127"/>
        <v>0</v>
      </c>
      <c r="DV41" s="77">
        <f t="shared" si="151"/>
        <v>30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77">
        <f t="shared" si="21"/>
        <v>0</v>
      </c>
      <c r="EO41" s="75">
        <f t="shared" si="76"/>
        <v>87.785500000000042</v>
      </c>
      <c r="EP41" s="75">
        <f t="shared" si="77"/>
        <v>0</v>
      </c>
      <c r="EQ41" s="75">
        <f t="shared" si="78"/>
        <v>0</v>
      </c>
      <c r="ER41" s="75">
        <f t="shared" si="79"/>
        <v>0</v>
      </c>
      <c r="ES41" s="75">
        <f t="shared" si="80"/>
        <v>0</v>
      </c>
      <c r="ET41" s="75">
        <f t="shared" si="81"/>
        <v>0</v>
      </c>
      <c r="EU41" s="75">
        <f t="shared" si="82"/>
        <v>0</v>
      </c>
      <c r="EV41" s="75">
        <f t="shared" si="83"/>
        <v>0</v>
      </c>
      <c r="EW41" s="75">
        <f t="shared" si="84"/>
        <v>0</v>
      </c>
      <c r="EX41" s="75">
        <f t="shared" si="85"/>
        <v>0</v>
      </c>
      <c r="EY41" s="75">
        <f t="shared" si="86"/>
        <v>0</v>
      </c>
      <c r="EZ41" s="75">
        <f t="shared" si="87"/>
        <v>0</v>
      </c>
      <c r="FA41" s="77">
        <f t="shared" si="34"/>
        <v>87.785500000000042</v>
      </c>
      <c r="FD41" s="75">
        <f t="shared" si="128"/>
        <v>61.104500000000058</v>
      </c>
      <c r="FE41" s="75">
        <f t="shared" si="129"/>
        <v>0</v>
      </c>
      <c r="FF41" s="75">
        <f t="shared" si="130"/>
        <v>0</v>
      </c>
      <c r="FG41" s="75">
        <f t="shared" si="131"/>
        <v>0</v>
      </c>
      <c r="FH41" s="75">
        <f t="shared" si="132"/>
        <v>0</v>
      </c>
      <c r="FI41" s="75">
        <f t="shared" si="133"/>
        <v>0</v>
      </c>
      <c r="FJ41" s="75">
        <f t="shared" si="134"/>
        <v>0</v>
      </c>
      <c r="FK41" s="75">
        <f t="shared" si="135"/>
        <v>0</v>
      </c>
      <c r="FL41" s="75">
        <f t="shared" si="136"/>
        <v>0</v>
      </c>
      <c r="FM41" s="75">
        <f t="shared" si="137"/>
        <v>0</v>
      </c>
      <c r="FN41" s="75">
        <f t="shared" si="138"/>
        <v>0</v>
      </c>
      <c r="FO41" s="75">
        <f t="shared" si="139"/>
        <v>0</v>
      </c>
      <c r="FP41" s="75">
        <f t="shared" si="140"/>
        <v>61.104500000000058</v>
      </c>
    </row>
    <row r="42" spans="1:172" ht="15" customHeight="1" outlineLevel="2" x14ac:dyDescent="0.25">
      <c r="A42" s="30">
        <v>3</v>
      </c>
      <c r="B42" s="30" t="s">
        <v>197</v>
      </c>
      <c r="C42" s="30" t="s">
        <v>6</v>
      </c>
      <c r="D42" s="64">
        <f t="shared" si="162"/>
        <v>10129</v>
      </c>
      <c r="E42" s="62">
        <v>10129</v>
      </c>
      <c r="F42" s="30" t="s">
        <v>132</v>
      </c>
      <c r="G42" s="30" t="s">
        <v>133</v>
      </c>
      <c r="H42" s="30" t="s">
        <v>134</v>
      </c>
      <c r="I42" s="30" t="s">
        <v>135</v>
      </c>
      <c r="J42" s="30" t="s">
        <v>131</v>
      </c>
      <c r="K42" s="30" t="s">
        <v>12</v>
      </c>
      <c r="L42" s="32" t="s">
        <v>333</v>
      </c>
      <c r="M42" s="33" t="s">
        <v>404</v>
      </c>
      <c r="N42" s="34">
        <v>0.01</v>
      </c>
      <c r="O42" s="35">
        <v>-5.0000000000000001E-3</v>
      </c>
      <c r="P42" s="34">
        <v>0.45</v>
      </c>
      <c r="Q42" s="34">
        <v>0</v>
      </c>
      <c r="R42" s="33">
        <v>0</v>
      </c>
      <c r="S42" s="33">
        <v>0</v>
      </c>
      <c r="T42" s="33">
        <v>30</v>
      </c>
      <c r="U42" s="33"/>
      <c r="X42" s="75">
        <f>+VLOOKUP($D42,[1]venta_neta_cons!$A$2:$N$1048576,3,0)</f>
        <v>4177</v>
      </c>
      <c r="Y42" s="75">
        <f>+VLOOKUP($D42,[1]venta_neta_cons!$A$2:$N$1048576,4,0)</f>
        <v>0</v>
      </c>
      <c r="Z42" s="75">
        <f>+VLOOKUP($D42,[1]venta_neta_cons!$A$2:$N$1048576,5,0)</f>
        <v>0</v>
      </c>
      <c r="AA42" s="75">
        <f>+VLOOKUP($D42,[1]venta_neta_cons!$A$2:$N$1048576,6,0)</f>
        <v>0</v>
      </c>
      <c r="AB42" s="75">
        <f>+VLOOKUP($D42,[1]venta_neta_cons!$A$2:$N$1048576,7,0)</f>
        <v>0</v>
      </c>
      <c r="AC42" s="75">
        <f>+VLOOKUP($D42,[1]venta_neta_cons!$A$2:$N$1048576,8,0)</f>
        <v>0</v>
      </c>
      <c r="AD42" s="75">
        <f>+VLOOKUP($D42,[1]venta_neta_cons!$A$2:$N$1048576,9,0)</f>
        <v>0</v>
      </c>
      <c r="AE42" s="75">
        <f>+VLOOKUP($D42,[1]venta_neta_cons!$A$2:$N$1048576,10,0)</f>
        <v>0</v>
      </c>
      <c r="AF42" s="75">
        <f>+VLOOKUP($D42,[1]venta_neta_cons!$A$2:$N$1048576,11,0)</f>
        <v>0</v>
      </c>
      <c r="AG42" s="75">
        <f>+VLOOKUP($D42,[1]venta_neta_cons!$A$2:$N$1048576,12,0)</f>
        <v>0</v>
      </c>
      <c r="AH42" s="75">
        <f>+VLOOKUP($D42,[1]venta_neta_cons!$A$2:$N$1048576,13,0)</f>
        <v>0</v>
      </c>
      <c r="AI42" s="75">
        <f>+VLOOKUP($D42,[1]venta_neta_cons!$A$2:$N$1048576,14,0)</f>
        <v>0</v>
      </c>
      <c r="AJ42" s="76">
        <f t="shared" si="35"/>
        <v>4177</v>
      </c>
      <c r="AK42" s="159">
        <f t="shared" si="36"/>
        <v>0.10710797222887236</v>
      </c>
      <c r="AL42" s="76"/>
      <c r="AM42" s="75">
        <f>+VLOOKUP($D42,[1]saldo_cons!$A$2:$N$1048576,3,0)</f>
        <v>1363.8600000000001</v>
      </c>
      <c r="AN42" s="75">
        <f>+VLOOKUP($D42,[1]saldo_cons!$A$2:$N$1048576,4,0)</f>
        <v>0</v>
      </c>
      <c r="AO42" s="75">
        <f>+VLOOKUP($D42,[1]saldo_cons!$A$2:$N$1048576,5,0)</f>
        <v>0</v>
      </c>
      <c r="AP42" s="75">
        <f>+VLOOKUP($D42,[1]saldo_cons!$A$2:$N$1048576,6,0)</f>
        <v>0</v>
      </c>
      <c r="AQ42" s="75">
        <f>+VLOOKUP($D42,[1]saldo_cons!$A$2:$N$1048576,7,0)</f>
        <v>0</v>
      </c>
      <c r="AR42" s="75">
        <f>+VLOOKUP($D42,[1]saldo_cons!$A$2:$N$1048576,8,0)</f>
        <v>0</v>
      </c>
      <c r="AS42" s="75">
        <f>+VLOOKUP($D42,[1]saldo_cons!$A$2:$N$1048576,9,0)</f>
        <v>0</v>
      </c>
      <c r="AT42" s="75">
        <f>+VLOOKUP($D42,[1]saldo_cons!$A$2:$N$1048576,10,0)</f>
        <v>0</v>
      </c>
      <c r="AU42" s="75">
        <f>+VLOOKUP($D42,[1]saldo_cons!$A$2:$N$1048576,11,0)</f>
        <v>0</v>
      </c>
      <c r="AV42" s="75">
        <f>+VLOOKUP($D42,[1]saldo_cons!$A$2:$N$1048576,12,0)</f>
        <v>0</v>
      </c>
      <c r="AW42" s="75">
        <f>+VLOOKUP($D42,[1]saldo_cons!$A$2:$N$1048576,13,0)</f>
        <v>0</v>
      </c>
      <c r="AX42" s="75">
        <f>+VLOOKUP($D42,[1]saldo_cons!$A$2:$N$1048576,14,0)</f>
        <v>0</v>
      </c>
      <c r="AY42" s="76">
        <f t="shared" si="3"/>
        <v>1363.8600000000001</v>
      </c>
      <c r="AZ42" s="76"/>
      <c r="BA42" s="76"/>
      <c r="BB42" s="75">
        <f>+VLOOKUP($D42,[1]ggr_cons!$A$2:$N$1048576,3,0)</f>
        <v>447.38999999999987</v>
      </c>
      <c r="BC42" s="75">
        <f>+VLOOKUP($D42,[1]ggr_cons!$A$2:$N$1048576,4,0)</f>
        <v>0</v>
      </c>
      <c r="BD42" s="75">
        <f>+VLOOKUP($D42,[1]ggr_cons!$A$2:$N$1048576,5,0)</f>
        <v>0</v>
      </c>
      <c r="BE42" s="75">
        <f>+VLOOKUP($D42,[1]ggr_cons!$A$2:$N$1048576,6,0)</f>
        <v>0</v>
      </c>
      <c r="BF42" s="75">
        <f>+VLOOKUP($D42,[1]ggr_cons!$A$2:$N$1048576,7,0)</f>
        <v>0</v>
      </c>
      <c r="BG42" s="75">
        <f>+VLOOKUP($D42,[1]ggr_cons!$A$2:$N$1048576,8,0)</f>
        <v>0</v>
      </c>
      <c r="BH42" s="75">
        <f>+VLOOKUP($D42,[1]ggr_cons!$A$2:$N$1048576,9,0)</f>
        <v>0</v>
      </c>
      <c r="BI42" s="75">
        <f>+VLOOKUP($D42,[1]ggr_cons!$A$2:$N$1048576,10,0)</f>
        <v>0</v>
      </c>
      <c r="BJ42" s="75">
        <f>+VLOOKUP($D42,[1]ggr_cons!$A$2:$N$1048576,11,0)</f>
        <v>0</v>
      </c>
      <c r="BK42" s="75">
        <f>+VLOOKUP($D42,[1]ggr_cons!$A$2:$N$1048576,12,0)</f>
        <v>0</v>
      </c>
      <c r="BL42" s="75">
        <f>+VLOOKUP($D42,[1]ggr_cons!$A$2:$N$1048576,13,0)</f>
        <v>0</v>
      </c>
      <c r="BM42" s="75">
        <f>+VLOOKUP($D42,[1]ggr_cons!$A$2:$N$1048576,14,0)</f>
        <v>0</v>
      </c>
      <c r="BN42" s="76">
        <f t="shared" si="4"/>
        <v>447.38999999999987</v>
      </c>
      <c r="BO42" s="75"/>
      <c r="BP42" s="75"/>
      <c r="BQ42" s="77">
        <f t="shared" si="37"/>
        <v>41.77</v>
      </c>
      <c r="BR42" s="77">
        <f t="shared" si="38"/>
        <v>0</v>
      </c>
      <c r="BS42" s="77">
        <f t="shared" si="39"/>
        <v>0</v>
      </c>
      <c r="BT42" s="77">
        <f t="shared" si="40"/>
        <v>0</v>
      </c>
      <c r="BU42" s="77">
        <f t="shared" si="41"/>
        <v>0</v>
      </c>
      <c r="BV42" s="77">
        <f t="shared" si="42"/>
        <v>0</v>
      </c>
      <c r="BW42" s="77">
        <f t="shared" si="43"/>
        <v>0</v>
      </c>
      <c r="BX42" s="77">
        <f t="shared" si="44"/>
        <v>0</v>
      </c>
      <c r="BY42" s="77">
        <f t="shared" si="45"/>
        <v>0</v>
      </c>
      <c r="BZ42" s="77">
        <f t="shared" si="46"/>
        <v>0</v>
      </c>
      <c r="CA42" s="77">
        <f t="shared" si="47"/>
        <v>0</v>
      </c>
      <c r="CB42" s="77">
        <f t="shared" si="48"/>
        <v>0</v>
      </c>
      <c r="CC42" s="77">
        <f t="shared" si="49"/>
        <v>41.77</v>
      </c>
      <c r="CD42" s="75"/>
      <c r="CE42" s="77"/>
      <c r="CF42" s="77">
        <f t="shared" si="50"/>
        <v>34.520661157024797</v>
      </c>
      <c r="CG42" s="77">
        <f t="shared" si="51"/>
        <v>0</v>
      </c>
      <c r="CH42" s="77">
        <f t="shared" si="52"/>
        <v>0</v>
      </c>
      <c r="CI42" s="77">
        <f t="shared" si="53"/>
        <v>0</v>
      </c>
      <c r="CJ42" s="77">
        <f t="shared" si="54"/>
        <v>0</v>
      </c>
      <c r="CK42" s="77">
        <f t="shared" si="55"/>
        <v>0</v>
      </c>
      <c r="CL42" s="77">
        <f t="shared" si="56"/>
        <v>0</v>
      </c>
      <c r="CM42" s="77">
        <f t="shared" si="57"/>
        <v>0</v>
      </c>
      <c r="CN42" s="77">
        <f t="shared" si="58"/>
        <v>0</v>
      </c>
      <c r="CO42" s="77">
        <f t="shared" si="59"/>
        <v>0</v>
      </c>
      <c r="CP42" s="77">
        <f t="shared" si="60"/>
        <v>0</v>
      </c>
      <c r="CQ42" s="77">
        <f t="shared" si="61"/>
        <v>0</v>
      </c>
      <c r="CR42" s="77">
        <f t="shared" si="62"/>
        <v>34.520661157024797</v>
      </c>
      <c r="CS42" s="75"/>
      <c r="CT42" s="75"/>
      <c r="CU42" s="78">
        <f t="shared" si="103"/>
        <v>180.44049999999996</v>
      </c>
      <c r="CV42" s="78">
        <f t="shared" si="104"/>
        <v>0</v>
      </c>
      <c r="CW42" s="78">
        <f t="shared" si="105"/>
        <v>0</v>
      </c>
      <c r="CX42" s="78">
        <f t="shared" si="106"/>
        <v>0</v>
      </c>
      <c r="CY42" s="78">
        <f t="shared" si="107"/>
        <v>0</v>
      </c>
      <c r="CZ42" s="78">
        <f t="shared" si="108"/>
        <v>0</v>
      </c>
      <c r="DA42" s="78">
        <f t="shared" si="109"/>
        <v>0</v>
      </c>
      <c r="DB42" s="78">
        <f t="shared" si="110"/>
        <v>0</v>
      </c>
      <c r="DC42" s="78">
        <f t="shared" si="111"/>
        <v>0</v>
      </c>
      <c r="DD42" s="78">
        <f t="shared" si="112"/>
        <v>0</v>
      </c>
      <c r="DE42" s="78">
        <f t="shared" si="113"/>
        <v>0</v>
      </c>
      <c r="DF42" s="78">
        <f t="shared" si="114"/>
        <v>0</v>
      </c>
      <c r="DG42" s="77">
        <f t="shared" si="115"/>
        <v>180.44049999999996</v>
      </c>
      <c r="DH42" s="75"/>
      <c r="DJ42" s="6">
        <f t="shared" si="116"/>
        <v>30</v>
      </c>
      <c r="DK42" s="6">
        <f t="shared" si="117"/>
        <v>0</v>
      </c>
      <c r="DL42" s="6">
        <f t="shared" si="118"/>
        <v>0</v>
      </c>
      <c r="DM42" s="6">
        <f t="shared" si="119"/>
        <v>0</v>
      </c>
      <c r="DN42" s="6">
        <f t="shared" si="120"/>
        <v>0</v>
      </c>
      <c r="DO42" s="6">
        <f t="shared" si="121"/>
        <v>0</v>
      </c>
      <c r="DP42" s="6">
        <f t="shared" si="122"/>
        <v>0</v>
      </c>
      <c r="DQ42" s="6">
        <f t="shared" si="123"/>
        <v>0</v>
      </c>
      <c r="DR42" s="6">
        <f t="shared" si="124"/>
        <v>0</v>
      </c>
      <c r="DS42" s="6">
        <f t="shared" si="125"/>
        <v>0</v>
      </c>
      <c r="DT42" s="6">
        <f t="shared" si="126"/>
        <v>0</v>
      </c>
      <c r="DU42" s="6">
        <f t="shared" si="127"/>
        <v>0</v>
      </c>
      <c r="DV42" s="77">
        <f t="shared" si="151"/>
        <v>30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77">
        <f t="shared" si="21"/>
        <v>0</v>
      </c>
      <c r="EO42" s="75">
        <f t="shared" si="76"/>
        <v>210.44049999999996</v>
      </c>
      <c r="EP42" s="75">
        <f t="shared" si="77"/>
        <v>0</v>
      </c>
      <c r="EQ42" s="75">
        <f t="shared" si="78"/>
        <v>0</v>
      </c>
      <c r="ER42" s="75">
        <f t="shared" si="79"/>
        <v>0</v>
      </c>
      <c r="ES42" s="75">
        <f t="shared" si="80"/>
        <v>0</v>
      </c>
      <c r="ET42" s="75">
        <f t="shared" si="81"/>
        <v>0</v>
      </c>
      <c r="EU42" s="75">
        <f t="shared" si="82"/>
        <v>0</v>
      </c>
      <c r="EV42" s="75">
        <f t="shared" si="83"/>
        <v>0</v>
      </c>
      <c r="EW42" s="75">
        <f t="shared" si="84"/>
        <v>0</v>
      </c>
      <c r="EX42" s="75">
        <f t="shared" si="85"/>
        <v>0</v>
      </c>
      <c r="EY42" s="75">
        <f t="shared" si="86"/>
        <v>0</v>
      </c>
      <c r="EZ42" s="75">
        <f t="shared" si="87"/>
        <v>0</v>
      </c>
      <c r="FA42" s="77">
        <f t="shared" si="34"/>
        <v>210.44049999999996</v>
      </c>
      <c r="FD42" s="75">
        <f t="shared" si="128"/>
        <v>1153.4195000000002</v>
      </c>
      <c r="FE42" s="75">
        <f t="shared" si="129"/>
        <v>0</v>
      </c>
      <c r="FF42" s="75">
        <f t="shared" si="130"/>
        <v>0</v>
      </c>
      <c r="FG42" s="75">
        <f t="shared" si="131"/>
        <v>0</v>
      </c>
      <c r="FH42" s="75">
        <f t="shared" si="132"/>
        <v>0</v>
      </c>
      <c r="FI42" s="75">
        <f t="shared" si="133"/>
        <v>0</v>
      </c>
      <c r="FJ42" s="75">
        <f t="shared" si="134"/>
        <v>0</v>
      </c>
      <c r="FK42" s="75">
        <f t="shared" si="135"/>
        <v>0</v>
      </c>
      <c r="FL42" s="75">
        <f t="shared" si="136"/>
        <v>0</v>
      </c>
      <c r="FM42" s="75">
        <f t="shared" si="137"/>
        <v>0</v>
      </c>
      <c r="FN42" s="75">
        <f t="shared" si="138"/>
        <v>0</v>
      </c>
      <c r="FO42" s="75">
        <f t="shared" si="139"/>
        <v>0</v>
      </c>
      <c r="FP42" s="75">
        <f t="shared" si="140"/>
        <v>1153.4195000000002</v>
      </c>
    </row>
    <row r="43" spans="1:172" ht="15" customHeight="1" outlineLevel="2" x14ac:dyDescent="0.25">
      <c r="A43" s="30">
        <v>3</v>
      </c>
      <c r="B43" s="30" t="s">
        <v>197</v>
      </c>
      <c r="C43" s="30" t="s">
        <v>6</v>
      </c>
      <c r="D43" s="64">
        <f t="shared" si="162"/>
        <v>10073</v>
      </c>
      <c r="E43" s="61">
        <v>10073</v>
      </c>
      <c r="F43" s="30" t="s">
        <v>136</v>
      </c>
      <c r="G43" s="30" t="s">
        <v>100</v>
      </c>
      <c r="H43" s="30" t="s">
        <v>101</v>
      </c>
      <c r="I43" s="30" t="s">
        <v>102</v>
      </c>
      <c r="J43" s="30" t="s">
        <v>26</v>
      </c>
      <c r="K43" s="30" t="s">
        <v>12</v>
      </c>
      <c r="L43" s="32" t="s">
        <v>333</v>
      </c>
      <c r="M43" s="33" t="s">
        <v>404</v>
      </c>
      <c r="N43" s="34">
        <v>0.01</v>
      </c>
      <c r="O43" s="35">
        <v>-5.0000000000000001E-3</v>
      </c>
      <c r="P43" s="34">
        <v>0.45</v>
      </c>
      <c r="Q43" s="34">
        <v>0</v>
      </c>
      <c r="R43" s="33">
        <v>0</v>
      </c>
      <c r="S43" s="33">
        <v>0</v>
      </c>
      <c r="T43" s="33">
        <v>30</v>
      </c>
      <c r="U43" s="33"/>
      <c r="X43" s="75">
        <f>+VLOOKUP($D43,[1]venta_neta_cons!$A$2:$N$1048576,3,0)</f>
        <v>339</v>
      </c>
      <c r="Y43" s="75">
        <f>+VLOOKUP($D43,[1]venta_neta_cons!$A$2:$N$1048576,4,0)</f>
        <v>0</v>
      </c>
      <c r="Z43" s="75">
        <f>+VLOOKUP($D43,[1]venta_neta_cons!$A$2:$N$1048576,5,0)</f>
        <v>0</v>
      </c>
      <c r="AA43" s="75">
        <f>+VLOOKUP($D43,[1]venta_neta_cons!$A$2:$N$1048576,6,0)</f>
        <v>0</v>
      </c>
      <c r="AB43" s="75">
        <f>+VLOOKUP($D43,[1]venta_neta_cons!$A$2:$N$1048576,7,0)</f>
        <v>0</v>
      </c>
      <c r="AC43" s="75">
        <f>+VLOOKUP($D43,[1]venta_neta_cons!$A$2:$N$1048576,8,0)</f>
        <v>0</v>
      </c>
      <c r="AD43" s="75">
        <f>+VLOOKUP($D43,[1]venta_neta_cons!$A$2:$N$1048576,9,0)</f>
        <v>0</v>
      </c>
      <c r="AE43" s="75">
        <f>+VLOOKUP($D43,[1]venta_neta_cons!$A$2:$N$1048576,10,0)</f>
        <v>0</v>
      </c>
      <c r="AF43" s="75">
        <f>+VLOOKUP($D43,[1]venta_neta_cons!$A$2:$N$1048576,11,0)</f>
        <v>0</v>
      </c>
      <c r="AG43" s="75">
        <f>+VLOOKUP($D43,[1]venta_neta_cons!$A$2:$N$1048576,12,0)</f>
        <v>0</v>
      </c>
      <c r="AH43" s="75">
        <f>+VLOOKUP($D43,[1]venta_neta_cons!$A$2:$N$1048576,13,0)</f>
        <v>0</v>
      </c>
      <c r="AI43" s="75">
        <f>+VLOOKUP($D43,[1]venta_neta_cons!$A$2:$N$1048576,14,0)</f>
        <v>0</v>
      </c>
      <c r="AJ43" s="76">
        <f t="shared" si="35"/>
        <v>339</v>
      </c>
      <c r="AK43" s="159">
        <f t="shared" si="36"/>
        <v>0.35643067846607673</v>
      </c>
      <c r="AL43" s="76"/>
      <c r="AM43" s="75">
        <f>+VLOOKUP($D43,[1]saldo_cons!$A$2:$N$1048576,3,0)</f>
        <v>288.12</v>
      </c>
      <c r="AN43" s="75">
        <f>+VLOOKUP($D43,[1]saldo_cons!$A$2:$N$1048576,4,0)</f>
        <v>0</v>
      </c>
      <c r="AO43" s="75">
        <f>+VLOOKUP($D43,[1]saldo_cons!$A$2:$N$1048576,5,0)</f>
        <v>0</v>
      </c>
      <c r="AP43" s="75">
        <f>+VLOOKUP($D43,[1]saldo_cons!$A$2:$N$1048576,6,0)</f>
        <v>0</v>
      </c>
      <c r="AQ43" s="75">
        <f>+VLOOKUP($D43,[1]saldo_cons!$A$2:$N$1048576,7,0)</f>
        <v>0</v>
      </c>
      <c r="AR43" s="75">
        <f>+VLOOKUP($D43,[1]saldo_cons!$A$2:$N$1048576,8,0)</f>
        <v>0</v>
      </c>
      <c r="AS43" s="75">
        <f>+VLOOKUP($D43,[1]saldo_cons!$A$2:$N$1048576,9,0)</f>
        <v>0</v>
      </c>
      <c r="AT43" s="75">
        <f>+VLOOKUP($D43,[1]saldo_cons!$A$2:$N$1048576,10,0)</f>
        <v>0</v>
      </c>
      <c r="AU43" s="75">
        <f>+VLOOKUP($D43,[1]saldo_cons!$A$2:$N$1048576,11,0)</f>
        <v>0</v>
      </c>
      <c r="AV43" s="75">
        <f>+VLOOKUP($D43,[1]saldo_cons!$A$2:$N$1048576,12,0)</f>
        <v>0</v>
      </c>
      <c r="AW43" s="75">
        <f>+VLOOKUP($D43,[1]saldo_cons!$A$2:$N$1048576,13,0)</f>
        <v>0</v>
      </c>
      <c r="AX43" s="75">
        <f>+VLOOKUP($D43,[1]saldo_cons!$A$2:$N$1048576,14,0)</f>
        <v>0</v>
      </c>
      <c r="AY43" s="76">
        <f t="shared" si="3"/>
        <v>288.12</v>
      </c>
      <c r="AZ43" s="76"/>
      <c r="BA43" s="76"/>
      <c r="BB43" s="75">
        <f>+VLOOKUP($D43,[1]ggr_cons!$A$2:$N$1048576,3,0)</f>
        <v>120.83000000000001</v>
      </c>
      <c r="BC43" s="75">
        <f>+VLOOKUP($D43,[1]ggr_cons!$A$2:$N$1048576,4,0)</f>
        <v>0</v>
      </c>
      <c r="BD43" s="75">
        <f>+VLOOKUP($D43,[1]ggr_cons!$A$2:$N$1048576,5,0)</f>
        <v>0</v>
      </c>
      <c r="BE43" s="75">
        <f>+VLOOKUP($D43,[1]ggr_cons!$A$2:$N$1048576,6,0)</f>
        <v>0</v>
      </c>
      <c r="BF43" s="75">
        <f>+VLOOKUP($D43,[1]ggr_cons!$A$2:$N$1048576,7,0)</f>
        <v>0</v>
      </c>
      <c r="BG43" s="75">
        <f>+VLOOKUP($D43,[1]ggr_cons!$A$2:$N$1048576,8,0)</f>
        <v>0</v>
      </c>
      <c r="BH43" s="75">
        <f>+VLOOKUP($D43,[1]ggr_cons!$A$2:$N$1048576,9,0)</f>
        <v>0</v>
      </c>
      <c r="BI43" s="75">
        <f>+VLOOKUP($D43,[1]ggr_cons!$A$2:$N$1048576,10,0)</f>
        <v>0</v>
      </c>
      <c r="BJ43" s="75">
        <f>+VLOOKUP($D43,[1]ggr_cons!$A$2:$N$1048576,11,0)</f>
        <v>0</v>
      </c>
      <c r="BK43" s="75">
        <f>+VLOOKUP($D43,[1]ggr_cons!$A$2:$N$1048576,12,0)</f>
        <v>0</v>
      </c>
      <c r="BL43" s="75">
        <f>+VLOOKUP($D43,[1]ggr_cons!$A$2:$N$1048576,13,0)</f>
        <v>0</v>
      </c>
      <c r="BM43" s="75">
        <f>+VLOOKUP($D43,[1]ggr_cons!$A$2:$N$1048576,14,0)</f>
        <v>0</v>
      </c>
      <c r="BN43" s="76">
        <f t="shared" si="4"/>
        <v>120.83000000000001</v>
      </c>
      <c r="BO43" s="75"/>
      <c r="BP43" s="75"/>
      <c r="BQ43" s="77">
        <f t="shared" si="37"/>
        <v>3.39</v>
      </c>
      <c r="BR43" s="77">
        <f t="shared" si="38"/>
        <v>0</v>
      </c>
      <c r="BS43" s="77">
        <f t="shared" si="39"/>
        <v>0</v>
      </c>
      <c r="BT43" s="77">
        <f t="shared" si="40"/>
        <v>0</v>
      </c>
      <c r="BU43" s="77">
        <f t="shared" si="41"/>
        <v>0</v>
      </c>
      <c r="BV43" s="77">
        <f t="shared" si="42"/>
        <v>0</v>
      </c>
      <c r="BW43" s="77">
        <f t="shared" si="43"/>
        <v>0</v>
      </c>
      <c r="BX43" s="77">
        <f t="shared" si="44"/>
        <v>0</v>
      </c>
      <c r="BY43" s="77">
        <f t="shared" si="45"/>
        <v>0</v>
      </c>
      <c r="BZ43" s="77">
        <f t="shared" si="46"/>
        <v>0</v>
      </c>
      <c r="CA43" s="77">
        <f t="shared" si="47"/>
        <v>0</v>
      </c>
      <c r="CB43" s="77">
        <f t="shared" si="48"/>
        <v>0</v>
      </c>
      <c r="CC43" s="77">
        <f t="shared" si="49"/>
        <v>3.39</v>
      </c>
      <c r="CD43" s="75"/>
      <c r="CE43" s="77"/>
      <c r="CF43" s="77">
        <f t="shared" si="50"/>
        <v>2.8016528925619837</v>
      </c>
      <c r="CG43" s="77">
        <f t="shared" si="51"/>
        <v>0</v>
      </c>
      <c r="CH43" s="77">
        <f t="shared" si="52"/>
        <v>0</v>
      </c>
      <c r="CI43" s="77">
        <f t="shared" si="53"/>
        <v>0</v>
      </c>
      <c r="CJ43" s="77">
        <f t="shared" si="54"/>
        <v>0</v>
      </c>
      <c r="CK43" s="77">
        <f t="shared" si="55"/>
        <v>0</v>
      </c>
      <c r="CL43" s="77">
        <f t="shared" si="56"/>
        <v>0</v>
      </c>
      <c r="CM43" s="77">
        <f t="shared" si="57"/>
        <v>0</v>
      </c>
      <c r="CN43" s="77">
        <f t="shared" si="58"/>
        <v>0</v>
      </c>
      <c r="CO43" s="77">
        <f t="shared" si="59"/>
        <v>0</v>
      </c>
      <c r="CP43" s="77">
        <f t="shared" si="60"/>
        <v>0</v>
      </c>
      <c r="CQ43" s="77">
        <f t="shared" si="61"/>
        <v>0</v>
      </c>
      <c r="CR43" s="77">
        <f t="shared" si="62"/>
        <v>2.8016528925619837</v>
      </c>
      <c r="CS43" s="75"/>
      <c r="CT43" s="75"/>
      <c r="CU43" s="78">
        <f t="shared" si="103"/>
        <v>52.678500000000007</v>
      </c>
      <c r="CV43" s="78">
        <f t="shared" si="104"/>
        <v>0</v>
      </c>
      <c r="CW43" s="78">
        <f t="shared" si="105"/>
        <v>0</v>
      </c>
      <c r="CX43" s="78">
        <f t="shared" si="106"/>
        <v>0</v>
      </c>
      <c r="CY43" s="78">
        <f t="shared" si="107"/>
        <v>0</v>
      </c>
      <c r="CZ43" s="78">
        <f t="shared" si="108"/>
        <v>0</v>
      </c>
      <c r="DA43" s="78">
        <f t="shared" si="109"/>
        <v>0</v>
      </c>
      <c r="DB43" s="78">
        <f t="shared" si="110"/>
        <v>0</v>
      </c>
      <c r="DC43" s="78">
        <f t="shared" si="111"/>
        <v>0</v>
      </c>
      <c r="DD43" s="78">
        <f t="shared" si="112"/>
        <v>0</v>
      </c>
      <c r="DE43" s="78">
        <f t="shared" si="113"/>
        <v>0</v>
      </c>
      <c r="DF43" s="78">
        <f t="shared" si="114"/>
        <v>0</v>
      </c>
      <c r="DG43" s="77">
        <f t="shared" si="115"/>
        <v>52.678500000000007</v>
      </c>
      <c r="DH43" s="75"/>
      <c r="DJ43" s="6">
        <f t="shared" si="116"/>
        <v>30</v>
      </c>
      <c r="DK43" s="6">
        <f t="shared" si="117"/>
        <v>0</v>
      </c>
      <c r="DL43" s="6">
        <f t="shared" si="118"/>
        <v>0</v>
      </c>
      <c r="DM43" s="6">
        <f t="shared" si="119"/>
        <v>0</v>
      </c>
      <c r="DN43" s="6">
        <f t="shared" si="120"/>
        <v>0</v>
      </c>
      <c r="DO43" s="6">
        <f t="shared" si="121"/>
        <v>0</v>
      </c>
      <c r="DP43" s="6">
        <f t="shared" si="122"/>
        <v>0</v>
      </c>
      <c r="DQ43" s="6">
        <f t="shared" si="123"/>
        <v>0</v>
      </c>
      <c r="DR43" s="6">
        <f t="shared" si="124"/>
        <v>0</v>
      </c>
      <c r="DS43" s="6">
        <f t="shared" si="125"/>
        <v>0</v>
      </c>
      <c r="DT43" s="6">
        <f t="shared" si="126"/>
        <v>0</v>
      </c>
      <c r="DU43" s="6">
        <f t="shared" si="127"/>
        <v>0</v>
      </c>
      <c r="DV43" s="77">
        <f t="shared" si="151"/>
        <v>30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77">
        <f t="shared" si="21"/>
        <v>0</v>
      </c>
      <c r="EO43" s="75">
        <f t="shared" si="76"/>
        <v>82.678500000000014</v>
      </c>
      <c r="EP43" s="75">
        <f t="shared" si="77"/>
        <v>0</v>
      </c>
      <c r="EQ43" s="75">
        <f t="shared" si="78"/>
        <v>0</v>
      </c>
      <c r="ER43" s="75">
        <f t="shared" si="79"/>
        <v>0</v>
      </c>
      <c r="ES43" s="75">
        <f t="shared" si="80"/>
        <v>0</v>
      </c>
      <c r="ET43" s="75">
        <f t="shared" si="81"/>
        <v>0</v>
      </c>
      <c r="EU43" s="75">
        <f t="shared" si="82"/>
        <v>0</v>
      </c>
      <c r="EV43" s="75">
        <f t="shared" si="83"/>
        <v>0</v>
      </c>
      <c r="EW43" s="75">
        <f t="shared" si="84"/>
        <v>0</v>
      </c>
      <c r="EX43" s="75">
        <f t="shared" si="85"/>
        <v>0</v>
      </c>
      <c r="EY43" s="75">
        <f t="shared" si="86"/>
        <v>0</v>
      </c>
      <c r="EZ43" s="75">
        <f t="shared" si="87"/>
        <v>0</v>
      </c>
      <c r="FA43" s="77">
        <f t="shared" si="34"/>
        <v>82.678500000000014</v>
      </c>
      <c r="FD43" s="75">
        <f t="shared" si="128"/>
        <v>205.44149999999999</v>
      </c>
      <c r="FE43" s="75">
        <f t="shared" si="129"/>
        <v>0</v>
      </c>
      <c r="FF43" s="75">
        <f t="shared" si="130"/>
        <v>0</v>
      </c>
      <c r="FG43" s="75">
        <f t="shared" si="131"/>
        <v>0</v>
      </c>
      <c r="FH43" s="75">
        <f t="shared" si="132"/>
        <v>0</v>
      </c>
      <c r="FI43" s="75">
        <f t="shared" si="133"/>
        <v>0</v>
      </c>
      <c r="FJ43" s="75">
        <f t="shared" si="134"/>
        <v>0</v>
      </c>
      <c r="FK43" s="75">
        <f t="shared" si="135"/>
        <v>0</v>
      </c>
      <c r="FL43" s="75">
        <f t="shared" si="136"/>
        <v>0</v>
      </c>
      <c r="FM43" s="75">
        <f t="shared" si="137"/>
        <v>0</v>
      </c>
      <c r="FN43" s="75">
        <f t="shared" si="138"/>
        <v>0</v>
      </c>
      <c r="FO43" s="75">
        <f t="shared" si="139"/>
        <v>0</v>
      </c>
      <c r="FP43" s="75">
        <f t="shared" si="140"/>
        <v>205.44149999999999</v>
      </c>
    </row>
    <row r="44" spans="1:172" ht="15" customHeight="1" outlineLevel="2" x14ac:dyDescent="0.25">
      <c r="A44" s="30">
        <v>3</v>
      </c>
      <c r="B44" s="30" t="s">
        <v>197</v>
      </c>
      <c r="C44" s="30" t="s">
        <v>6</v>
      </c>
      <c r="D44" s="64">
        <f t="shared" si="162"/>
        <v>10127</v>
      </c>
      <c r="E44" s="62">
        <v>10127</v>
      </c>
      <c r="F44" s="30" t="s">
        <v>137</v>
      </c>
      <c r="G44" s="30" t="s">
        <v>138</v>
      </c>
      <c r="H44" s="30" t="s">
        <v>139</v>
      </c>
      <c r="I44" s="30" t="s">
        <v>140</v>
      </c>
      <c r="J44" s="30" t="s">
        <v>141</v>
      </c>
      <c r="K44" s="30" t="s">
        <v>12</v>
      </c>
      <c r="L44" s="32" t="s">
        <v>333</v>
      </c>
      <c r="M44" s="33" t="s">
        <v>404</v>
      </c>
      <c r="N44" s="34">
        <v>0.01</v>
      </c>
      <c r="O44" s="35">
        <v>-5.0000000000000001E-3</v>
      </c>
      <c r="P44" s="34">
        <v>0.45</v>
      </c>
      <c r="Q44" s="34">
        <v>0</v>
      </c>
      <c r="R44" s="33">
        <v>0</v>
      </c>
      <c r="S44" s="33">
        <v>0</v>
      </c>
      <c r="T44" s="33">
        <v>30</v>
      </c>
      <c r="U44" s="33"/>
      <c r="X44" s="75">
        <f>+VLOOKUP($D44,[1]venta_neta_cons!$A$2:$N$1048576,3,0)</f>
        <v>1100</v>
      </c>
      <c r="Y44" s="75">
        <f>+VLOOKUP($D44,[1]venta_neta_cons!$A$2:$N$1048576,4,0)</f>
        <v>0</v>
      </c>
      <c r="Z44" s="75">
        <f>+VLOOKUP($D44,[1]venta_neta_cons!$A$2:$N$1048576,5,0)</f>
        <v>0</v>
      </c>
      <c r="AA44" s="75">
        <f>+VLOOKUP($D44,[1]venta_neta_cons!$A$2:$N$1048576,6,0)</f>
        <v>0</v>
      </c>
      <c r="AB44" s="75">
        <f>+VLOOKUP($D44,[1]venta_neta_cons!$A$2:$N$1048576,7,0)</f>
        <v>0</v>
      </c>
      <c r="AC44" s="75">
        <f>+VLOOKUP($D44,[1]venta_neta_cons!$A$2:$N$1048576,8,0)</f>
        <v>0</v>
      </c>
      <c r="AD44" s="75">
        <f>+VLOOKUP($D44,[1]venta_neta_cons!$A$2:$N$1048576,9,0)</f>
        <v>0</v>
      </c>
      <c r="AE44" s="75">
        <f>+VLOOKUP($D44,[1]venta_neta_cons!$A$2:$N$1048576,10,0)</f>
        <v>0</v>
      </c>
      <c r="AF44" s="75">
        <f>+VLOOKUP($D44,[1]venta_neta_cons!$A$2:$N$1048576,11,0)</f>
        <v>0</v>
      </c>
      <c r="AG44" s="75">
        <f>+VLOOKUP($D44,[1]venta_neta_cons!$A$2:$N$1048576,12,0)</f>
        <v>0</v>
      </c>
      <c r="AH44" s="75">
        <f>+VLOOKUP($D44,[1]venta_neta_cons!$A$2:$N$1048576,13,0)</f>
        <v>0</v>
      </c>
      <c r="AI44" s="75">
        <f>+VLOOKUP($D44,[1]venta_neta_cons!$A$2:$N$1048576,14,0)</f>
        <v>0</v>
      </c>
      <c r="AJ44" s="76">
        <f t="shared" si="35"/>
        <v>1100</v>
      </c>
      <c r="AK44" s="159">
        <f t="shared" si="36"/>
        <v>0.71345454545454545</v>
      </c>
      <c r="AL44" s="76"/>
      <c r="AM44" s="75">
        <f>+VLOOKUP($D44,[1]saldo_cons!$A$2:$N$1048576,3,0)</f>
        <v>784.8</v>
      </c>
      <c r="AN44" s="75">
        <f>+VLOOKUP($D44,[1]saldo_cons!$A$2:$N$1048576,4,0)</f>
        <v>0</v>
      </c>
      <c r="AO44" s="75">
        <f>+VLOOKUP($D44,[1]saldo_cons!$A$2:$N$1048576,5,0)</f>
        <v>0</v>
      </c>
      <c r="AP44" s="75">
        <f>+VLOOKUP($D44,[1]saldo_cons!$A$2:$N$1048576,6,0)</f>
        <v>0</v>
      </c>
      <c r="AQ44" s="75">
        <f>+VLOOKUP($D44,[1]saldo_cons!$A$2:$N$1048576,7,0)</f>
        <v>0</v>
      </c>
      <c r="AR44" s="75">
        <f>+VLOOKUP($D44,[1]saldo_cons!$A$2:$N$1048576,8,0)</f>
        <v>0</v>
      </c>
      <c r="AS44" s="75">
        <f>+VLOOKUP($D44,[1]saldo_cons!$A$2:$N$1048576,9,0)</f>
        <v>0</v>
      </c>
      <c r="AT44" s="75">
        <f>+VLOOKUP($D44,[1]saldo_cons!$A$2:$N$1048576,10,0)</f>
        <v>0</v>
      </c>
      <c r="AU44" s="75">
        <f>+VLOOKUP($D44,[1]saldo_cons!$A$2:$N$1048576,11,0)</f>
        <v>0</v>
      </c>
      <c r="AV44" s="75">
        <f>+VLOOKUP($D44,[1]saldo_cons!$A$2:$N$1048576,12,0)</f>
        <v>0</v>
      </c>
      <c r="AW44" s="75">
        <f>+VLOOKUP($D44,[1]saldo_cons!$A$2:$N$1048576,13,0)</f>
        <v>0</v>
      </c>
      <c r="AX44" s="75">
        <f>+VLOOKUP($D44,[1]saldo_cons!$A$2:$N$1048576,14,0)</f>
        <v>0</v>
      </c>
      <c r="AY44" s="76">
        <f t="shared" si="3"/>
        <v>784.8</v>
      </c>
      <c r="AZ44" s="76"/>
      <c r="BA44" s="76"/>
      <c r="BB44" s="75">
        <f>+VLOOKUP($D44,[1]ggr_cons!$A$2:$N$1048576,3,0)</f>
        <v>784.8</v>
      </c>
      <c r="BC44" s="75">
        <f>+VLOOKUP($D44,[1]ggr_cons!$A$2:$N$1048576,4,0)</f>
        <v>0</v>
      </c>
      <c r="BD44" s="75">
        <f>+VLOOKUP($D44,[1]ggr_cons!$A$2:$N$1048576,5,0)</f>
        <v>0</v>
      </c>
      <c r="BE44" s="75">
        <f>+VLOOKUP($D44,[1]ggr_cons!$A$2:$N$1048576,6,0)</f>
        <v>0</v>
      </c>
      <c r="BF44" s="75">
        <f>+VLOOKUP($D44,[1]ggr_cons!$A$2:$N$1048576,7,0)</f>
        <v>0</v>
      </c>
      <c r="BG44" s="75">
        <f>+VLOOKUP($D44,[1]ggr_cons!$A$2:$N$1048576,8,0)</f>
        <v>0</v>
      </c>
      <c r="BH44" s="75">
        <f>+VLOOKUP($D44,[1]ggr_cons!$A$2:$N$1048576,9,0)</f>
        <v>0</v>
      </c>
      <c r="BI44" s="75">
        <f>+VLOOKUP($D44,[1]ggr_cons!$A$2:$N$1048576,10,0)</f>
        <v>0</v>
      </c>
      <c r="BJ44" s="75">
        <f>+VLOOKUP($D44,[1]ggr_cons!$A$2:$N$1048576,11,0)</f>
        <v>0</v>
      </c>
      <c r="BK44" s="75">
        <f>+VLOOKUP($D44,[1]ggr_cons!$A$2:$N$1048576,12,0)</f>
        <v>0</v>
      </c>
      <c r="BL44" s="75">
        <f>+VLOOKUP($D44,[1]ggr_cons!$A$2:$N$1048576,13,0)</f>
        <v>0</v>
      </c>
      <c r="BM44" s="75">
        <f>+VLOOKUP($D44,[1]ggr_cons!$A$2:$N$1048576,14,0)</f>
        <v>0</v>
      </c>
      <c r="BN44" s="76">
        <f t="shared" si="4"/>
        <v>784.8</v>
      </c>
      <c r="BO44" s="75"/>
      <c r="BP44" s="75"/>
      <c r="BQ44" s="77">
        <f t="shared" si="37"/>
        <v>11</v>
      </c>
      <c r="BR44" s="77">
        <f t="shared" si="38"/>
        <v>0</v>
      </c>
      <c r="BS44" s="77">
        <f t="shared" si="39"/>
        <v>0</v>
      </c>
      <c r="BT44" s="77">
        <f t="shared" si="40"/>
        <v>0</v>
      </c>
      <c r="BU44" s="77">
        <f t="shared" si="41"/>
        <v>0</v>
      </c>
      <c r="BV44" s="77">
        <f t="shared" si="42"/>
        <v>0</v>
      </c>
      <c r="BW44" s="77">
        <f t="shared" si="43"/>
        <v>0</v>
      </c>
      <c r="BX44" s="77">
        <f t="shared" si="44"/>
        <v>0</v>
      </c>
      <c r="BY44" s="77">
        <f t="shared" si="45"/>
        <v>0</v>
      </c>
      <c r="BZ44" s="77">
        <f t="shared" si="46"/>
        <v>0</v>
      </c>
      <c r="CA44" s="77">
        <f t="shared" si="47"/>
        <v>0</v>
      </c>
      <c r="CB44" s="77">
        <f t="shared" si="48"/>
        <v>0</v>
      </c>
      <c r="CC44" s="77">
        <f t="shared" si="49"/>
        <v>11</v>
      </c>
      <c r="CD44" s="75"/>
      <c r="CE44" s="77"/>
      <c r="CF44" s="77">
        <f t="shared" si="50"/>
        <v>9.0909090909090917</v>
      </c>
      <c r="CG44" s="77">
        <f t="shared" si="51"/>
        <v>0</v>
      </c>
      <c r="CH44" s="77">
        <f t="shared" si="52"/>
        <v>0</v>
      </c>
      <c r="CI44" s="77">
        <f t="shared" si="53"/>
        <v>0</v>
      </c>
      <c r="CJ44" s="77">
        <f t="shared" si="54"/>
        <v>0</v>
      </c>
      <c r="CK44" s="77">
        <f t="shared" si="55"/>
        <v>0</v>
      </c>
      <c r="CL44" s="77">
        <f t="shared" si="56"/>
        <v>0</v>
      </c>
      <c r="CM44" s="77">
        <f t="shared" si="57"/>
        <v>0</v>
      </c>
      <c r="CN44" s="77">
        <f t="shared" si="58"/>
        <v>0</v>
      </c>
      <c r="CO44" s="77">
        <f t="shared" si="59"/>
        <v>0</v>
      </c>
      <c r="CP44" s="77">
        <f t="shared" si="60"/>
        <v>0</v>
      </c>
      <c r="CQ44" s="77">
        <f t="shared" si="61"/>
        <v>0</v>
      </c>
      <c r="CR44" s="77">
        <f t="shared" si="62"/>
        <v>9.0909090909090917</v>
      </c>
      <c r="CS44" s="75"/>
      <c r="CT44" s="75"/>
      <c r="CU44" s="78">
        <f t="shared" si="103"/>
        <v>347.65999999999997</v>
      </c>
      <c r="CV44" s="78">
        <f t="shared" si="104"/>
        <v>0</v>
      </c>
      <c r="CW44" s="78">
        <f t="shared" si="105"/>
        <v>0</v>
      </c>
      <c r="CX44" s="78">
        <f t="shared" si="106"/>
        <v>0</v>
      </c>
      <c r="CY44" s="78">
        <f t="shared" si="107"/>
        <v>0</v>
      </c>
      <c r="CZ44" s="78">
        <f t="shared" si="108"/>
        <v>0</v>
      </c>
      <c r="DA44" s="78">
        <f t="shared" si="109"/>
        <v>0</v>
      </c>
      <c r="DB44" s="78">
        <f t="shared" si="110"/>
        <v>0</v>
      </c>
      <c r="DC44" s="78">
        <f t="shared" si="111"/>
        <v>0</v>
      </c>
      <c r="DD44" s="78">
        <f t="shared" si="112"/>
        <v>0</v>
      </c>
      <c r="DE44" s="78">
        <f t="shared" si="113"/>
        <v>0</v>
      </c>
      <c r="DF44" s="78">
        <f t="shared" si="114"/>
        <v>0</v>
      </c>
      <c r="DG44" s="77">
        <f t="shared" si="115"/>
        <v>347.65999999999997</v>
      </c>
      <c r="DH44" s="75"/>
      <c r="DJ44" s="6">
        <f t="shared" si="116"/>
        <v>30</v>
      </c>
      <c r="DK44" s="6">
        <f t="shared" si="117"/>
        <v>0</v>
      </c>
      <c r="DL44" s="6">
        <f t="shared" si="118"/>
        <v>0</v>
      </c>
      <c r="DM44" s="6">
        <f t="shared" si="119"/>
        <v>0</v>
      </c>
      <c r="DN44" s="6">
        <f t="shared" si="120"/>
        <v>0</v>
      </c>
      <c r="DO44" s="6">
        <f t="shared" si="121"/>
        <v>0</v>
      </c>
      <c r="DP44" s="6">
        <f t="shared" si="122"/>
        <v>0</v>
      </c>
      <c r="DQ44" s="6">
        <f t="shared" si="123"/>
        <v>0</v>
      </c>
      <c r="DR44" s="6">
        <f t="shared" si="124"/>
        <v>0</v>
      </c>
      <c r="DS44" s="6">
        <f t="shared" si="125"/>
        <v>0</v>
      </c>
      <c r="DT44" s="6">
        <f t="shared" si="126"/>
        <v>0</v>
      </c>
      <c r="DU44" s="6">
        <f t="shared" si="127"/>
        <v>0</v>
      </c>
      <c r="DV44" s="77">
        <f t="shared" si="151"/>
        <v>30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77">
        <f t="shared" si="21"/>
        <v>0</v>
      </c>
      <c r="EO44" s="75">
        <f t="shared" si="76"/>
        <v>377.65999999999997</v>
      </c>
      <c r="EP44" s="75">
        <f t="shared" si="77"/>
        <v>0</v>
      </c>
      <c r="EQ44" s="75">
        <f t="shared" si="78"/>
        <v>0</v>
      </c>
      <c r="ER44" s="75">
        <f t="shared" si="79"/>
        <v>0</v>
      </c>
      <c r="ES44" s="75">
        <f t="shared" si="80"/>
        <v>0</v>
      </c>
      <c r="ET44" s="75">
        <f t="shared" si="81"/>
        <v>0</v>
      </c>
      <c r="EU44" s="75">
        <f t="shared" si="82"/>
        <v>0</v>
      </c>
      <c r="EV44" s="75">
        <f t="shared" si="83"/>
        <v>0</v>
      </c>
      <c r="EW44" s="75">
        <f t="shared" si="84"/>
        <v>0</v>
      </c>
      <c r="EX44" s="75">
        <f t="shared" si="85"/>
        <v>0</v>
      </c>
      <c r="EY44" s="75">
        <f t="shared" si="86"/>
        <v>0</v>
      </c>
      <c r="EZ44" s="75">
        <f t="shared" si="87"/>
        <v>0</v>
      </c>
      <c r="FA44" s="77">
        <f t="shared" si="34"/>
        <v>377.65999999999997</v>
      </c>
      <c r="FD44" s="75">
        <f t="shared" si="128"/>
        <v>407.14</v>
      </c>
      <c r="FE44" s="75">
        <f t="shared" si="129"/>
        <v>0</v>
      </c>
      <c r="FF44" s="75">
        <f t="shared" si="130"/>
        <v>0</v>
      </c>
      <c r="FG44" s="75">
        <f t="shared" si="131"/>
        <v>0</v>
      </c>
      <c r="FH44" s="75">
        <f t="shared" si="132"/>
        <v>0</v>
      </c>
      <c r="FI44" s="75">
        <f t="shared" si="133"/>
        <v>0</v>
      </c>
      <c r="FJ44" s="75">
        <f t="shared" si="134"/>
        <v>0</v>
      </c>
      <c r="FK44" s="75">
        <f t="shared" si="135"/>
        <v>0</v>
      </c>
      <c r="FL44" s="75">
        <f t="shared" si="136"/>
        <v>0</v>
      </c>
      <c r="FM44" s="75">
        <f t="shared" si="137"/>
        <v>0</v>
      </c>
      <c r="FN44" s="75">
        <f t="shared" si="138"/>
        <v>0</v>
      </c>
      <c r="FO44" s="75">
        <f t="shared" si="139"/>
        <v>0</v>
      </c>
      <c r="FP44" s="75">
        <f t="shared" si="140"/>
        <v>407.14</v>
      </c>
    </row>
    <row r="45" spans="1:172" ht="15" customHeight="1" outlineLevel="2" x14ac:dyDescent="0.25">
      <c r="A45" s="30">
        <v>3</v>
      </c>
      <c r="B45" s="30" t="s">
        <v>197</v>
      </c>
      <c r="C45" s="30" t="s">
        <v>6</v>
      </c>
      <c r="D45" s="64">
        <f t="shared" si="162"/>
        <v>10125</v>
      </c>
      <c r="E45" s="62">
        <v>10125</v>
      </c>
      <c r="F45" s="30" t="s">
        <v>142</v>
      </c>
      <c r="G45" s="30" t="s">
        <v>143</v>
      </c>
      <c r="H45" s="30" t="s">
        <v>144</v>
      </c>
      <c r="I45" s="30" t="s">
        <v>145</v>
      </c>
      <c r="J45" s="30" t="s">
        <v>141</v>
      </c>
      <c r="K45" s="30" t="s">
        <v>12</v>
      </c>
      <c r="L45" s="32" t="s">
        <v>333</v>
      </c>
      <c r="M45" s="33" t="s">
        <v>404</v>
      </c>
      <c r="N45" s="34">
        <v>0.01</v>
      </c>
      <c r="O45" s="35">
        <v>-5.0000000000000001E-3</v>
      </c>
      <c r="P45" s="34">
        <v>0.45</v>
      </c>
      <c r="Q45" s="34">
        <v>0</v>
      </c>
      <c r="R45" s="33">
        <v>0</v>
      </c>
      <c r="S45" s="33">
        <v>0</v>
      </c>
      <c r="T45" s="33">
        <v>30</v>
      </c>
      <c r="U45" s="33"/>
      <c r="X45" s="75">
        <f>+VLOOKUP($D45,[1]venta_neta_cons!$A$2:$N$1048576,3,0)</f>
        <v>662</v>
      </c>
      <c r="Y45" s="75">
        <f>+VLOOKUP($D45,[1]venta_neta_cons!$A$2:$N$1048576,4,0)</f>
        <v>0</v>
      </c>
      <c r="Z45" s="75">
        <f>+VLOOKUP($D45,[1]venta_neta_cons!$A$2:$N$1048576,5,0)</f>
        <v>0</v>
      </c>
      <c r="AA45" s="75">
        <f>+VLOOKUP($D45,[1]venta_neta_cons!$A$2:$N$1048576,6,0)</f>
        <v>0</v>
      </c>
      <c r="AB45" s="75">
        <f>+VLOOKUP($D45,[1]venta_neta_cons!$A$2:$N$1048576,7,0)</f>
        <v>0</v>
      </c>
      <c r="AC45" s="75">
        <f>+VLOOKUP($D45,[1]venta_neta_cons!$A$2:$N$1048576,8,0)</f>
        <v>0</v>
      </c>
      <c r="AD45" s="75">
        <f>+VLOOKUP($D45,[1]venta_neta_cons!$A$2:$N$1048576,9,0)</f>
        <v>0</v>
      </c>
      <c r="AE45" s="75">
        <f>+VLOOKUP($D45,[1]venta_neta_cons!$A$2:$N$1048576,10,0)</f>
        <v>0</v>
      </c>
      <c r="AF45" s="75">
        <f>+VLOOKUP($D45,[1]venta_neta_cons!$A$2:$N$1048576,11,0)</f>
        <v>0</v>
      </c>
      <c r="AG45" s="75">
        <f>+VLOOKUP($D45,[1]venta_neta_cons!$A$2:$N$1048576,12,0)</f>
        <v>0</v>
      </c>
      <c r="AH45" s="75">
        <f>+VLOOKUP($D45,[1]venta_neta_cons!$A$2:$N$1048576,13,0)</f>
        <v>0</v>
      </c>
      <c r="AI45" s="75">
        <f>+VLOOKUP($D45,[1]venta_neta_cons!$A$2:$N$1048576,14,0)</f>
        <v>0</v>
      </c>
      <c r="AJ45" s="76">
        <f t="shared" si="35"/>
        <v>662</v>
      </c>
      <c r="AK45" s="159">
        <f t="shared" si="36"/>
        <v>0.56274924471299093</v>
      </c>
      <c r="AL45" s="76"/>
      <c r="AM45" s="75">
        <f>+VLOOKUP($D45,[1]saldo_cons!$A$2:$N$1048576,3,0)</f>
        <v>372.54</v>
      </c>
      <c r="AN45" s="75">
        <f>+VLOOKUP($D45,[1]saldo_cons!$A$2:$N$1048576,4,0)</f>
        <v>0</v>
      </c>
      <c r="AO45" s="75">
        <f>+VLOOKUP($D45,[1]saldo_cons!$A$2:$N$1048576,5,0)</f>
        <v>0</v>
      </c>
      <c r="AP45" s="75">
        <f>+VLOOKUP($D45,[1]saldo_cons!$A$2:$N$1048576,6,0)</f>
        <v>0</v>
      </c>
      <c r="AQ45" s="75">
        <f>+VLOOKUP($D45,[1]saldo_cons!$A$2:$N$1048576,7,0)</f>
        <v>0</v>
      </c>
      <c r="AR45" s="75">
        <f>+VLOOKUP($D45,[1]saldo_cons!$A$2:$N$1048576,8,0)</f>
        <v>0</v>
      </c>
      <c r="AS45" s="75">
        <f>+VLOOKUP($D45,[1]saldo_cons!$A$2:$N$1048576,9,0)</f>
        <v>0</v>
      </c>
      <c r="AT45" s="75">
        <f>+VLOOKUP($D45,[1]saldo_cons!$A$2:$N$1048576,10,0)</f>
        <v>0</v>
      </c>
      <c r="AU45" s="75">
        <f>+VLOOKUP($D45,[1]saldo_cons!$A$2:$N$1048576,11,0)</f>
        <v>0</v>
      </c>
      <c r="AV45" s="75">
        <f>+VLOOKUP($D45,[1]saldo_cons!$A$2:$N$1048576,12,0)</f>
        <v>0</v>
      </c>
      <c r="AW45" s="75">
        <f>+VLOOKUP($D45,[1]saldo_cons!$A$2:$N$1048576,13,0)</f>
        <v>0</v>
      </c>
      <c r="AX45" s="75">
        <f>+VLOOKUP($D45,[1]saldo_cons!$A$2:$N$1048576,14,0)</f>
        <v>0</v>
      </c>
      <c r="AY45" s="76">
        <f t="shared" si="3"/>
        <v>372.54</v>
      </c>
      <c r="AZ45" s="76"/>
      <c r="BA45" s="76"/>
      <c r="BB45" s="75">
        <f>+VLOOKUP($D45,[1]ggr_cons!$A$2:$N$1048576,3,0)</f>
        <v>372.54</v>
      </c>
      <c r="BC45" s="75">
        <f>+VLOOKUP($D45,[1]ggr_cons!$A$2:$N$1048576,4,0)</f>
        <v>0</v>
      </c>
      <c r="BD45" s="75">
        <f>+VLOOKUP($D45,[1]ggr_cons!$A$2:$N$1048576,5,0)</f>
        <v>0</v>
      </c>
      <c r="BE45" s="75">
        <f>+VLOOKUP($D45,[1]ggr_cons!$A$2:$N$1048576,6,0)</f>
        <v>0</v>
      </c>
      <c r="BF45" s="75">
        <f>+VLOOKUP($D45,[1]ggr_cons!$A$2:$N$1048576,7,0)</f>
        <v>0</v>
      </c>
      <c r="BG45" s="75">
        <f>+VLOOKUP($D45,[1]ggr_cons!$A$2:$N$1048576,8,0)</f>
        <v>0</v>
      </c>
      <c r="BH45" s="75">
        <f>+VLOOKUP($D45,[1]ggr_cons!$A$2:$N$1048576,9,0)</f>
        <v>0</v>
      </c>
      <c r="BI45" s="75">
        <f>+VLOOKUP($D45,[1]ggr_cons!$A$2:$N$1048576,10,0)</f>
        <v>0</v>
      </c>
      <c r="BJ45" s="75">
        <f>+VLOOKUP($D45,[1]ggr_cons!$A$2:$N$1048576,11,0)</f>
        <v>0</v>
      </c>
      <c r="BK45" s="75">
        <f>+VLOOKUP($D45,[1]ggr_cons!$A$2:$N$1048576,12,0)</f>
        <v>0</v>
      </c>
      <c r="BL45" s="75">
        <f>+VLOOKUP($D45,[1]ggr_cons!$A$2:$N$1048576,13,0)</f>
        <v>0</v>
      </c>
      <c r="BM45" s="75">
        <f>+VLOOKUP($D45,[1]ggr_cons!$A$2:$N$1048576,14,0)</f>
        <v>0</v>
      </c>
      <c r="BN45" s="76">
        <f t="shared" si="4"/>
        <v>372.54</v>
      </c>
      <c r="BO45" s="75"/>
      <c r="BP45" s="75"/>
      <c r="BQ45" s="77">
        <f t="shared" si="37"/>
        <v>6.62</v>
      </c>
      <c r="BR45" s="77">
        <f t="shared" si="38"/>
        <v>0</v>
      </c>
      <c r="BS45" s="77">
        <f t="shared" si="39"/>
        <v>0</v>
      </c>
      <c r="BT45" s="77">
        <f t="shared" si="40"/>
        <v>0</v>
      </c>
      <c r="BU45" s="77">
        <f t="shared" si="41"/>
        <v>0</v>
      </c>
      <c r="BV45" s="77">
        <f t="shared" si="42"/>
        <v>0</v>
      </c>
      <c r="BW45" s="77">
        <f t="shared" si="43"/>
        <v>0</v>
      </c>
      <c r="BX45" s="77">
        <f t="shared" si="44"/>
        <v>0</v>
      </c>
      <c r="BY45" s="77">
        <f t="shared" si="45"/>
        <v>0</v>
      </c>
      <c r="BZ45" s="77">
        <f t="shared" si="46"/>
        <v>0</v>
      </c>
      <c r="CA45" s="77">
        <f t="shared" si="47"/>
        <v>0</v>
      </c>
      <c r="CB45" s="77">
        <f t="shared" si="48"/>
        <v>0</v>
      </c>
      <c r="CC45" s="77">
        <f t="shared" si="49"/>
        <v>6.62</v>
      </c>
      <c r="CD45" s="75"/>
      <c r="CE45" s="77"/>
      <c r="CF45" s="77">
        <f t="shared" si="50"/>
        <v>5.4710743801652892</v>
      </c>
      <c r="CG45" s="77">
        <f t="shared" si="51"/>
        <v>0</v>
      </c>
      <c r="CH45" s="77">
        <f t="shared" si="52"/>
        <v>0</v>
      </c>
      <c r="CI45" s="77">
        <f t="shared" si="53"/>
        <v>0</v>
      </c>
      <c r="CJ45" s="77">
        <f t="shared" si="54"/>
        <v>0</v>
      </c>
      <c r="CK45" s="77">
        <f t="shared" si="55"/>
        <v>0</v>
      </c>
      <c r="CL45" s="77">
        <f t="shared" si="56"/>
        <v>0</v>
      </c>
      <c r="CM45" s="77">
        <f t="shared" si="57"/>
        <v>0</v>
      </c>
      <c r="CN45" s="77">
        <f t="shared" si="58"/>
        <v>0</v>
      </c>
      <c r="CO45" s="77">
        <f t="shared" si="59"/>
        <v>0</v>
      </c>
      <c r="CP45" s="77">
        <f t="shared" si="60"/>
        <v>0</v>
      </c>
      <c r="CQ45" s="77">
        <f t="shared" si="61"/>
        <v>0</v>
      </c>
      <c r="CR45" s="77">
        <f t="shared" si="62"/>
        <v>5.4710743801652892</v>
      </c>
      <c r="CS45" s="75"/>
      <c r="CT45" s="75"/>
      <c r="CU45" s="78">
        <f t="shared" si="103"/>
        <v>164.333</v>
      </c>
      <c r="CV45" s="78">
        <f t="shared" si="104"/>
        <v>0</v>
      </c>
      <c r="CW45" s="78">
        <f t="shared" si="105"/>
        <v>0</v>
      </c>
      <c r="CX45" s="78">
        <f t="shared" si="106"/>
        <v>0</v>
      </c>
      <c r="CY45" s="78">
        <f t="shared" si="107"/>
        <v>0</v>
      </c>
      <c r="CZ45" s="78">
        <f t="shared" si="108"/>
        <v>0</v>
      </c>
      <c r="DA45" s="78">
        <f t="shared" si="109"/>
        <v>0</v>
      </c>
      <c r="DB45" s="78">
        <f t="shared" si="110"/>
        <v>0</v>
      </c>
      <c r="DC45" s="78">
        <f t="shared" si="111"/>
        <v>0</v>
      </c>
      <c r="DD45" s="78">
        <f t="shared" si="112"/>
        <v>0</v>
      </c>
      <c r="DE45" s="78">
        <f t="shared" si="113"/>
        <v>0</v>
      </c>
      <c r="DF45" s="78">
        <f t="shared" si="114"/>
        <v>0</v>
      </c>
      <c r="DG45" s="77">
        <f t="shared" si="115"/>
        <v>164.333</v>
      </c>
      <c r="DH45" s="75"/>
      <c r="DJ45" s="6">
        <f t="shared" si="116"/>
        <v>30</v>
      </c>
      <c r="DK45" s="6">
        <f t="shared" si="117"/>
        <v>0</v>
      </c>
      <c r="DL45" s="6">
        <f t="shared" si="118"/>
        <v>0</v>
      </c>
      <c r="DM45" s="6">
        <f t="shared" si="119"/>
        <v>0</v>
      </c>
      <c r="DN45" s="6">
        <f t="shared" si="120"/>
        <v>0</v>
      </c>
      <c r="DO45" s="6">
        <f t="shared" si="121"/>
        <v>0</v>
      </c>
      <c r="DP45" s="6">
        <f t="shared" si="122"/>
        <v>0</v>
      </c>
      <c r="DQ45" s="6">
        <f t="shared" si="123"/>
        <v>0</v>
      </c>
      <c r="DR45" s="6">
        <f t="shared" si="124"/>
        <v>0</v>
      </c>
      <c r="DS45" s="6">
        <f t="shared" si="125"/>
        <v>0</v>
      </c>
      <c r="DT45" s="6">
        <f t="shared" si="126"/>
        <v>0</v>
      </c>
      <c r="DU45" s="6">
        <f t="shared" si="127"/>
        <v>0</v>
      </c>
      <c r="DV45" s="77">
        <f t="shared" si="151"/>
        <v>30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77">
        <f t="shared" si="21"/>
        <v>0</v>
      </c>
      <c r="EO45" s="75">
        <f t="shared" si="76"/>
        <v>194.333</v>
      </c>
      <c r="EP45" s="75">
        <f t="shared" si="77"/>
        <v>0</v>
      </c>
      <c r="EQ45" s="75">
        <f t="shared" si="78"/>
        <v>0</v>
      </c>
      <c r="ER45" s="75">
        <f t="shared" si="79"/>
        <v>0</v>
      </c>
      <c r="ES45" s="75">
        <f t="shared" si="80"/>
        <v>0</v>
      </c>
      <c r="ET45" s="75">
        <f t="shared" si="81"/>
        <v>0</v>
      </c>
      <c r="EU45" s="75">
        <f t="shared" si="82"/>
        <v>0</v>
      </c>
      <c r="EV45" s="75">
        <f t="shared" si="83"/>
        <v>0</v>
      </c>
      <c r="EW45" s="75">
        <f t="shared" si="84"/>
        <v>0</v>
      </c>
      <c r="EX45" s="75">
        <f t="shared" si="85"/>
        <v>0</v>
      </c>
      <c r="EY45" s="75">
        <f t="shared" si="86"/>
        <v>0</v>
      </c>
      <c r="EZ45" s="75">
        <f t="shared" si="87"/>
        <v>0</v>
      </c>
      <c r="FA45" s="77">
        <f t="shared" si="34"/>
        <v>194.333</v>
      </c>
      <c r="FD45" s="75">
        <f t="shared" si="128"/>
        <v>178.20700000000002</v>
      </c>
      <c r="FE45" s="75">
        <f t="shared" si="129"/>
        <v>0</v>
      </c>
      <c r="FF45" s="75">
        <f t="shared" si="130"/>
        <v>0</v>
      </c>
      <c r="FG45" s="75">
        <f t="shared" si="131"/>
        <v>0</v>
      </c>
      <c r="FH45" s="75">
        <f t="shared" si="132"/>
        <v>0</v>
      </c>
      <c r="FI45" s="75">
        <f t="shared" si="133"/>
        <v>0</v>
      </c>
      <c r="FJ45" s="75">
        <f t="shared" si="134"/>
        <v>0</v>
      </c>
      <c r="FK45" s="75">
        <f t="shared" si="135"/>
        <v>0</v>
      </c>
      <c r="FL45" s="75">
        <f t="shared" si="136"/>
        <v>0</v>
      </c>
      <c r="FM45" s="75">
        <f t="shared" si="137"/>
        <v>0</v>
      </c>
      <c r="FN45" s="75">
        <f t="shared" si="138"/>
        <v>0</v>
      </c>
      <c r="FO45" s="75">
        <f t="shared" si="139"/>
        <v>0</v>
      </c>
      <c r="FP45" s="75">
        <f t="shared" si="140"/>
        <v>178.20700000000002</v>
      </c>
    </row>
    <row r="46" spans="1:172" ht="15" customHeight="1" outlineLevel="2" x14ac:dyDescent="0.25">
      <c r="A46" s="30">
        <v>3</v>
      </c>
      <c r="B46" s="30" t="s">
        <v>197</v>
      </c>
      <c r="C46" s="30" t="s">
        <v>6</v>
      </c>
      <c r="D46" s="64">
        <f t="shared" si="162"/>
        <v>10130</v>
      </c>
      <c r="E46" s="62">
        <v>10130</v>
      </c>
      <c r="F46" s="30" t="s">
        <v>309</v>
      </c>
      <c r="G46" s="30" t="s">
        <v>146</v>
      </c>
      <c r="H46" s="30" t="s">
        <v>147</v>
      </c>
      <c r="I46" s="30" t="s">
        <v>148</v>
      </c>
      <c r="J46" s="30" t="s">
        <v>149</v>
      </c>
      <c r="K46" s="30" t="s">
        <v>12</v>
      </c>
      <c r="L46" s="32" t="s">
        <v>333</v>
      </c>
      <c r="M46" s="33" t="s">
        <v>404</v>
      </c>
      <c r="N46" s="34">
        <v>0.01</v>
      </c>
      <c r="O46" s="35">
        <v>-5.0000000000000001E-3</v>
      </c>
      <c r="P46" s="34">
        <v>0.45</v>
      </c>
      <c r="Q46" s="34">
        <v>0</v>
      </c>
      <c r="R46" s="33">
        <v>0</v>
      </c>
      <c r="S46" s="33">
        <v>0</v>
      </c>
      <c r="T46" s="33">
        <v>30</v>
      </c>
      <c r="U46" s="33"/>
      <c r="X46" s="75">
        <f>+VLOOKUP($D46,[1]venta_neta_cons!$A$2:$N$1048576,3,0)</f>
        <v>946</v>
      </c>
      <c r="Y46" s="75">
        <f>+VLOOKUP($D46,[1]venta_neta_cons!$A$2:$N$1048576,4,0)</f>
        <v>0</v>
      </c>
      <c r="Z46" s="75">
        <f>+VLOOKUP($D46,[1]venta_neta_cons!$A$2:$N$1048576,5,0)</f>
        <v>0</v>
      </c>
      <c r="AA46" s="75">
        <f>+VLOOKUP($D46,[1]venta_neta_cons!$A$2:$N$1048576,6,0)</f>
        <v>0</v>
      </c>
      <c r="AB46" s="75">
        <f>+VLOOKUP($D46,[1]venta_neta_cons!$A$2:$N$1048576,7,0)</f>
        <v>0</v>
      </c>
      <c r="AC46" s="75">
        <f>+VLOOKUP($D46,[1]venta_neta_cons!$A$2:$N$1048576,8,0)</f>
        <v>0</v>
      </c>
      <c r="AD46" s="75">
        <f>+VLOOKUP($D46,[1]venta_neta_cons!$A$2:$N$1048576,9,0)</f>
        <v>0</v>
      </c>
      <c r="AE46" s="75">
        <f>+VLOOKUP($D46,[1]venta_neta_cons!$A$2:$N$1048576,10,0)</f>
        <v>0</v>
      </c>
      <c r="AF46" s="75">
        <f>+VLOOKUP($D46,[1]venta_neta_cons!$A$2:$N$1048576,11,0)</f>
        <v>0</v>
      </c>
      <c r="AG46" s="75">
        <f>+VLOOKUP($D46,[1]venta_neta_cons!$A$2:$N$1048576,12,0)</f>
        <v>0</v>
      </c>
      <c r="AH46" s="75">
        <f>+VLOOKUP($D46,[1]venta_neta_cons!$A$2:$N$1048576,13,0)</f>
        <v>0</v>
      </c>
      <c r="AI46" s="75">
        <f>+VLOOKUP($D46,[1]venta_neta_cons!$A$2:$N$1048576,14,0)</f>
        <v>0</v>
      </c>
      <c r="AJ46" s="76">
        <f t="shared" si="35"/>
        <v>946</v>
      </c>
      <c r="AK46" s="159">
        <f t="shared" si="36"/>
        <v>0.29318181818181821</v>
      </c>
      <c r="AL46" s="76"/>
      <c r="AM46" s="75">
        <f>+VLOOKUP($D46,[1]saldo_cons!$A$2:$N$1048576,3,0)</f>
        <v>277.35000000000002</v>
      </c>
      <c r="AN46" s="75">
        <f>+VLOOKUP($D46,[1]saldo_cons!$A$2:$N$1048576,4,0)</f>
        <v>0</v>
      </c>
      <c r="AO46" s="75">
        <f>+VLOOKUP($D46,[1]saldo_cons!$A$2:$N$1048576,5,0)</f>
        <v>0</v>
      </c>
      <c r="AP46" s="75">
        <f>+VLOOKUP($D46,[1]saldo_cons!$A$2:$N$1048576,6,0)</f>
        <v>0</v>
      </c>
      <c r="AQ46" s="75">
        <f>+VLOOKUP($D46,[1]saldo_cons!$A$2:$N$1048576,7,0)</f>
        <v>0</v>
      </c>
      <c r="AR46" s="75">
        <f>+VLOOKUP($D46,[1]saldo_cons!$A$2:$N$1048576,8,0)</f>
        <v>0</v>
      </c>
      <c r="AS46" s="75">
        <f>+VLOOKUP($D46,[1]saldo_cons!$A$2:$N$1048576,9,0)</f>
        <v>0</v>
      </c>
      <c r="AT46" s="75">
        <f>+VLOOKUP($D46,[1]saldo_cons!$A$2:$N$1048576,10,0)</f>
        <v>0</v>
      </c>
      <c r="AU46" s="75">
        <f>+VLOOKUP($D46,[1]saldo_cons!$A$2:$N$1048576,11,0)</f>
        <v>0</v>
      </c>
      <c r="AV46" s="75">
        <f>+VLOOKUP($D46,[1]saldo_cons!$A$2:$N$1048576,12,0)</f>
        <v>0</v>
      </c>
      <c r="AW46" s="75">
        <f>+VLOOKUP($D46,[1]saldo_cons!$A$2:$N$1048576,13,0)</f>
        <v>0</v>
      </c>
      <c r="AX46" s="75">
        <f>+VLOOKUP($D46,[1]saldo_cons!$A$2:$N$1048576,14,0)</f>
        <v>0</v>
      </c>
      <c r="AY46" s="76">
        <f t="shared" si="3"/>
        <v>277.35000000000002</v>
      </c>
      <c r="AZ46" s="76"/>
      <c r="BA46" s="76"/>
      <c r="BB46" s="75">
        <f>+VLOOKUP($D46,[1]ggr_cons!$A$2:$N$1048576,3,0)</f>
        <v>277.35000000000002</v>
      </c>
      <c r="BC46" s="75">
        <f>+VLOOKUP($D46,[1]ggr_cons!$A$2:$N$1048576,4,0)</f>
        <v>0</v>
      </c>
      <c r="BD46" s="75">
        <f>+VLOOKUP($D46,[1]ggr_cons!$A$2:$N$1048576,5,0)</f>
        <v>0</v>
      </c>
      <c r="BE46" s="75">
        <f>+VLOOKUP($D46,[1]ggr_cons!$A$2:$N$1048576,6,0)</f>
        <v>0</v>
      </c>
      <c r="BF46" s="75">
        <f>+VLOOKUP($D46,[1]ggr_cons!$A$2:$N$1048576,7,0)</f>
        <v>0</v>
      </c>
      <c r="BG46" s="75">
        <f>+VLOOKUP($D46,[1]ggr_cons!$A$2:$N$1048576,8,0)</f>
        <v>0</v>
      </c>
      <c r="BH46" s="75">
        <f>+VLOOKUP($D46,[1]ggr_cons!$A$2:$N$1048576,9,0)</f>
        <v>0</v>
      </c>
      <c r="BI46" s="75">
        <f>+VLOOKUP($D46,[1]ggr_cons!$A$2:$N$1048576,10,0)</f>
        <v>0</v>
      </c>
      <c r="BJ46" s="75">
        <f>+VLOOKUP($D46,[1]ggr_cons!$A$2:$N$1048576,11,0)</f>
        <v>0</v>
      </c>
      <c r="BK46" s="75">
        <f>+VLOOKUP($D46,[1]ggr_cons!$A$2:$N$1048576,12,0)</f>
        <v>0</v>
      </c>
      <c r="BL46" s="75">
        <f>+VLOOKUP($D46,[1]ggr_cons!$A$2:$N$1048576,13,0)</f>
        <v>0</v>
      </c>
      <c r="BM46" s="75">
        <f>+VLOOKUP($D46,[1]ggr_cons!$A$2:$N$1048576,14,0)</f>
        <v>0</v>
      </c>
      <c r="BN46" s="76">
        <f t="shared" si="4"/>
        <v>277.35000000000002</v>
      </c>
      <c r="BO46" s="75"/>
      <c r="BP46" s="75"/>
      <c r="BQ46" s="77">
        <f t="shared" si="37"/>
        <v>9.4600000000000009</v>
      </c>
      <c r="BR46" s="77">
        <f t="shared" si="38"/>
        <v>0</v>
      </c>
      <c r="BS46" s="77">
        <f t="shared" si="39"/>
        <v>0</v>
      </c>
      <c r="BT46" s="77">
        <f t="shared" si="40"/>
        <v>0</v>
      </c>
      <c r="BU46" s="77">
        <f t="shared" si="41"/>
        <v>0</v>
      </c>
      <c r="BV46" s="77">
        <f t="shared" si="42"/>
        <v>0</v>
      </c>
      <c r="BW46" s="77">
        <f t="shared" si="43"/>
        <v>0</v>
      </c>
      <c r="BX46" s="77">
        <f t="shared" si="44"/>
        <v>0</v>
      </c>
      <c r="BY46" s="77">
        <f t="shared" si="45"/>
        <v>0</v>
      </c>
      <c r="BZ46" s="77">
        <f t="shared" si="46"/>
        <v>0</v>
      </c>
      <c r="CA46" s="77">
        <f t="shared" si="47"/>
        <v>0</v>
      </c>
      <c r="CB46" s="77">
        <f t="shared" si="48"/>
        <v>0</v>
      </c>
      <c r="CC46" s="77">
        <f t="shared" si="49"/>
        <v>9.4600000000000009</v>
      </c>
      <c r="CD46" s="75"/>
      <c r="CE46" s="77"/>
      <c r="CF46" s="77">
        <f t="shared" si="50"/>
        <v>7.8181818181818192</v>
      </c>
      <c r="CG46" s="77">
        <f t="shared" si="51"/>
        <v>0</v>
      </c>
      <c r="CH46" s="77">
        <f t="shared" si="52"/>
        <v>0</v>
      </c>
      <c r="CI46" s="77">
        <f t="shared" si="53"/>
        <v>0</v>
      </c>
      <c r="CJ46" s="77">
        <f t="shared" si="54"/>
        <v>0</v>
      </c>
      <c r="CK46" s="77">
        <f t="shared" si="55"/>
        <v>0</v>
      </c>
      <c r="CL46" s="77">
        <f t="shared" si="56"/>
        <v>0</v>
      </c>
      <c r="CM46" s="77">
        <f t="shared" si="57"/>
        <v>0</v>
      </c>
      <c r="CN46" s="77">
        <f t="shared" si="58"/>
        <v>0</v>
      </c>
      <c r="CO46" s="77">
        <f t="shared" si="59"/>
        <v>0</v>
      </c>
      <c r="CP46" s="77">
        <f t="shared" si="60"/>
        <v>0</v>
      </c>
      <c r="CQ46" s="77">
        <f t="shared" si="61"/>
        <v>0</v>
      </c>
      <c r="CR46" s="77">
        <f t="shared" si="62"/>
        <v>7.8181818181818192</v>
      </c>
      <c r="CS46" s="75"/>
      <c r="CT46" s="75"/>
      <c r="CU46" s="78">
        <f t="shared" si="103"/>
        <v>120.07750000000001</v>
      </c>
      <c r="CV46" s="78">
        <f t="shared" si="104"/>
        <v>0</v>
      </c>
      <c r="CW46" s="78">
        <f t="shared" si="105"/>
        <v>0</v>
      </c>
      <c r="CX46" s="78">
        <f t="shared" si="106"/>
        <v>0</v>
      </c>
      <c r="CY46" s="78">
        <f t="shared" si="107"/>
        <v>0</v>
      </c>
      <c r="CZ46" s="78">
        <f t="shared" si="108"/>
        <v>0</v>
      </c>
      <c r="DA46" s="78">
        <f t="shared" si="109"/>
        <v>0</v>
      </c>
      <c r="DB46" s="78">
        <f t="shared" si="110"/>
        <v>0</v>
      </c>
      <c r="DC46" s="78">
        <f t="shared" si="111"/>
        <v>0</v>
      </c>
      <c r="DD46" s="78">
        <f t="shared" si="112"/>
        <v>0</v>
      </c>
      <c r="DE46" s="78">
        <f t="shared" si="113"/>
        <v>0</v>
      </c>
      <c r="DF46" s="78">
        <f t="shared" si="114"/>
        <v>0</v>
      </c>
      <c r="DG46" s="77">
        <f t="shared" si="115"/>
        <v>120.07750000000001</v>
      </c>
      <c r="DH46" s="75"/>
      <c r="DJ46" s="6">
        <f t="shared" si="116"/>
        <v>30</v>
      </c>
      <c r="DK46" s="6">
        <f t="shared" si="117"/>
        <v>0</v>
      </c>
      <c r="DL46" s="6">
        <f t="shared" si="118"/>
        <v>0</v>
      </c>
      <c r="DM46" s="6">
        <f t="shared" si="119"/>
        <v>0</v>
      </c>
      <c r="DN46" s="6">
        <f t="shared" si="120"/>
        <v>0</v>
      </c>
      <c r="DO46" s="6">
        <f t="shared" si="121"/>
        <v>0</v>
      </c>
      <c r="DP46" s="6">
        <f t="shared" si="122"/>
        <v>0</v>
      </c>
      <c r="DQ46" s="6">
        <f t="shared" si="123"/>
        <v>0</v>
      </c>
      <c r="DR46" s="6">
        <f t="shared" si="124"/>
        <v>0</v>
      </c>
      <c r="DS46" s="6">
        <f t="shared" si="125"/>
        <v>0</v>
      </c>
      <c r="DT46" s="6">
        <f t="shared" si="126"/>
        <v>0</v>
      </c>
      <c r="DU46" s="6">
        <f t="shared" si="127"/>
        <v>0</v>
      </c>
      <c r="DV46" s="77">
        <f t="shared" si="151"/>
        <v>30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77">
        <f t="shared" si="21"/>
        <v>0</v>
      </c>
      <c r="EO46" s="75">
        <f t="shared" si="76"/>
        <v>150.07750000000001</v>
      </c>
      <c r="EP46" s="75">
        <f t="shared" si="77"/>
        <v>0</v>
      </c>
      <c r="EQ46" s="75">
        <f t="shared" si="78"/>
        <v>0</v>
      </c>
      <c r="ER46" s="75">
        <f t="shared" si="79"/>
        <v>0</v>
      </c>
      <c r="ES46" s="75">
        <f t="shared" si="80"/>
        <v>0</v>
      </c>
      <c r="ET46" s="75">
        <f t="shared" si="81"/>
        <v>0</v>
      </c>
      <c r="EU46" s="75">
        <f t="shared" si="82"/>
        <v>0</v>
      </c>
      <c r="EV46" s="75">
        <f t="shared" si="83"/>
        <v>0</v>
      </c>
      <c r="EW46" s="75">
        <f t="shared" si="84"/>
        <v>0</v>
      </c>
      <c r="EX46" s="75">
        <f t="shared" si="85"/>
        <v>0</v>
      </c>
      <c r="EY46" s="75">
        <f t="shared" si="86"/>
        <v>0</v>
      </c>
      <c r="EZ46" s="75">
        <f t="shared" si="87"/>
        <v>0</v>
      </c>
      <c r="FA46" s="77">
        <f t="shared" si="34"/>
        <v>150.07750000000001</v>
      </c>
      <c r="FD46" s="75">
        <f t="shared" si="128"/>
        <v>127.27250000000001</v>
      </c>
      <c r="FE46" s="75">
        <f t="shared" si="129"/>
        <v>0</v>
      </c>
      <c r="FF46" s="75">
        <f t="shared" si="130"/>
        <v>0</v>
      </c>
      <c r="FG46" s="75">
        <f t="shared" si="131"/>
        <v>0</v>
      </c>
      <c r="FH46" s="75">
        <f t="shared" si="132"/>
        <v>0</v>
      </c>
      <c r="FI46" s="75">
        <f t="shared" si="133"/>
        <v>0</v>
      </c>
      <c r="FJ46" s="75">
        <f t="shared" si="134"/>
        <v>0</v>
      </c>
      <c r="FK46" s="75">
        <f t="shared" si="135"/>
        <v>0</v>
      </c>
      <c r="FL46" s="75">
        <f t="shared" si="136"/>
        <v>0</v>
      </c>
      <c r="FM46" s="75">
        <f t="shared" si="137"/>
        <v>0</v>
      </c>
      <c r="FN46" s="75">
        <f t="shared" si="138"/>
        <v>0</v>
      </c>
      <c r="FO46" s="75">
        <f t="shared" si="139"/>
        <v>0</v>
      </c>
      <c r="FP46" s="75">
        <f t="shared" si="140"/>
        <v>127.27250000000001</v>
      </c>
    </row>
    <row r="47" spans="1:172" ht="15" customHeight="1" outlineLevel="2" x14ac:dyDescent="0.25">
      <c r="A47" s="30">
        <v>3</v>
      </c>
      <c r="B47" s="30" t="s">
        <v>197</v>
      </c>
      <c r="C47" s="30" t="s">
        <v>6</v>
      </c>
      <c r="D47" s="64">
        <v>10131</v>
      </c>
      <c r="E47" s="62">
        <v>10131</v>
      </c>
      <c r="F47" s="39" t="s">
        <v>1085</v>
      </c>
      <c r="G47" s="56" t="s">
        <v>1157</v>
      </c>
      <c r="H47" s="30" t="s">
        <v>1159</v>
      </c>
      <c r="I47" s="56" t="s">
        <v>1158</v>
      </c>
      <c r="J47" s="56" t="s">
        <v>12</v>
      </c>
      <c r="K47" s="56" t="s">
        <v>12</v>
      </c>
      <c r="L47" s="32" t="s">
        <v>333</v>
      </c>
      <c r="M47" s="33" t="s">
        <v>404</v>
      </c>
      <c r="N47" s="34">
        <v>0.01</v>
      </c>
      <c r="O47" s="35">
        <v>-5.0000000000000001E-3</v>
      </c>
      <c r="P47" s="34">
        <v>0.45</v>
      </c>
      <c r="Q47" s="34">
        <v>0</v>
      </c>
      <c r="R47" s="33">
        <v>0</v>
      </c>
      <c r="S47" s="33">
        <v>0</v>
      </c>
      <c r="T47" s="33">
        <v>30</v>
      </c>
      <c r="U47" s="33"/>
      <c r="X47" s="75">
        <f>+VLOOKUP($D47,[1]venta_neta_cons!$A$2:$N$1048576,3,0)</f>
        <v>1021</v>
      </c>
      <c r="Y47" s="75">
        <f>+VLOOKUP($D47,[1]venta_neta_cons!$A$2:$N$1048576,4,0)</f>
        <v>0</v>
      </c>
      <c r="Z47" s="75">
        <f>+VLOOKUP($D47,[1]venta_neta_cons!$A$2:$N$1048576,5,0)</f>
        <v>0</v>
      </c>
      <c r="AA47" s="75">
        <f>+VLOOKUP($D47,[1]venta_neta_cons!$A$2:$N$1048576,6,0)</f>
        <v>0</v>
      </c>
      <c r="AB47" s="75">
        <f>+VLOOKUP($D47,[1]venta_neta_cons!$A$2:$N$1048576,7,0)</f>
        <v>0</v>
      </c>
      <c r="AC47" s="75">
        <f>+VLOOKUP($D47,[1]venta_neta_cons!$A$2:$N$1048576,8,0)</f>
        <v>0</v>
      </c>
      <c r="AD47" s="75">
        <f>+VLOOKUP($D47,[1]venta_neta_cons!$A$2:$N$1048576,9,0)</f>
        <v>0</v>
      </c>
      <c r="AE47" s="75">
        <f>+VLOOKUP($D47,[1]venta_neta_cons!$A$2:$N$1048576,10,0)</f>
        <v>0</v>
      </c>
      <c r="AF47" s="75">
        <f>+VLOOKUP($D47,[1]venta_neta_cons!$A$2:$N$1048576,11,0)</f>
        <v>0</v>
      </c>
      <c r="AG47" s="75">
        <f>+VLOOKUP($D47,[1]venta_neta_cons!$A$2:$N$1048576,12,0)</f>
        <v>0</v>
      </c>
      <c r="AH47" s="75">
        <f>+VLOOKUP($D47,[1]venta_neta_cons!$A$2:$N$1048576,13,0)</f>
        <v>0</v>
      </c>
      <c r="AI47" s="75">
        <f>+VLOOKUP($D47,[1]venta_neta_cons!$A$2:$N$1048576,14,0)</f>
        <v>0</v>
      </c>
      <c r="AJ47" s="76">
        <f t="shared" si="35"/>
        <v>1021</v>
      </c>
      <c r="AK47" s="159">
        <f t="shared" si="36"/>
        <v>0.34108716944172379</v>
      </c>
      <c r="AL47" s="76"/>
      <c r="AM47" s="75">
        <f>+VLOOKUP($D47,[1]saldo_cons!$A$2:$N$1048576,3,0)</f>
        <v>348.25</v>
      </c>
      <c r="AN47" s="75">
        <f>+VLOOKUP($D47,[1]saldo_cons!$A$2:$N$1048576,4,0)</f>
        <v>0</v>
      </c>
      <c r="AO47" s="75">
        <f>+VLOOKUP($D47,[1]saldo_cons!$A$2:$N$1048576,5,0)</f>
        <v>0</v>
      </c>
      <c r="AP47" s="75">
        <f>+VLOOKUP($D47,[1]saldo_cons!$A$2:$N$1048576,6,0)</f>
        <v>0</v>
      </c>
      <c r="AQ47" s="75">
        <f>+VLOOKUP($D47,[1]saldo_cons!$A$2:$N$1048576,7,0)</f>
        <v>0</v>
      </c>
      <c r="AR47" s="75">
        <f>+VLOOKUP($D47,[1]saldo_cons!$A$2:$N$1048576,8,0)</f>
        <v>0</v>
      </c>
      <c r="AS47" s="75">
        <f>+VLOOKUP($D47,[1]saldo_cons!$A$2:$N$1048576,9,0)</f>
        <v>0</v>
      </c>
      <c r="AT47" s="75">
        <f>+VLOOKUP($D47,[1]saldo_cons!$A$2:$N$1048576,10,0)</f>
        <v>0</v>
      </c>
      <c r="AU47" s="75">
        <f>+VLOOKUP($D47,[1]saldo_cons!$A$2:$N$1048576,11,0)</f>
        <v>0</v>
      </c>
      <c r="AV47" s="75">
        <f>+VLOOKUP($D47,[1]saldo_cons!$A$2:$N$1048576,12,0)</f>
        <v>0</v>
      </c>
      <c r="AW47" s="75">
        <f>+VLOOKUP($D47,[1]saldo_cons!$A$2:$N$1048576,13,0)</f>
        <v>0</v>
      </c>
      <c r="AX47" s="75">
        <f>+VLOOKUP($D47,[1]saldo_cons!$A$2:$N$1048576,14,0)</f>
        <v>0</v>
      </c>
      <c r="AY47" s="76">
        <f t="shared" si="3"/>
        <v>348.25</v>
      </c>
      <c r="AZ47" s="76"/>
      <c r="BA47" s="76"/>
      <c r="BB47" s="75">
        <f>+VLOOKUP($D47,[1]ggr_cons!$A$2:$N$1048576,3,0)</f>
        <v>348.25</v>
      </c>
      <c r="BC47" s="75">
        <f>+VLOOKUP($D47,[1]ggr_cons!$A$2:$N$1048576,4,0)</f>
        <v>0</v>
      </c>
      <c r="BD47" s="75">
        <f>+VLOOKUP($D47,[1]ggr_cons!$A$2:$N$1048576,5,0)</f>
        <v>0</v>
      </c>
      <c r="BE47" s="75">
        <f>+VLOOKUP($D47,[1]ggr_cons!$A$2:$N$1048576,6,0)</f>
        <v>0</v>
      </c>
      <c r="BF47" s="75">
        <f>+VLOOKUP($D47,[1]ggr_cons!$A$2:$N$1048576,7,0)</f>
        <v>0</v>
      </c>
      <c r="BG47" s="75">
        <f>+VLOOKUP($D47,[1]ggr_cons!$A$2:$N$1048576,8,0)</f>
        <v>0</v>
      </c>
      <c r="BH47" s="75">
        <f>+VLOOKUP($D47,[1]ggr_cons!$A$2:$N$1048576,9,0)</f>
        <v>0</v>
      </c>
      <c r="BI47" s="75">
        <f>+VLOOKUP($D47,[1]ggr_cons!$A$2:$N$1048576,10,0)</f>
        <v>0</v>
      </c>
      <c r="BJ47" s="75">
        <f>+VLOOKUP($D47,[1]ggr_cons!$A$2:$N$1048576,11,0)</f>
        <v>0</v>
      </c>
      <c r="BK47" s="75">
        <f>+VLOOKUP($D47,[1]ggr_cons!$A$2:$N$1048576,12,0)</f>
        <v>0</v>
      </c>
      <c r="BL47" s="75">
        <f>+VLOOKUP($D47,[1]ggr_cons!$A$2:$N$1048576,13,0)</f>
        <v>0</v>
      </c>
      <c r="BM47" s="75">
        <f>+VLOOKUP($D47,[1]ggr_cons!$A$2:$N$1048576,14,0)</f>
        <v>0</v>
      </c>
      <c r="BN47" s="76">
        <f t="shared" si="4"/>
        <v>348.25</v>
      </c>
      <c r="BO47" s="75"/>
      <c r="BP47" s="75"/>
      <c r="BQ47" s="77">
        <f t="shared" si="37"/>
        <v>10.210000000000001</v>
      </c>
      <c r="BR47" s="77">
        <f t="shared" si="38"/>
        <v>0</v>
      </c>
      <c r="BS47" s="77">
        <f t="shared" si="39"/>
        <v>0</v>
      </c>
      <c r="BT47" s="77">
        <f t="shared" si="40"/>
        <v>0</v>
      </c>
      <c r="BU47" s="77">
        <f t="shared" si="41"/>
        <v>0</v>
      </c>
      <c r="BV47" s="77">
        <f t="shared" si="42"/>
        <v>0</v>
      </c>
      <c r="BW47" s="77">
        <f t="shared" si="43"/>
        <v>0</v>
      </c>
      <c r="BX47" s="77">
        <f t="shared" si="44"/>
        <v>0</v>
      </c>
      <c r="BY47" s="77">
        <f t="shared" si="45"/>
        <v>0</v>
      </c>
      <c r="BZ47" s="77">
        <f t="shared" si="46"/>
        <v>0</v>
      </c>
      <c r="CA47" s="77">
        <f t="shared" si="47"/>
        <v>0</v>
      </c>
      <c r="CB47" s="77">
        <f t="shared" si="48"/>
        <v>0</v>
      </c>
      <c r="CC47" s="77">
        <f t="shared" si="49"/>
        <v>10.210000000000001</v>
      </c>
      <c r="CD47" s="75"/>
      <c r="CE47" s="77"/>
      <c r="CF47" s="77">
        <f t="shared" si="50"/>
        <v>8.4380165289256208</v>
      </c>
      <c r="CG47" s="77">
        <f t="shared" si="51"/>
        <v>0</v>
      </c>
      <c r="CH47" s="77">
        <f t="shared" si="52"/>
        <v>0</v>
      </c>
      <c r="CI47" s="77">
        <f t="shared" si="53"/>
        <v>0</v>
      </c>
      <c r="CJ47" s="77">
        <f t="shared" si="54"/>
        <v>0</v>
      </c>
      <c r="CK47" s="77">
        <f t="shared" si="55"/>
        <v>0</v>
      </c>
      <c r="CL47" s="77">
        <f t="shared" si="56"/>
        <v>0</v>
      </c>
      <c r="CM47" s="77">
        <f t="shared" si="57"/>
        <v>0</v>
      </c>
      <c r="CN47" s="77">
        <f t="shared" si="58"/>
        <v>0</v>
      </c>
      <c r="CO47" s="77">
        <f t="shared" si="59"/>
        <v>0</v>
      </c>
      <c r="CP47" s="77">
        <f t="shared" si="60"/>
        <v>0</v>
      </c>
      <c r="CQ47" s="77">
        <f t="shared" si="61"/>
        <v>0</v>
      </c>
      <c r="CR47" s="77">
        <f t="shared" si="62"/>
        <v>8.4380165289256208</v>
      </c>
      <c r="CS47" s="75"/>
      <c r="CT47" s="75"/>
      <c r="CU47" s="78">
        <f t="shared" si="103"/>
        <v>151.60750000000002</v>
      </c>
      <c r="CV47" s="78">
        <f t="shared" si="104"/>
        <v>0</v>
      </c>
      <c r="CW47" s="78">
        <f t="shared" si="105"/>
        <v>0</v>
      </c>
      <c r="CX47" s="78">
        <f t="shared" si="106"/>
        <v>0</v>
      </c>
      <c r="CY47" s="78">
        <f t="shared" si="107"/>
        <v>0</v>
      </c>
      <c r="CZ47" s="78">
        <f t="shared" si="108"/>
        <v>0</v>
      </c>
      <c r="DA47" s="78">
        <f t="shared" si="109"/>
        <v>0</v>
      </c>
      <c r="DB47" s="78">
        <f t="shared" si="110"/>
        <v>0</v>
      </c>
      <c r="DC47" s="78">
        <f t="shared" si="111"/>
        <v>0</v>
      </c>
      <c r="DD47" s="78">
        <f t="shared" si="112"/>
        <v>0</v>
      </c>
      <c r="DE47" s="78">
        <f t="shared" si="113"/>
        <v>0</v>
      </c>
      <c r="DF47" s="78">
        <f t="shared" si="114"/>
        <v>0</v>
      </c>
      <c r="DG47" s="77">
        <f t="shared" si="115"/>
        <v>151.60750000000002</v>
      </c>
      <c r="DH47" s="75"/>
      <c r="DJ47" s="6">
        <f t="shared" si="116"/>
        <v>30</v>
      </c>
      <c r="DK47" s="6">
        <f t="shared" si="117"/>
        <v>0</v>
      </c>
      <c r="DL47" s="6">
        <f t="shared" si="118"/>
        <v>0</v>
      </c>
      <c r="DM47" s="6">
        <f t="shared" si="119"/>
        <v>0</v>
      </c>
      <c r="DN47" s="6">
        <f t="shared" si="120"/>
        <v>0</v>
      </c>
      <c r="DO47" s="6">
        <f t="shared" si="121"/>
        <v>0</v>
      </c>
      <c r="DP47" s="6">
        <f t="shared" si="122"/>
        <v>0</v>
      </c>
      <c r="DQ47" s="6">
        <f t="shared" si="123"/>
        <v>0</v>
      </c>
      <c r="DR47" s="6">
        <f t="shared" si="124"/>
        <v>0</v>
      </c>
      <c r="DS47" s="6">
        <f t="shared" si="125"/>
        <v>0</v>
      </c>
      <c r="DT47" s="6">
        <f t="shared" si="126"/>
        <v>0</v>
      </c>
      <c r="DU47" s="6">
        <f t="shared" si="127"/>
        <v>0</v>
      </c>
      <c r="DV47" s="77">
        <f t="shared" si="151"/>
        <v>30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77">
        <f t="shared" si="21"/>
        <v>0</v>
      </c>
      <c r="EO47" s="75">
        <f t="shared" si="76"/>
        <v>181.60750000000002</v>
      </c>
      <c r="EP47" s="75">
        <f t="shared" si="77"/>
        <v>0</v>
      </c>
      <c r="EQ47" s="75">
        <f t="shared" si="78"/>
        <v>0</v>
      </c>
      <c r="ER47" s="75">
        <f t="shared" si="79"/>
        <v>0</v>
      </c>
      <c r="ES47" s="75">
        <f t="shared" si="80"/>
        <v>0</v>
      </c>
      <c r="ET47" s="75">
        <f t="shared" si="81"/>
        <v>0</v>
      </c>
      <c r="EU47" s="75">
        <f t="shared" si="82"/>
        <v>0</v>
      </c>
      <c r="EV47" s="75">
        <f t="shared" si="83"/>
        <v>0</v>
      </c>
      <c r="EW47" s="75">
        <f t="shared" si="84"/>
        <v>0</v>
      </c>
      <c r="EX47" s="75">
        <f t="shared" si="85"/>
        <v>0</v>
      </c>
      <c r="EY47" s="75">
        <f t="shared" si="86"/>
        <v>0</v>
      </c>
      <c r="EZ47" s="75">
        <f t="shared" si="87"/>
        <v>0</v>
      </c>
      <c r="FA47" s="77">
        <f t="shared" si="34"/>
        <v>181.60750000000002</v>
      </c>
      <c r="FD47" s="75">
        <f t="shared" si="128"/>
        <v>166.64249999999998</v>
      </c>
      <c r="FE47" s="75">
        <f t="shared" si="129"/>
        <v>0</v>
      </c>
      <c r="FF47" s="75">
        <f t="shared" si="130"/>
        <v>0</v>
      </c>
      <c r="FG47" s="75">
        <f t="shared" si="131"/>
        <v>0</v>
      </c>
      <c r="FH47" s="75">
        <f t="shared" si="132"/>
        <v>0</v>
      </c>
      <c r="FI47" s="75">
        <f t="shared" si="133"/>
        <v>0</v>
      </c>
      <c r="FJ47" s="75">
        <f t="shared" si="134"/>
        <v>0</v>
      </c>
      <c r="FK47" s="75">
        <f t="shared" si="135"/>
        <v>0</v>
      </c>
      <c r="FL47" s="75">
        <f t="shared" si="136"/>
        <v>0</v>
      </c>
      <c r="FM47" s="75">
        <f t="shared" si="137"/>
        <v>0</v>
      </c>
      <c r="FN47" s="75">
        <f t="shared" si="138"/>
        <v>0</v>
      </c>
      <c r="FO47" s="75">
        <f t="shared" si="139"/>
        <v>0</v>
      </c>
      <c r="FP47" s="75">
        <f t="shared" si="140"/>
        <v>166.64249999999998</v>
      </c>
    </row>
    <row r="48" spans="1:172" s="69" customFormat="1" ht="15" customHeight="1" outlineLevel="1" x14ac:dyDescent="0.25">
      <c r="A48" s="67"/>
      <c r="B48" s="67" t="s">
        <v>1117</v>
      </c>
      <c r="C48" s="67"/>
      <c r="D48" s="104"/>
      <c r="E48" s="105"/>
      <c r="F48" s="115"/>
      <c r="G48" s="131"/>
      <c r="H48" s="67"/>
      <c r="I48" s="131"/>
      <c r="J48" s="131"/>
      <c r="K48" s="131"/>
      <c r="L48" s="106"/>
      <c r="M48" s="107"/>
      <c r="N48" s="108"/>
      <c r="O48" s="109"/>
      <c r="P48" s="108"/>
      <c r="Q48" s="108"/>
      <c r="R48" s="107"/>
      <c r="S48" s="107"/>
      <c r="T48" s="107"/>
      <c r="U48" s="107"/>
      <c r="X48" s="110">
        <f t="shared" ref="X48:AJ48" si="163">SUBTOTAL(9,X30:X47)</f>
        <v>18171</v>
      </c>
      <c r="Y48" s="110">
        <f t="shared" si="163"/>
        <v>0</v>
      </c>
      <c r="Z48" s="110">
        <f t="shared" si="163"/>
        <v>0</v>
      </c>
      <c r="AA48" s="110">
        <f t="shared" si="163"/>
        <v>0</v>
      </c>
      <c r="AB48" s="110">
        <f t="shared" si="163"/>
        <v>0</v>
      </c>
      <c r="AC48" s="110">
        <f t="shared" si="163"/>
        <v>0</v>
      </c>
      <c r="AD48" s="110">
        <f t="shared" si="163"/>
        <v>0</v>
      </c>
      <c r="AE48" s="110">
        <f t="shared" si="163"/>
        <v>0</v>
      </c>
      <c r="AF48" s="110">
        <f t="shared" si="163"/>
        <v>0</v>
      </c>
      <c r="AG48" s="110">
        <f t="shared" si="163"/>
        <v>0</v>
      </c>
      <c r="AH48" s="110">
        <f t="shared" si="163"/>
        <v>0</v>
      </c>
      <c r="AI48" s="110">
        <f t="shared" si="163"/>
        <v>0</v>
      </c>
      <c r="AJ48" s="111">
        <f t="shared" si="163"/>
        <v>18171</v>
      </c>
      <c r="AK48" s="159">
        <f t="shared" si="36"/>
        <v>0.26588630234989818</v>
      </c>
      <c r="AL48" s="111"/>
      <c r="AM48" s="110">
        <f t="shared" ref="AM48:AY48" si="164">SUBTOTAL(9,AM30:AM47)</f>
        <v>6492.800000000002</v>
      </c>
      <c r="AN48" s="110">
        <f t="shared" si="164"/>
        <v>0</v>
      </c>
      <c r="AO48" s="110">
        <f t="shared" si="164"/>
        <v>0</v>
      </c>
      <c r="AP48" s="110">
        <f t="shared" si="164"/>
        <v>0</v>
      </c>
      <c r="AQ48" s="110">
        <f t="shared" si="164"/>
        <v>0</v>
      </c>
      <c r="AR48" s="110">
        <f t="shared" si="164"/>
        <v>0</v>
      </c>
      <c r="AS48" s="110">
        <f t="shared" si="164"/>
        <v>0</v>
      </c>
      <c r="AT48" s="110">
        <f t="shared" si="164"/>
        <v>0</v>
      </c>
      <c r="AU48" s="110">
        <f t="shared" si="164"/>
        <v>0</v>
      </c>
      <c r="AV48" s="110">
        <f t="shared" si="164"/>
        <v>0</v>
      </c>
      <c r="AW48" s="110">
        <f t="shared" si="164"/>
        <v>0</v>
      </c>
      <c r="AX48" s="110">
        <f t="shared" si="164"/>
        <v>0</v>
      </c>
      <c r="AY48" s="111">
        <f t="shared" si="164"/>
        <v>5704.62</v>
      </c>
      <c r="AZ48" s="111"/>
      <c r="BA48" s="111"/>
      <c r="BB48" s="110">
        <f t="shared" ref="BB48:BN48" si="165">SUBTOTAL(9,BB30:BB47)</f>
        <v>4831.42</v>
      </c>
      <c r="BC48" s="110">
        <f t="shared" si="165"/>
        <v>0</v>
      </c>
      <c r="BD48" s="110">
        <f t="shared" si="165"/>
        <v>0</v>
      </c>
      <c r="BE48" s="110">
        <f t="shared" si="165"/>
        <v>0</v>
      </c>
      <c r="BF48" s="110">
        <f t="shared" si="165"/>
        <v>0</v>
      </c>
      <c r="BG48" s="110">
        <f t="shared" si="165"/>
        <v>0</v>
      </c>
      <c r="BH48" s="110">
        <f t="shared" si="165"/>
        <v>0</v>
      </c>
      <c r="BI48" s="110">
        <f t="shared" si="165"/>
        <v>0</v>
      </c>
      <c r="BJ48" s="110">
        <f t="shared" si="165"/>
        <v>0</v>
      </c>
      <c r="BK48" s="110">
        <f t="shared" si="165"/>
        <v>0</v>
      </c>
      <c r="BL48" s="110">
        <f t="shared" si="165"/>
        <v>0</v>
      </c>
      <c r="BM48" s="110">
        <f t="shared" si="165"/>
        <v>0</v>
      </c>
      <c r="BN48" s="111">
        <f t="shared" si="165"/>
        <v>4151.74</v>
      </c>
      <c r="BO48" s="110"/>
      <c r="BP48" s="110"/>
      <c r="BQ48" s="112">
        <f t="shared" ref="BQ48:CC48" si="166">SUBTOTAL(9,BQ30:BQ47)</f>
        <v>181.71</v>
      </c>
      <c r="BR48" s="112">
        <f t="shared" si="166"/>
        <v>0</v>
      </c>
      <c r="BS48" s="112">
        <f t="shared" si="166"/>
        <v>0</v>
      </c>
      <c r="BT48" s="112">
        <f t="shared" si="166"/>
        <v>0</v>
      </c>
      <c r="BU48" s="112">
        <f t="shared" si="166"/>
        <v>0</v>
      </c>
      <c r="BV48" s="112">
        <f t="shared" si="166"/>
        <v>0</v>
      </c>
      <c r="BW48" s="112">
        <f t="shared" si="166"/>
        <v>0</v>
      </c>
      <c r="BX48" s="112">
        <f t="shared" si="166"/>
        <v>0</v>
      </c>
      <c r="BY48" s="112">
        <f t="shared" si="166"/>
        <v>0</v>
      </c>
      <c r="BZ48" s="112">
        <f t="shared" si="166"/>
        <v>0</v>
      </c>
      <c r="CA48" s="112">
        <f t="shared" si="166"/>
        <v>0</v>
      </c>
      <c r="CB48" s="112">
        <f t="shared" si="166"/>
        <v>0</v>
      </c>
      <c r="CC48" s="112">
        <f t="shared" si="166"/>
        <v>181.71</v>
      </c>
      <c r="CD48" s="110"/>
      <c r="CE48" s="112"/>
      <c r="CF48" s="112">
        <f t="shared" ref="CF48:CR48" si="167">SUBTOTAL(9,CF30:CF47)</f>
        <v>150.17355371900825</v>
      </c>
      <c r="CG48" s="112">
        <f t="shared" si="167"/>
        <v>0</v>
      </c>
      <c r="CH48" s="112">
        <f t="shared" si="167"/>
        <v>0</v>
      </c>
      <c r="CI48" s="112">
        <f t="shared" si="167"/>
        <v>0</v>
      </c>
      <c r="CJ48" s="112">
        <f t="shared" si="167"/>
        <v>0</v>
      </c>
      <c r="CK48" s="112">
        <f t="shared" si="167"/>
        <v>0</v>
      </c>
      <c r="CL48" s="112">
        <f t="shared" si="167"/>
        <v>0</v>
      </c>
      <c r="CM48" s="112">
        <f t="shared" si="167"/>
        <v>0</v>
      </c>
      <c r="CN48" s="112">
        <f t="shared" si="167"/>
        <v>0</v>
      </c>
      <c r="CO48" s="112">
        <f t="shared" si="167"/>
        <v>0</v>
      </c>
      <c r="CP48" s="112">
        <f t="shared" si="167"/>
        <v>0</v>
      </c>
      <c r="CQ48" s="112">
        <f t="shared" si="167"/>
        <v>0</v>
      </c>
      <c r="CR48" s="112">
        <f t="shared" si="167"/>
        <v>150.17355371900825</v>
      </c>
      <c r="CS48" s="110"/>
      <c r="CT48" s="110"/>
      <c r="CU48" s="113">
        <f t="shared" ref="CU48:DG48" si="168">SUBTOTAL(9,CU30:CU47)</f>
        <v>2083.2840000000001</v>
      </c>
      <c r="CV48" s="113">
        <f t="shared" si="168"/>
        <v>0</v>
      </c>
      <c r="CW48" s="113">
        <f t="shared" si="168"/>
        <v>0</v>
      </c>
      <c r="CX48" s="113">
        <f t="shared" si="168"/>
        <v>0</v>
      </c>
      <c r="CY48" s="113">
        <f t="shared" si="168"/>
        <v>0</v>
      </c>
      <c r="CZ48" s="113">
        <f t="shared" si="168"/>
        <v>0</v>
      </c>
      <c r="DA48" s="113">
        <f t="shared" si="168"/>
        <v>0</v>
      </c>
      <c r="DB48" s="113">
        <f t="shared" si="168"/>
        <v>0</v>
      </c>
      <c r="DC48" s="113">
        <f t="shared" si="168"/>
        <v>0</v>
      </c>
      <c r="DD48" s="113">
        <f t="shared" si="168"/>
        <v>0</v>
      </c>
      <c r="DE48" s="113">
        <f t="shared" si="168"/>
        <v>0</v>
      </c>
      <c r="DF48" s="113">
        <f t="shared" si="168"/>
        <v>0</v>
      </c>
      <c r="DG48" s="112">
        <f t="shared" si="168"/>
        <v>2083.2840000000001</v>
      </c>
      <c r="DH48" s="110"/>
      <c r="DJ48" s="69">
        <f t="shared" ref="DJ48:DV48" si="169">SUBTOTAL(9,DJ30:DJ47)</f>
        <v>510</v>
      </c>
      <c r="DK48" s="69">
        <f t="shared" si="169"/>
        <v>0</v>
      </c>
      <c r="DL48" s="69">
        <f t="shared" si="169"/>
        <v>0</v>
      </c>
      <c r="DM48" s="69">
        <f t="shared" si="169"/>
        <v>0</v>
      </c>
      <c r="DN48" s="69">
        <f t="shared" si="169"/>
        <v>0</v>
      </c>
      <c r="DO48" s="69">
        <f t="shared" si="169"/>
        <v>0</v>
      </c>
      <c r="DP48" s="69">
        <f t="shared" si="169"/>
        <v>0</v>
      </c>
      <c r="DQ48" s="69">
        <f t="shared" si="169"/>
        <v>0</v>
      </c>
      <c r="DR48" s="69">
        <f t="shared" si="169"/>
        <v>0</v>
      </c>
      <c r="DS48" s="69">
        <f t="shared" si="169"/>
        <v>0</v>
      </c>
      <c r="DT48" s="69">
        <f t="shared" si="169"/>
        <v>0</v>
      </c>
      <c r="DU48" s="69">
        <f t="shared" si="169"/>
        <v>0</v>
      </c>
      <c r="DV48" s="112">
        <f t="shared" si="169"/>
        <v>450</v>
      </c>
      <c r="DY48" s="69">
        <f t="shared" ref="DY48:EK48" si="170">SUBTOTAL(9,DY30:DY47)</f>
        <v>0</v>
      </c>
      <c r="DZ48" s="69">
        <f t="shared" si="170"/>
        <v>0</v>
      </c>
      <c r="EA48" s="69">
        <f t="shared" si="170"/>
        <v>0</v>
      </c>
      <c r="EB48" s="69">
        <f t="shared" si="170"/>
        <v>0</v>
      </c>
      <c r="EC48" s="69">
        <f t="shared" si="170"/>
        <v>0</v>
      </c>
      <c r="ED48" s="69">
        <f t="shared" si="170"/>
        <v>0</v>
      </c>
      <c r="EE48" s="69">
        <f t="shared" si="170"/>
        <v>0</v>
      </c>
      <c r="EF48" s="69">
        <f t="shared" si="170"/>
        <v>0</v>
      </c>
      <c r="EG48" s="69">
        <f t="shared" si="170"/>
        <v>0</v>
      </c>
      <c r="EH48" s="69">
        <f t="shared" si="170"/>
        <v>0</v>
      </c>
      <c r="EI48" s="69">
        <f t="shared" si="170"/>
        <v>0</v>
      </c>
      <c r="EJ48" s="69">
        <f t="shared" si="170"/>
        <v>0</v>
      </c>
      <c r="EK48" s="112">
        <f t="shared" si="170"/>
        <v>0</v>
      </c>
      <c r="EN48" s="69">
        <f t="shared" ref="EN48:FA48" si="171">SUBTOTAL(9,EN30:EN47)</f>
        <v>0</v>
      </c>
      <c r="EO48" s="110">
        <f t="shared" si="171"/>
        <v>2593.2840000000001</v>
      </c>
      <c r="EP48" s="110">
        <f t="shared" si="171"/>
        <v>0</v>
      </c>
      <c r="EQ48" s="110">
        <f t="shared" si="171"/>
        <v>0</v>
      </c>
      <c r="ER48" s="110">
        <f t="shared" si="171"/>
        <v>0</v>
      </c>
      <c r="ES48" s="110">
        <f t="shared" si="171"/>
        <v>0</v>
      </c>
      <c r="ET48" s="110">
        <f t="shared" si="171"/>
        <v>0</v>
      </c>
      <c r="EU48" s="110">
        <f t="shared" si="171"/>
        <v>0</v>
      </c>
      <c r="EV48" s="110">
        <f t="shared" si="171"/>
        <v>0</v>
      </c>
      <c r="EW48" s="110">
        <f t="shared" si="171"/>
        <v>0</v>
      </c>
      <c r="EX48" s="110">
        <f t="shared" si="171"/>
        <v>0</v>
      </c>
      <c r="EY48" s="110">
        <f t="shared" si="171"/>
        <v>0</v>
      </c>
      <c r="EZ48" s="110">
        <f t="shared" si="171"/>
        <v>0</v>
      </c>
      <c r="FA48" s="112">
        <f t="shared" si="171"/>
        <v>2593.2840000000001</v>
      </c>
      <c r="FD48" s="110">
        <f t="shared" ref="FD48:FP48" si="172">SUBTOTAL(9,FD30:FD47)</f>
        <v>3899.5160000000001</v>
      </c>
      <c r="FE48" s="110">
        <f t="shared" si="172"/>
        <v>0</v>
      </c>
      <c r="FF48" s="110">
        <f t="shared" si="172"/>
        <v>0</v>
      </c>
      <c r="FG48" s="110">
        <f t="shared" si="172"/>
        <v>0</v>
      </c>
      <c r="FH48" s="110">
        <f t="shared" si="172"/>
        <v>0</v>
      </c>
      <c r="FI48" s="110">
        <f t="shared" si="172"/>
        <v>0</v>
      </c>
      <c r="FJ48" s="110">
        <f t="shared" si="172"/>
        <v>0</v>
      </c>
      <c r="FK48" s="110">
        <f t="shared" si="172"/>
        <v>0</v>
      </c>
      <c r="FL48" s="110">
        <f t="shared" si="172"/>
        <v>0</v>
      </c>
      <c r="FM48" s="110">
        <f t="shared" si="172"/>
        <v>0</v>
      </c>
      <c r="FN48" s="110">
        <f t="shared" si="172"/>
        <v>0</v>
      </c>
      <c r="FO48" s="110">
        <f t="shared" si="172"/>
        <v>0</v>
      </c>
      <c r="FP48" s="110">
        <f t="shared" si="172"/>
        <v>3111.3359999999998</v>
      </c>
    </row>
    <row r="49" spans="1:172" ht="15" customHeight="1" outlineLevel="2" x14ac:dyDescent="0.25">
      <c r="A49" s="30">
        <v>4</v>
      </c>
      <c r="B49" s="36" t="s">
        <v>201</v>
      </c>
      <c r="C49" s="30" t="s">
        <v>6</v>
      </c>
      <c r="D49" s="64">
        <f t="shared" ref="D49:D57" si="173">+E49</f>
        <v>10111</v>
      </c>
      <c r="E49" s="62">
        <v>10111</v>
      </c>
      <c r="F49" s="38" t="s">
        <v>175</v>
      </c>
      <c r="G49" s="30" t="s">
        <v>205</v>
      </c>
      <c r="H49" s="30" t="s">
        <v>206</v>
      </c>
      <c r="I49" s="38" t="s">
        <v>207</v>
      </c>
      <c r="J49" s="38" t="s">
        <v>326</v>
      </c>
      <c r="K49" s="38" t="s">
        <v>12</v>
      </c>
      <c r="L49" s="32" t="s">
        <v>333</v>
      </c>
      <c r="M49" s="33" t="s">
        <v>404</v>
      </c>
      <c r="N49" s="34">
        <v>0.01</v>
      </c>
      <c r="O49" s="34">
        <v>0.02</v>
      </c>
      <c r="P49" s="34">
        <v>0</v>
      </c>
      <c r="Q49" s="34">
        <v>0</v>
      </c>
      <c r="R49" s="33">
        <v>0</v>
      </c>
      <c r="S49" s="33">
        <v>0</v>
      </c>
      <c r="T49" s="33">
        <v>0</v>
      </c>
      <c r="U49" s="33"/>
      <c r="X49" s="75">
        <f>+VLOOKUP($D49,[1]venta_neta_cons!$A$2:$N$1048576,3,0)</f>
        <v>4079</v>
      </c>
      <c r="Y49" s="75">
        <f>+VLOOKUP($D49,[1]venta_neta_cons!$A$2:$N$1048576,4,0)</f>
        <v>0</v>
      </c>
      <c r="Z49" s="75">
        <f>+VLOOKUP($D49,[1]venta_neta_cons!$A$2:$N$1048576,5,0)</f>
        <v>0</v>
      </c>
      <c r="AA49" s="75">
        <f>+VLOOKUP($D49,[1]venta_neta_cons!$A$2:$N$1048576,6,0)</f>
        <v>0</v>
      </c>
      <c r="AB49" s="75">
        <f>+VLOOKUP($D49,[1]venta_neta_cons!$A$2:$N$1048576,7,0)</f>
        <v>0</v>
      </c>
      <c r="AC49" s="75">
        <f>+VLOOKUP($D49,[1]venta_neta_cons!$A$2:$N$1048576,8,0)</f>
        <v>0</v>
      </c>
      <c r="AD49" s="75">
        <f>+VLOOKUP($D49,[1]venta_neta_cons!$A$2:$N$1048576,9,0)</f>
        <v>0</v>
      </c>
      <c r="AE49" s="75">
        <f>+VLOOKUP($D49,[1]venta_neta_cons!$A$2:$N$1048576,10,0)</f>
        <v>0</v>
      </c>
      <c r="AF49" s="75">
        <f>+VLOOKUP($D49,[1]venta_neta_cons!$A$2:$N$1048576,11,0)</f>
        <v>0</v>
      </c>
      <c r="AG49" s="75">
        <f>+VLOOKUP($D49,[1]venta_neta_cons!$A$2:$N$1048576,12,0)</f>
        <v>0</v>
      </c>
      <c r="AH49" s="75">
        <f>+VLOOKUP($D49,[1]venta_neta_cons!$A$2:$N$1048576,13,0)</f>
        <v>0</v>
      </c>
      <c r="AI49" s="75">
        <f>+VLOOKUP($D49,[1]venta_neta_cons!$A$2:$N$1048576,14,0)</f>
        <v>0</v>
      </c>
      <c r="AJ49" s="76">
        <f t="shared" si="35"/>
        <v>4079</v>
      </c>
      <c r="AK49" s="159">
        <f t="shared" si="36"/>
        <v>-5.3027702868350349E-3</v>
      </c>
      <c r="AL49" s="76"/>
      <c r="AM49" s="75">
        <f>+VLOOKUP($D49,[1]saldo_cons!$A$2:$N$1048576,3,0)</f>
        <v>-21.630000000000109</v>
      </c>
      <c r="AN49" s="75">
        <f>+VLOOKUP($D49,[1]saldo_cons!$A$2:$N$1048576,4,0)</f>
        <v>0</v>
      </c>
      <c r="AO49" s="75">
        <f>+VLOOKUP($D49,[1]saldo_cons!$A$2:$N$1048576,5,0)</f>
        <v>0</v>
      </c>
      <c r="AP49" s="75">
        <f>+VLOOKUP($D49,[1]saldo_cons!$A$2:$N$1048576,6,0)</f>
        <v>0</v>
      </c>
      <c r="AQ49" s="75">
        <f>+VLOOKUP($D49,[1]saldo_cons!$A$2:$N$1048576,7,0)</f>
        <v>0</v>
      </c>
      <c r="AR49" s="75">
        <f>+VLOOKUP($D49,[1]saldo_cons!$A$2:$N$1048576,8,0)</f>
        <v>0</v>
      </c>
      <c r="AS49" s="75">
        <f>+VLOOKUP($D49,[1]saldo_cons!$A$2:$N$1048576,9,0)</f>
        <v>0</v>
      </c>
      <c r="AT49" s="75">
        <f>+VLOOKUP($D49,[1]saldo_cons!$A$2:$N$1048576,10,0)</f>
        <v>0</v>
      </c>
      <c r="AU49" s="75">
        <f>+VLOOKUP($D49,[1]saldo_cons!$A$2:$N$1048576,11,0)</f>
        <v>0</v>
      </c>
      <c r="AV49" s="75">
        <f>+VLOOKUP($D49,[1]saldo_cons!$A$2:$N$1048576,12,0)</f>
        <v>0</v>
      </c>
      <c r="AW49" s="75">
        <f>+VLOOKUP($D49,[1]saldo_cons!$A$2:$N$1048576,13,0)</f>
        <v>0</v>
      </c>
      <c r="AX49" s="75">
        <f>+VLOOKUP($D49,[1]saldo_cons!$A$2:$N$1048576,14,0)</f>
        <v>0</v>
      </c>
      <c r="AY49" s="76">
        <f t="shared" si="3"/>
        <v>-21.630000000000109</v>
      </c>
      <c r="AZ49" s="76"/>
      <c r="BA49" s="76"/>
      <c r="BB49" s="75">
        <f>+VLOOKUP($D49,[1]ggr_cons!$A$2:$N$1048576,3,0)</f>
        <v>-21.630000000000109</v>
      </c>
      <c r="BC49" s="75">
        <f>+VLOOKUP($D49,[1]ggr_cons!$A$2:$N$1048576,4,0)</f>
        <v>0</v>
      </c>
      <c r="BD49" s="75">
        <f>+VLOOKUP($D49,[1]ggr_cons!$A$2:$N$1048576,5,0)</f>
        <v>0</v>
      </c>
      <c r="BE49" s="75">
        <f>+VLOOKUP($D49,[1]ggr_cons!$A$2:$N$1048576,6,0)</f>
        <v>0</v>
      </c>
      <c r="BF49" s="75">
        <f>+VLOOKUP($D49,[1]ggr_cons!$A$2:$N$1048576,7,0)</f>
        <v>0</v>
      </c>
      <c r="BG49" s="75">
        <f>+VLOOKUP($D49,[1]ggr_cons!$A$2:$N$1048576,8,0)</f>
        <v>0</v>
      </c>
      <c r="BH49" s="75">
        <f>+VLOOKUP($D49,[1]ggr_cons!$A$2:$N$1048576,9,0)</f>
        <v>0</v>
      </c>
      <c r="BI49" s="75">
        <f>+VLOOKUP($D49,[1]ggr_cons!$A$2:$N$1048576,10,0)</f>
        <v>0</v>
      </c>
      <c r="BJ49" s="75">
        <f>+VLOOKUP($D49,[1]ggr_cons!$A$2:$N$1048576,11,0)</f>
        <v>0</v>
      </c>
      <c r="BK49" s="75">
        <f>+VLOOKUP($D49,[1]ggr_cons!$A$2:$N$1048576,12,0)</f>
        <v>0</v>
      </c>
      <c r="BL49" s="75">
        <f>+VLOOKUP($D49,[1]ggr_cons!$A$2:$N$1048576,13,0)</f>
        <v>0</v>
      </c>
      <c r="BM49" s="75">
        <f>+VLOOKUP($D49,[1]ggr_cons!$A$2:$N$1048576,14,0)</f>
        <v>0</v>
      </c>
      <c r="BN49" s="76">
        <f t="shared" si="4"/>
        <v>-21.630000000000109</v>
      </c>
      <c r="BO49" s="75"/>
      <c r="BP49" s="75"/>
      <c r="BQ49" s="77">
        <f t="shared" si="37"/>
        <v>40.79</v>
      </c>
      <c r="BR49" s="77">
        <f t="shared" si="38"/>
        <v>0</v>
      </c>
      <c r="BS49" s="77">
        <f t="shared" si="39"/>
        <v>0</v>
      </c>
      <c r="BT49" s="77">
        <f t="shared" si="40"/>
        <v>0</v>
      </c>
      <c r="BU49" s="77">
        <f t="shared" si="41"/>
        <v>0</v>
      </c>
      <c r="BV49" s="77">
        <f t="shared" si="42"/>
        <v>0</v>
      </c>
      <c r="BW49" s="77">
        <f t="shared" si="43"/>
        <v>0</v>
      </c>
      <c r="BX49" s="77">
        <f t="shared" si="44"/>
        <v>0</v>
      </c>
      <c r="BY49" s="77">
        <f t="shared" si="45"/>
        <v>0</v>
      </c>
      <c r="BZ49" s="77">
        <f t="shared" si="46"/>
        <v>0</v>
      </c>
      <c r="CA49" s="77">
        <f t="shared" si="47"/>
        <v>0</v>
      </c>
      <c r="CB49" s="77">
        <f t="shared" si="48"/>
        <v>0</v>
      </c>
      <c r="CC49" s="77">
        <f t="shared" si="49"/>
        <v>40.79</v>
      </c>
      <c r="CD49" s="75"/>
      <c r="CE49" s="77"/>
      <c r="CF49" s="77">
        <f t="shared" si="50"/>
        <v>33.710743801652896</v>
      </c>
      <c r="CG49" s="77">
        <f t="shared" si="51"/>
        <v>0</v>
      </c>
      <c r="CH49" s="77">
        <f t="shared" si="52"/>
        <v>0</v>
      </c>
      <c r="CI49" s="77">
        <f t="shared" si="53"/>
        <v>0</v>
      </c>
      <c r="CJ49" s="77">
        <f t="shared" si="54"/>
        <v>0</v>
      </c>
      <c r="CK49" s="77">
        <f t="shared" si="55"/>
        <v>0</v>
      </c>
      <c r="CL49" s="77">
        <f t="shared" si="56"/>
        <v>0</v>
      </c>
      <c r="CM49" s="77">
        <f t="shared" si="57"/>
        <v>0</v>
      </c>
      <c r="CN49" s="77">
        <f t="shared" si="58"/>
        <v>0</v>
      </c>
      <c r="CO49" s="77">
        <f t="shared" si="59"/>
        <v>0</v>
      </c>
      <c r="CP49" s="77">
        <f t="shared" si="60"/>
        <v>0</v>
      </c>
      <c r="CQ49" s="77">
        <f t="shared" si="61"/>
        <v>0</v>
      </c>
      <c r="CR49" s="77">
        <f t="shared" si="62"/>
        <v>33.710743801652896</v>
      </c>
      <c r="CS49" s="75"/>
      <c r="CT49" s="75"/>
      <c r="CU49" s="78">
        <f t="shared" si="103"/>
        <v>81.58</v>
      </c>
      <c r="CV49" s="78">
        <f t="shared" si="104"/>
        <v>0</v>
      </c>
      <c r="CW49" s="78">
        <f t="shared" si="105"/>
        <v>0</v>
      </c>
      <c r="CX49" s="78">
        <f t="shared" si="106"/>
        <v>0</v>
      </c>
      <c r="CY49" s="78">
        <f t="shared" si="107"/>
        <v>0</v>
      </c>
      <c r="CZ49" s="78">
        <f t="shared" si="108"/>
        <v>0</v>
      </c>
      <c r="DA49" s="78">
        <f t="shared" si="109"/>
        <v>0</v>
      </c>
      <c r="DB49" s="78">
        <f t="shared" si="110"/>
        <v>0</v>
      </c>
      <c r="DC49" s="78">
        <f t="shared" si="111"/>
        <v>0</v>
      </c>
      <c r="DD49" s="78">
        <f t="shared" si="112"/>
        <v>0</v>
      </c>
      <c r="DE49" s="78">
        <f t="shared" si="113"/>
        <v>0</v>
      </c>
      <c r="DF49" s="78">
        <f t="shared" si="114"/>
        <v>0</v>
      </c>
      <c r="DG49" s="77">
        <f t="shared" si="115"/>
        <v>81.58</v>
      </c>
      <c r="DH49" s="75"/>
      <c r="DJ49" s="6">
        <f t="shared" si="116"/>
        <v>0</v>
      </c>
      <c r="DK49" s="6">
        <f t="shared" si="117"/>
        <v>0</v>
      </c>
      <c r="DL49" s="6">
        <f t="shared" si="118"/>
        <v>0</v>
      </c>
      <c r="DM49" s="6">
        <f t="shared" si="119"/>
        <v>0</v>
      </c>
      <c r="DN49" s="6">
        <f t="shared" si="120"/>
        <v>0</v>
      </c>
      <c r="DO49" s="6">
        <f t="shared" si="121"/>
        <v>0</v>
      </c>
      <c r="DP49" s="6">
        <f t="shared" si="122"/>
        <v>0</v>
      </c>
      <c r="DQ49" s="6">
        <f t="shared" si="123"/>
        <v>0</v>
      </c>
      <c r="DR49" s="6">
        <f t="shared" si="124"/>
        <v>0</v>
      </c>
      <c r="DS49" s="6">
        <f t="shared" si="125"/>
        <v>0</v>
      </c>
      <c r="DT49" s="6">
        <f t="shared" si="126"/>
        <v>0</v>
      </c>
      <c r="DU49" s="6">
        <f t="shared" si="127"/>
        <v>0</v>
      </c>
      <c r="DV49" s="77">
        <f t="shared" si="151"/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77">
        <f t="shared" si="21"/>
        <v>0</v>
      </c>
      <c r="EO49" s="75">
        <f t="shared" si="76"/>
        <v>81.58</v>
      </c>
      <c r="EP49" s="75">
        <f t="shared" si="77"/>
        <v>0</v>
      </c>
      <c r="EQ49" s="75">
        <f t="shared" si="78"/>
        <v>0</v>
      </c>
      <c r="ER49" s="75">
        <f t="shared" si="79"/>
        <v>0</v>
      </c>
      <c r="ES49" s="75">
        <f t="shared" si="80"/>
        <v>0</v>
      </c>
      <c r="ET49" s="75">
        <f t="shared" si="81"/>
        <v>0</v>
      </c>
      <c r="EU49" s="75">
        <f t="shared" si="82"/>
        <v>0</v>
      </c>
      <c r="EV49" s="75">
        <f t="shared" si="83"/>
        <v>0</v>
      </c>
      <c r="EW49" s="75">
        <f t="shared" si="84"/>
        <v>0</v>
      </c>
      <c r="EX49" s="75">
        <f t="shared" si="85"/>
        <v>0</v>
      </c>
      <c r="EY49" s="75">
        <f t="shared" si="86"/>
        <v>0</v>
      </c>
      <c r="EZ49" s="75">
        <f t="shared" si="87"/>
        <v>0</v>
      </c>
      <c r="FA49" s="77">
        <f t="shared" si="34"/>
        <v>81.58</v>
      </c>
      <c r="FD49" s="75">
        <f t="shared" si="128"/>
        <v>-103.21000000000011</v>
      </c>
      <c r="FE49" s="75">
        <f t="shared" si="129"/>
        <v>0</v>
      </c>
      <c r="FF49" s="75">
        <f t="shared" si="130"/>
        <v>0</v>
      </c>
      <c r="FG49" s="75">
        <f t="shared" si="131"/>
        <v>0</v>
      </c>
      <c r="FH49" s="75">
        <f t="shared" si="132"/>
        <v>0</v>
      </c>
      <c r="FI49" s="75">
        <f t="shared" si="133"/>
        <v>0</v>
      </c>
      <c r="FJ49" s="75">
        <f t="shared" si="134"/>
        <v>0</v>
      </c>
      <c r="FK49" s="75">
        <f t="shared" si="135"/>
        <v>0</v>
      </c>
      <c r="FL49" s="75">
        <f t="shared" si="136"/>
        <v>0</v>
      </c>
      <c r="FM49" s="75">
        <f t="shared" si="137"/>
        <v>0</v>
      </c>
      <c r="FN49" s="75">
        <f t="shared" si="138"/>
        <v>0</v>
      </c>
      <c r="FO49" s="75">
        <f t="shared" si="139"/>
        <v>0</v>
      </c>
      <c r="FP49" s="75">
        <f t="shared" si="140"/>
        <v>-103.21000000000011</v>
      </c>
    </row>
    <row r="50" spans="1:172" s="69" customFormat="1" ht="15" customHeight="1" outlineLevel="1" x14ac:dyDescent="0.25">
      <c r="A50" s="67"/>
      <c r="B50" s="67" t="s">
        <v>1118</v>
      </c>
      <c r="C50" s="67"/>
      <c r="D50" s="104"/>
      <c r="E50" s="105"/>
      <c r="F50" s="68"/>
      <c r="G50" s="67"/>
      <c r="H50" s="67"/>
      <c r="I50" s="68"/>
      <c r="J50" s="68"/>
      <c r="K50" s="68"/>
      <c r="L50" s="106"/>
      <c r="M50" s="107"/>
      <c r="N50" s="108"/>
      <c r="O50" s="108"/>
      <c r="P50" s="108"/>
      <c r="Q50" s="108"/>
      <c r="R50" s="107"/>
      <c r="S50" s="107"/>
      <c r="T50" s="107"/>
      <c r="U50" s="107"/>
      <c r="X50" s="110">
        <f t="shared" ref="X50:AJ50" si="174">SUBTOTAL(9,X49:X49)</f>
        <v>4079</v>
      </c>
      <c r="Y50" s="110">
        <f t="shared" si="174"/>
        <v>0</v>
      </c>
      <c r="Z50" s="110">
        <f t="shared" si="174"/>
        <v>0</v>
      </c>
      <c r="AA50" s="110">
        <f t="shared" si="174"/>
        <v>0</v>
      </c>
      <c r="AB50" s="110">
        <f t="shared" si="174"/>
        <v>0</v>
      </c>
      <c r="AC50" s="110">
        <f t="shared" si="174"/>
        <v>0</v>
      </c>
      <c r="AD50" s="110">
        <f t="shared" si="174"/>
        <v>0</v>
      </c>
      <c r="AE50" s="110">
        <f t="shared" si="174"/>
        <v>0</v>
      </c>
      <c r="AF50" s="110">
        <f t="shared" si="174"/>
        <v>0</v>
      </c>
      <c r="AG50" s="110">
        <f t="shared" si="174"/>
        <v>0</v>
      </c>
      <c r="AH50" s="110">
        <f t="shared" si="174"/>
        <v>0</v>
      </c>
      <c r="AI50" s="110">
        <f t="shared" si="174"/>
        <v>0</v>
      </c>
      <c r="AJ50" s="111">
        <f t="shared" si="174"/>
        <v>4079</v>
      </c>
      <c r="AK50" s="159">
        <f t="shared" si="36"/>
        <v>-5.3027702868350349E-3</v>
      </c>
      <c r="AL50" s="111"/>
      <c r="AM50" s="110">
        <f t="shared" ref="AM50:AY50" si="175">SUBTOTAL(9,AM49:AM49)</f>
        <v>-21.630000000000109</v>
      </c>
      <c r="AN50" s="110">
        <f t="shared" si="175"/>
        <v>0</v>
      </c>
      <c r="AO50" s="110">
        <f t="shared" si="175"/>
        <v>0</v>
      </c>
      <c r="AP50" s="110">
        <f t="shared" si="175"/>
        <v>0</v>
      </c>
      <c r="AQ50" s="110">
        <f t="shared" si="175"/>
        <v>0</v>
      </c>
      <c r="AR50" s="110">
        <f t="shared" si="175"/>
        <v>0</v>
      </c>
      <c r="AS50" s="110">
        <f t="shared" si="175"/>
        <v>0</v>
      </c>
      <c r="AT50" s="110">
        <f t="shared" si="175"/>
        <v>0</v>
      </c>
      <c r="AU50" s="110">
        <f t="shared" si="175"/>
        <v>0</v>
      </c>
      <c r="AV50" s="110">
        <f t="shared" si="175"/>
        <v>0</v>
      </c>
      <c r="AW50" s="110">
        <f t="shared" si="175"/>
        <v>0</v>
      </c>
      <c r="AX50" s="110">
        <f t="shared" si="175"/>
        <v>0</v>
      </c>
      <c r="AY50" s="111">
        <f t="shared" si="175"/>
        <v>-21.630000000000109</v>
      </c>
      <c r="AZ50" s="111"/>
      <c r="BA50" s="111"/>
      <c r="BB50" s="110">
        <f t="shared" ref="BB50:BN50" si="176">SUBTOTAL(9,BB49:BB49)</f>
        <v>-21.630000000000109</v>
      </c>
      <c r="BC50" s="110">
        <f t="shared" si="176"/>
        <v>0</v>
      </c>
      <c r="BD50" s="110">
        <f t="shared" si="176"/>
        <v>0</v>
      </c>
      <c r="BE50" s="110">
        <f t="shared" si="176"/>
        <v>0</v>
      </c>
      <c r="BF50" s="110">
        <f t="shared" si="176"/>
        <v>0</v>
      </c>
      <c r="BG50" s="110">
        <f t="shared" si="176"/>
        <v>0</v>
      </c>
      <c r="BH50" s="110">
        <f t="shared" si="176"/>
        <v>0</v>
      </c>
      <c r="BI50" s="110">
        <f t="shared" si="176"/>
        <v>0</v>
      </c>
      <c r="BJ50" s="110">
        <f t="shared" si="176"/>
        <v>0</v>
      </c>
      <c r="BK50" s="110">
        <f t="shared" si="176"/>
        <v>0</v>
      </c>
      <c r="BL50" s="110">
        <f t="shared" si="176"/>
        <v>0</v>
      </c>
      <c r="BM50" s="110">
        <f t="shared" si="176"/>
        <v>0</v>
      </c>
      <c r="BN50" s="111">
        <f t="shared" si="176"/>
        <v>-21.630000000000109</v>
      </c>
      <c r="BO50" s="110"/>
      <c r="BP50" s="110"/>
      <c r="BQ50" s="112">
        <f t="shared" ref="BQ50:CC50" si="177">SUBTOTAL(9,BQ49:BQ49)</f>
        <v>40.79</v>
      </c>
      <c r="BR50" s="112">
        <f t="shared" si="177"/>
        <v>0</v>
      </c>
      <c r="BS50" s="112">
        <f t="shared" si="177"/>
        <v>0</v>
      </c>
      <c r="BT50" s="112">
        <f t="shared" si="177"/>
        <v>0</v>
      </c>
      <c r="BU50" s="112">
        <f t="shared" si="177"/>
        <v>0</v>
      </c>
      <c r="BV50" s="112">
        <f t="shared" si="177"/>
        <v>0</v>
      </c>
      <c r="BW50" s="112">
        <f t="shared" si="177"/>
        <v>0</v>
      </c>
      <c r="BX50" s="112">
        <f t="shared" si="177"/>
        <v>0</v>
      </c>
      <c r="BY50" s="112">
        <f t="shared" si="177"/>
        <v>0</v>
      </c>
      <c r="BZ50" s="112">
        <f t="shared" si="177"/>
        <v>0</v>
      </c>
      <c r="CA50" s="112">
        <f t="shared" si="177"/>
        <v>0</v>
      </c>
      <c r="CB50" s="112">
        <f t="shared" si="177"/>
        <v>0</v>
      </c>
      <c r="CC50" s="112">
        <f t="shared" si="177"/>
        <v>40.79</v>
      </c>
      <c r="CD50" s="110"/>
      <c r="CE50" s="112"/>
      <c r="CF50" s="112">
        <f t="shared" ref="CF50:CR50" si="178">SUBTOTAL(9,CF49:CF49)</f>
        <v>33.710743801652896</v>
      </c>
      <c r="CG50" s="112">
        <f t="shared" si="178"/>
        <v>0</v>
      </c>
      <c r="CH50" s="112">
        <f t="shared" si="178"/>
        <v>0</v>
      </c>
      <c r="CI50" s="112">
        <f t="shared" si="178"/>
        <v>0</v>
      </c>
      <c r="CJ50" s="112">
        <f t="shared" si="178"/>
        <v>0</v>
      </c>
      <c r="CK50" s="112">
        <f t="shared" si="178"/>
        <v>0</v>
      </c>
      <c r="CL50" s="112">
        <f t="shared" si="178"/>
        <v>0</v>
      </c>
      <c r="CM50" s="112">
        <f t="shared" si="178"/>
        <v>0</v>
      </c>
      <c r="CN50" s="112">
        <f t="shared" si="178"/>
        <v>0</v>
      </c>
      <c r="CO50" s="112">
        <f t="shared" si="178"/>
        <v>0</v>
      </c>
      <c r="CP50" s="112">
        <f t="shared" si="178"/>
        <v>0</v>
      </c>
      <c r="CQ50" s="112">
        <f t="shared" si="178"/>
        <v>0</v>
      </c>
      <c r="CR50" s="112">
        <f t="shared" si="178"/>
        <v>33.710743801652896</v>
      </c>
      <c r="CS50" s="110"/>
      <c r="CT50" s="110"/>
      <c r="CU50" s="113">
        <f t="shared" ref="CU50:DG50" si="179">SUBTOTAL(9,CU49:CU49)</f>
        <v>81.58</v>
      </c>
      <c r="CV50" s="113">
        <f t="shared" si="179"/>
        <v>0</v>
      </c>
      <c r="CW50" s="113">
        <f t="shared" si="179"/>
        <v>0</v>
      </c>
      <c r="CX50" s="113">
        <f t="shared" si="179"/>
        <v>0</v>
      </c>
      <c r="CY50" s="113">
        <f t="shared" si="179"/>
        <v>0</v>
      </c>
      <c r="CZ50" s="113">
        <f t="shared" si="179"/>
        <v>0</v>
      </c>
      <c r="DA50" s="113">
        <f t="shared" si="179"/>
        <v>0</v>
      </c>
      <c r="DB50" s="113">
        <f t="shared" si="179"/>
        <v>0</v>
      </c>
      <c r="DC50" s="113">
        <f t="shared" si="179"/>
        <v>0</v>
      </c>
      <c r="DD50" s="113">
        <f t="shared" si="179"/>
        <v>0</v>
      </c>
      <c r="DE50" s="113">
        <f t="shared" si="179"/>
        <v>0</v>
      </c>
      <c r="DF50" s="113">
        <f t="shared" si="179"/>
        <v>0</v>
      </c>
      <c r="DG50" s="112">
        <f t="shared" si="179"/>
        <v>81.58</v>
      </c>
      <c r="DH50" s="110"/>
      <c r="DJ50" s="69">
        <f t="shared" ref="DJ50:DV50" si="180">SUBTOTAL(9,DJ49:DJ49)</f>
        <v>0</v>
      </c>
      <c r="DK50" s="69">
        <f t="shared" si="180"/>
        <v>0</v>
      </c>
      <c r="DL50" s="69">
        <f t="shared" si="180"/>
        <v>0</v>
      </c>
      <c r="DM50" s="69">
        <f t="shared" si="180"/>
        <v>0</v>
      </c>
      <c r="DN50" s="69">
        <f t="shared" si="180"/>
        <v>0</v>
      </c>
      <c r="DO50" s="69">
        <f t="shared" si="180"/>
        <v>0</v>
      </c>
      <c r="DP50" s="69">
        <f t="shared" si="180"/>
        <v>0</v>
      </c>
      <c r="DQ50" s="69">
        <f t="shared" si="180"/>
        <v>0</v>
      </c>
      <c r="DR50" s="69">
        <f t="shared" si="180"/>
        <v>0</v>
      </c>
      <c r="DS50" s="69">
        <f t="shared" si="180"/>
        <v>0</v>
      </c>
      <c r="DT50" s="69">
        <f t="shared" si="180"/>
        <v>0</v>
      </c>
      <c r="DU50" s="69">
        <f t="shared" si="180"/>
        <v>0</v>
      </c>
      <c r="DV50" s="112">
        <f t="shared" si="180"/>
        <v>0</v>
      </c>
      <c r="DY50" s="69">
        <f t="shared" ref="DY50:EK50" si="181">SUBTOTAL(9,DY49:DY49)</f>
        <v>0</v>
      </c>
      <c r="DZ50" s="69">
        <f t="shared" si="181"/>
        <v>0</v>
      </c>
      <c r="EA50" s="69">
        <f t="shared" si="181"/>
        <v>0</v>
      </c>
      <c r="EB50" s="69">
        <f t="shared" si="181"/>
        <v>0</v>
      </c>
      <c r="EC50" s="69">
        <f t="shared" si="181"/>
        <v>0</v>
      </c>
      <c r="ED50" s="69">
        <f t="shared" si="181"/>
        <v>0</v>
      </c>
      <c r="EE50" s="69">
        <f t="shared" si="181"/>
        <v>0</v>
      </c>
      <c r="EF50" s="69">
        <f t="shared" si="181"/>
        <v>0</v>
      </c>
      <c r="EG50" s="69">
        <f t="shared" si="181"/>
        <v>0</v>
      </c>
      <c r="EH50" s="69">
        <f t="shared" si="181"/>
        <v>0</v>
      </c>
      <c r="EI50" s="69">
        <f t="shared" si="181"/>
        <v>0</v>
      </c>
      <c r="EJ50" s="69">
        <f t="shared" si="181"/>
        <v>0</v>
      </c>
      <c r="EK50" s="112">
        <f t="shared" si="181"/>
        <v>0</v>
      </c>
      <c r="EN50" s="69">
        <f t="shared" ref="EN50:FA50" si="182">SUBTOTAL(9,EN49:EN49)</f>
        <v>0</v>
      </c>
      <c r="EO50" s="110">
        <f t="shared" si="182"/>
        <v>81.58</v>
      </c>
      <c r="EP50" s="110">
        <f t="shared" si="182"/>
        <v>0</v>
      </c>
      <c r="EQ50" s="110">
        <f t="shared" si="182"/>
        <v>0</v>
      </c>
      <c r="ER50" s="110">
        <f t="shared" si="182"/>
        <v>0</v>
      </c>
      <c r="ES50" s="110">
        <f t="shared" si="182"/>
        <v>0</v>
      </c>
      <c r="ET50" s="110">
        <f t="shared" si="182"/>
        <v>0</v>
      </c>
      <c r="EU50" s="110">
        <f t="shared" si="182"/>
        <v>0</v>
      </c>
      <c r="EV50" s="110">
        <f t="shared" si="182"/>
        <v>0</v>
      </c>
      <c r="EW50" s="110">
        <f t="shared" si="182"/>
        <v>0</v>
      </c>
      <c r="EX50" s="110">
        <f t="shared" si="182"/>
        <v>0</v>
      </c>
      <c r="EY50" s="110">
        <f t="shared" si="182"/>
        <v>0</v>
      </c>
      <c r="EZ50" s="110">
        <f t="shared" si="182"/>
        <v>0</v>
      </c>
      <c r="FA50" s="112">
        <f t="shared" si="182"/>
        <v>81.58</v>
      </c>
      <c r="FD50" s="110">
        <f t="shared" ref="FD50:FP50" si="183">SUBTOTAL(9,FD49:FD49)</f>
        <v>-103.21000000000011</v>
      </c>
      <c r="FE50" s="110">
        <f t="shared" si="183"/>
        <v>0</v>
      </c>
      <c r="FF50" s="110">
        <f t="shared" si="183"/>
        <v>0</v>
      </c>
      <c r="FG50" s="110">
        <f t="shared" si="183"/>
        <v>0</v>
      </c>
      <c r="FH50" s="110">
        <f t="shared" si="183"/>
        <v>0</v>
      </c>
      <c r="FI50" s="110">
        <f t="shared" si="183"/>
        <v>0</v>
      </c>
      <c r="FJ50" s="110">
        <f t="shared" si="183"/>
        <v>0</v>
      </c>
      <c r="FK50" s="110">
        <f t="shared" si="183"/>
        <v>0</v>
      </c>
      <c r="FL50" s="110">
        <f t="shared" si="183"/>
        <v>0</v>
      </c>
      <c r="FM50" s="110">
        <f t="shared" si="183"/>
        <v>0</v>
      </c>
      <c r="FN50" s="110">
        <f t="shared" si="183"/>
        <v>0</v>
      </c>
      <c r="FO50" s="110">
        <f t="shared" si="183"/>
        <v>0</v>
      </c>
      <c r="FP50" s="110">
        <f t="shared" si="183"/>
        <v>-103.21000000000011</v>
      </c>
    </row>
    <row r="51" spans="1:172" ht="15" customHeight="1" outlineLevel="2" x14ac:dyDescent="0.25">
      <c r="A51" s="30">
        <v>5</v>
      </c>
      <c r="B51" s="30" t="s">
        <v>269</v>
      </c>
      <c r="C51" s="30" t="s">
        <v>6</v>
      </c>
      <c r="D51" s="64">
        <f t="shared" si="173"/>
        <v>10042</v>
      </c>
      <c r="E51" s="62">
        <v>10042</v>
      </c>
      <c r="F51" s="38" t="s">
        <v>177</v>
      </c>
      <c r="G51" s="30" t="s">
        <v>216</v>
      </c>
      <c r="H51" s="30" t="s">
        <v>217</v>
      </c>
      <c r="I51" s="38" t="s">
        <v>176</v>
      </c>
      <c r="J51" s="38" t="s">
        <v>327</v>
      </c>
      <c r="K51" s="38" t="s">
        <v>12</v>
      </c>
      <c r="L51" s="32" t="s">
        <v>333</v>
      </c>
      <c r="M51" s="33" t="s">
        <v>404</v>
      </c>
      <c r="N51" s="34">
        <v>0.01</v>
      </c>
      <c r="O51" s="34">
        <v>0.02</v>
      </c>
      <c r="P51" s="34">
        <v>0</v>
      </c>
      <c r="Q51" s="34">
        <v>0</v>
      </c>
      <c r="R51" s="33">
        <v>0</v>
      </c>
      <c r="S51" s="33">
        <v>0</v>
      </c>
      <c r="T51" s="33">
        <v>30</v>
      </c>
      <c r="U51" s="33"/>
      <c r="X51" s="75">
        <f>+VLOOKUP($D51,[1]venta_neta_cons!$A$2:$N$1048576,3,0)</f>
        <v>11869</v>
      </c>
      <c r="Y51" s="75">
        <f>+VLOOKUP($D51,[1]venta_neta_cons!$A$2:$N$1048576,4,0)</f>
        <v>0</v>
      </c>
      <c r="Z51" s="75">
        <f>+VLOOKUP($D51,[1]venta_neta_cons!$A$2:$N$1048576,5,0)</f>
        <v>0</v>
      </c>
      <c r="AA51" s="75">
        <f>+VLOOKUP($D51,[1]venta_neta_cons!$A$2:$N$1048576,6,0)</f>
        <v>0</v>
      </c>
      <c r="AB51" s="75">
        <f>+VLOOKUP($D51,[1]venta_neta_cons!$A$2:$N$1048576,7,0)</f>
        <v>0</v>
      </c>
      <c r="AC51" s="75">
        <f>+VLOOKUP($D51,[1]venta_neta_cons!$A$2:$N$1048576,8,0)</f>
        <v>0</v>
      </c>
      <c r="AD51" s="75">
        <f>+VLOOKUP($D51,[1]venta_neta_cons!$A$2:$N$1048576,9,0)</f>
        <v>0</v>
      </c>
      <c r="AE51" s="75">
        <f>+VLOOKUP($D51,[1]venta_neta_cons!$A$2:$N$1048576,10,0)</f>
        <v>0</v>
      </c>
      <c r="AF51" s="75">
        <f>+VLOOKUP($D51,[1]venta_neta_cons!$A$2:$N$1048576,11,0)</f>
        <v>0</v>
      </c>
      <c r="AG51" s="75">
        <f>+VLOOKUP($D51,[1]venta_neta_cons!$A$2:$N$1048576,12,0)</f>
        <v>0</v>
      </c>
      <c r="AH51" s="75">
        <f>+VLOOKUP($D51,[1]venta_neta_cons!$A$2:$N$1048576,13,0)</f>
        <v>0</v>
      </c>
      <c r="AI51" s="75">
        <f>+VLOOKUP($D51,[1]venta_neta_cons!$A$2:$N$1048576,14,0)</f>
        <v>0</v>
      </c>
      <c r="AJ51" s="76">
        <f t="shared" si="35"/>
        <v>11869</v>
      </c>
      <c r="AK51" s="159">
        <f t="shared" si="36"/>
        <v>0.22447468194456155</v>
      </c>
      <c r="AL51" s="76"/>
      <c r="AM51" s="75">
        <f>+VLOOKUP($D51,[1]saldo_cons!$A$2:$N$1048576,3,0)</f>
        <v>2664.2900000000009</v>
      </c>
      <c r="AN51" s="75">
        <f>+VLOOKUP($D51,[1]saldo_cons!$A$2:$N$1048576,4,0)</f>
        <v>0</v>
      </c>
      <c r="AO51" s="75">
        <f>+VLOOKUP($D51,[1]saldo_cons!$A$2:$N$1048576,5,0)</f>
        <v>0</v>
      </c>
      <c r="AP51" s="75">
        <f>+VLOOKUP($D51,[1]saldo_cons!$A$2:$N$1048576,6,0)</f>
        <v>0</v>
      </c>
      <c r="AQ51" s="75">
        <f>+VLOOKUP($D51,[1]saldo_cons!$A$2:$N$1048576,7,0)</f>
        <v>0</v>
      </c>
      <c r="AR51" s="75">
        <f>+VLOOKUP($D51,[1]saldo_cons!$A$2:$N$1048576,8,0)</f>
        <v>0</v>
      </c>
      <c r="AS51" s="75">
        <f>+VLOOKUP($D51,[1]saldo_cons!$A$2:$N$1048576,9,0)</f>
        <v>0</v>
      </c>
      <c r="AT51" s="75">
        <f>+VLOOKUP($D51,[1]saldo_cons!$A$2:$N$1048576,10,0)</f>
        <v>0</v>
      </c>
      <c r="AU51" s="75">
        <f>+VLOOKUP($D51,[1]saldo_cons!$A$2:$N$1048576,11,0)</f>
        <v>0</v>
      </c>
      <c r="AV51" s="75">
        <f>+VLOOKUP($D51,[1]saldo_cons!$A$2:$N$1048576,12,0)</f>
        <v>0</v>
      </c>
      <c r="AW51" s="75">
        <f>+VLOOKUP($D51,[1]saldo_cons!$A$2:$N$1048576,13,0)</f>
        <v>0</v>
      </c>
      <c r="AX51" s="75">
        <f>+VLOOKUP($D51,[1]saldo_cons!$A$2:$N$1048576,14,0)</f>
        <v>0</v>
      </c>
      <c r="AY51" s="76">
        <f t="shared" si="3"/>
        <v>2664.2900000000009</v>
      </c>
      <c r="AZ51" s="76"/>
      <c r="BA51" s="76"/>
      <c r="BB51" s="75">
        <f>+VLOOKUP($D51,[1]ggr_cons!$A$2:$N$1048576,3,0)</f>
        <v>2664.2900000000009</v>
      </c>
      <c r="BC51" s="75">
        <f>+VLOOKUP($D51,[1]ggr_cons!$A$2:$N$1048576,4,0)</f>
        <v>0</v>
      </c>
      <c r="BD51" s="75">
        <f>+VLOOKUP($D51,[1]ggr_cons!$A$2:$N$1048576,5,0)</f>
        <v>0</v>
      </c>
      <c r="BE51" s="75">
        <f>+VLOOKUP($D51,[1]ggr_cons!$A$2:$N$1048576,6,0)</f>
        <v>0</v>
      </c>
      <c r="BF51" s="75">
        <f>+VLOOKUP($D51,[1]ggr_cons!$A$2:$N$1048576,7,0)</f>
        <v>0</v>
      </c>
      <c r="BG51" s="75">
        <f>+VLOOKUP($D51,[1]ggr_cons!$A$2:$N$1048576,8,0)</f>
        <v>0</v>
      </c>
      <c r="BH51" s="75">
        <f>+VLOOKUP($D51,[1]ggr_cons!$A$2:$N$1048576,9,0)</f>
        <v>0</v>
      </c>
      <c r="BI51" s="75">
        <f>+VLOOKUP($D51,[1]ggr_cons!$A$2:$N$1048576,10,0)</f>
        <v>0</v>
      </c>
      <c r="BJ51" s="75">
        <f>+VLOOKUP($D51,[1]ggr_cons!$A$2:$N$1048576,11,0)</f>
        <v>0</v>
      </c>
      <c r="BK51" s="75">
        <f>+VLOOKUP($D51,[1]ggr_cons!$A$2:$N$1048576,12,0)</f>
        <v>0</v>
      </c>
      <c r="BL51" s="75">
        <f>+VLOOKUP($D51,[1]ggr_cons!$A$2:$N$1048576,13,0)</f>
        <v>0</v>
      </c>
      <c r="BM51" s="75">
        <f>+VLOOKUP($D51,[1]ggr_cons!$A$2:$N$1048576,14,0)</f>
        <v>0</v>
      </c>
      <c r="BN51" s="76">
        <f t="shared" si="4"/>
        <v>2664.2900000000009</v>
      </c>
      <c r="BO51" s="75"/>
      <c r="BP51" s="75"/>
      <c r="BQ51" s="77">
        <f t="shared" si="37"/>
        <v>118.69</v>
      </c>
      <c r="BR51" s="77">
        <f t="shared" si="38"/>
        <v>0</v>
      </c>
      <c r="BS51" s="77">
        <f t="shared" si="39"/>
        <v>0</v>
      </c>
      <c r="BT51" s="77">
        <f t="shared" si="40"/>
        <v>0</v>
      </c>
      <c r="BU51" s="77">
        <f t="shared" si="41"/>
        <v>0</v>
      </c>
      <c r="BV51" s="77">
        <f t="shared" si="42"/>
        <v>0</v>
      </c>
      <c r="BW51" s="77">
        <f t="shared" si="43"/>
        <v>0</v>
      </c>
      <c r="BX51" s="77">
        <f t="shared" si="44"/>
        <v>0</v>
      </c>
      <c r="BY51" s="77">
        <f t="shared" si="45"/>
        <v>0</v>
      </c>
      <c r="BZ51" s="77">
        <f t="shared" si="46"/>
        <v>0</v>
      </c>
      <c r="CA51" s="77">
        <f t="shared" si="47"/>
        <v>0</v>
      </c>
      <c r="CB51" s="77">
        <f t="shared" si="48"/>
        <v>0</v>
      </c>
      <c r="CC51" s="77">
        <f t="shared" si="49"/>
        <v>118.69</v>
      </c>
      <c r="CD51" s="75"/>
      <c r="CE51" s="77"/>
      <c r="CF51" s="77">
        <f t="shared" si="50"/>
        <v>98.090909090909093</v>
      </c>
      <c r="CG51" s="77">
        <f t="shared" si="51"/>
        <v>0</v>
      </c>
      <c r="CH51" s="77">
        <f t="shared" si="52"/>
        <v>0</v>
      </c>
      <c r="CI51" s="77">
        <f t="shared" si="53"/>
        <v>0</v>
      </c>
      <c r="CJ51" s="77">
        <f t="shared" si="54"/>
        <v>0</v>
      </c>
      <c r="CK51" s="77">
        <f t="shared" si="55"/>
        <v>0</v>
      </c>
      <c r="CL51" s="77">
        <f t="shared" si="56"/>
        <v>0</v>
      </c>
      <c r="CM51" s="77">
        <f t="shared" si="57"/>
        <v>0</v>
      </c>
      <c r="CN51" s="77">
        <f t="shared" si="58"/>
        <v>0</v>
      </c>
      <c r="CO51" s="77">
        <f t="shared" si="59"/>
        <v>0</v>
      </c>
      <c r="CP51" s="77">
        <f t="shared" si="60"/>
        <v>0</v>
      </c>
      <c r="CQ51" s="77">
        <f t="shared" si="61"/>
        <v>0</v>
      </c>
      <c r="CR51" s="77">
        <f t="shared" si="62"/>
        <v>98.090909090909093</v>
      </c>
      <c r="CS51" s="75"/>
      <c r="CT51" s="75"/>
      <c r="CU51" s="78">
        <f t="shared" si="103"/>
        <v>237.38</v>
      </c>
      <c r="CV51" s="78">
        <f t="shared" si="104"/>
        <v>0</v>
      </c>
      <c r="CW51" s="78">
        <f t="shared" si="105"/>
        <v>0</v>
      </c>
      <c r="CX51" s="78">
        <f t="shared" si="106"/>
        <v>0</v>
      </c>
      <c r="CY51" s="78">
        <f t="shared" si="107"/>
        <v>0</v>
      </c>
      <c r="CZ51" s="78">
        <f t="shared" si="108"/>
        <v>0</v>
      </c>
      <c r="DA51" s="78">
        <f t="shared" si="109"/>
        <v>0</v>
      </c>
      <c r="DB51" s="78">
        <f t="shared" si="110"/>
        <v>0</v>
      </c>
      <c r="DC51" s="78">
        <f t="shared" si="111"/>
        <v>0</v>
      </c>
      <c r="DD51" s="78">
        <f t="shared" si="112"/>
        <v>0</v>
      </c>
      <c r="DE51" s="78">
        <f t="shared" si="113"/>
        <v>0</v>
      </c>
      <c r="DF51" s="78">
        <f t="shared" si="114"/>
        <v>0</v>
      </c>
      <c r="DG51" s="77">
        <f t="shared" si="115"/>
        <v>237.38</v>
      </c>
      <c r="DH51" s="75"/>
      <c r="DJ51" s="6">
        <f t="shared" si="116"/>
        <v>30</v>
      </c>
      <c r="DK51" s="6">
        <f t="shared" si="117"/>
        <v>0</v>
      </c>
      <c r="DL51" s="6">
        <f t="shared" si="118"/>
        <v>0</v>
      </c>
      <c r="DM51" s="6">
        <f t="shared" si="119"/>
        <v>0</v>
      </c>
      <c r="DN51" s="6">
        <f t="shared" si="120"/>
        <v>0</v>
      </c>
      <c r="DO51" s="6">
        <f t="shared" si="121"/>
        <v>0</v>
      </c>
      <c r="DP51" s="6">
        <f t="shared" si="122"/>
        <v>0</v>
      </c>
      <c r="DQ51" s="6">
        <f t="shared" si="123"/>
        <v>0</v>
      </c>
      <c r="DR51" s="6">
        <f t="shared" si="124"/>
        <v>0</v>
      </c>
      <c r="DS51" s="6">
        <f t="shared" si="125"/>
        <v>0</v>
      </c>
      <c r="DT51" s="6">
        <f t="shared" si="126"/>
        <v>0</v>
      </c>
      <c r="DU51" s="6">
        <f t="shared" si="127"/>
        <v>0</v>
      </c>
      <c r="DV51" s="77">
        <f t="shared" si="151"/>
        <v>30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77">
        <f t="shared" si="21"/>
        <v>0</v>
      </c>
      <c r="EO51" s="75">
        <f t="shared" si="76"/>
        <v>267.38</v>
      </c>
      <c r="EP51" s="75">
        <f t="shared" si="77"/>
        <v>0</v>
      </c>
      <c r="EQ51" s="75">
        <f t="shared" si="78"/>
        <v>0</v>
      </c>
      <c r="ER51" s="75">
        <f t="shared" si="79"/>
        <v>0</v>
      </c>
      <c r="ES51" s="75">
        <f t="shared" si="80"/>
        <v>0</v>
      </c>
      <c r="ET51" s="75">
        <f t="shared" si="81"/>
        <v>0</v>
      </c>
      <c r="EU51" s="75">
        <f t="shared" si="82"/>
        <v>0</v>
      </c>
      <c r="EV51" s="75">
        <f t="shared" si="83"/>
        <v>0</v>
      </c>
      <c r="EW51" s="75">
        <f t="shared" si="84"/>
        <v>0</v>
      </c>
      <c r="EX51" s="75">
        <f t="shared" si="85"/>
        <v>0</v>
      </c>
      <c r="EY51" s="75">
        <f t="shared" si="86"/>
        <v>0</v>
      </c>
      <c r="EZ51" s="75">
        <f t="shared" si="87"/>
        <v>0</v>
      </c>
      <c r="FA51" s="77">
        <f t="shared" si="34"/>
        <v>267.38</v>
      </c>
      <c r="FD51" s="75">
        <f t="shared" si="128"/>
        <v>2396.9100000000008</v>
      </c>
      <c r="FE51" s="75">
        <f t="shared" si="129"/>
        <v>0</v>
      </c>
      <c r="FF51" s="75">
        <f t="shared" si="130"/>
        <v>0</v>
      </c>
      <c r="FG51" s="75">
        <f t="shared" si="131"/>
        <v>0</v>
      </c>
      <c r="FH51" s="75">
        <f t="shared" si="132"/>
        <v>0</v>
      </c>
      <c r="FI51" s="75">
        <f t="shared" si="133"/>
        <v>0</v>
      </c>
      <c r="FJ51" s="75">
        <f t="shared" si="134"/>
        <v>0</v>
      </c>
      <c r="FK51" s="75">
        <f t="shared" si="135"/>
        <v>0</v>
      </c>
      <c r="FL51" s="75">
        <f t="shared" si="136"/>
        <v>0</v>
      </c>
      <c r="FM51" s="75">
        <f t="shared" si="137"/>
        <v>0</v>
      </c>
      <c r="FN51" s="75">
        <f t="shared" si="138"/>
        <v>0</v>
      </c>
      <c r="FO51" s="75">
        <f t="shared" si="139"/>
        <v>0</v>
      </c>
      <c r="FP51" s="75">
        <f t="shared" si="140"/>
        <v>2396.9100000000008</v>
      </c>
    </row>
    <row r="52" spans="1:172" ht="15" customHeight="1" outlineLevel="2" x14ac:dyDescent="0.25">
      <c r="A52" s="30">
        <v>5</v>
      </c>
      <c r="B52" s="30" t="s">
        <v>269</v>
      </c>
      <c r="C52" s="30" t="s">
        <v>6</v>
      </c>
      <c r="D52" s="64">
        <f t="shared" si="173"/>
        <v>10036</v>
      </c>
      <c r="E52" s="62">
        <v>10036</v>
      </c>
      <c r="F52" s="38" t="s">
        <v>179</v>
      </c>
      <c r="G52" s="30" t="s">
        <v>218</v>
      </c>
      <c r="H52" s="30" t="s">
        <v>219</v>
      </c>
      <c r="I52" s="38" t="s">
        <v>178</v>
      </c>
      <c r="J52" s="38" t="s">
        <v>328</v>
      </c>
      <c r="K52" s="38" t="s">
        <v>12</v>
      </c>
      <c r="L52" s="32" t="s">
        <v>333</v>
      </c>
      <c r="M52" s="33" t="s">
        <v>404</v>
      </c>
      <c r="N52" s="34">
        <v>0.01</v>
      </c>
      <c r="O52" s="34">
        <v>0.02</v>
      </c>
      <c r="P52" s="34">
        <v>0</v>
      </c>
      <c r="Q52" s="34">
        <v>0</v>
      </c>
      <c r="R52" s="33">
        <v>0</v>
      </c>
      <c r="S52" s="33">
        <v>0</v>
      </c>
      <c r="T52" s="33">
        <v>30</v>
      </c>
      <c r="U52" s="33"/>
      <c r="X52" s="75">
        <f>+VLOOKUP($D52,[1]venta_neta_cons!$A$2:$N$1048576,3,0)</f>
        <v>4738</v>
      </c>
      <c r="Y52" s="75">
        <f>+VLOOKUP($D52,[1]venta_neta_cons!$A$2:$N$1048576,4,0)</f>
        <v>0</v>
      </c>
      <c r="Z52" s="75">
        <f>+VLOOKUP($D52,[1]venta_neta_cons!$A$2:$N$1048576,5,0)</f>
        <v>0</v>
      </c>
      <c r="AA52" s="75">
        <f>+VLOOKUP($D52,[1]venta_neta_cons!$A$2:$N$1048576,6,0)</f>
        <v>0</v>
      </c>
      <c r="AB52" s="75">
        <f>+VLOOKUP($D52,[1]venta_neta_cons!$A$2:$N$1048576,7,0)</f>
        <v>0</v>
      </c>
      <c r="AC52" s="75">
        <f>+VLOOKUP($D52,[1]venta_neta_cons!$A$2:$N$1048576,8,0)</f>
        <v>0</v>
      </c>
      <c r="AD52" s="75">
        <f>+VLOOKUP($D52,[1]venta_neta_cons!$A$2:$N$1048576,9,0)</f>
        <v>0</v>
      </c>
      <c r="AE52" s="75">
        <f>+VLOOKUP($D52,[1]venta_neta_cons!$A$2:$N$1048576,10,0)</f>
        <v>0</v>
      </c>
      <c r="AF52" s="75">
        <f>+VLOOKUP($D52,[1]venta_neta_cons!$A$2:$N$1048576,11,0)</f>
        <v>0</v>
      </c>
      <c r="AG52" s="75">
        <f>+VLOOKUP($D52,[1]venta_neta_cons!$A$2:$N$1048576,12,0)</f>
        <v>0</v>
      </c>
      <c r="AH52" s="75">
        <f>+VLOOKUP($D52,[1]venta_neta_cons!$A$2:$N$1048576,13,0)</f>
        <v>0</v>
      </c>
      <c r="AI52" s="75">
        <f>+VLOOKUP($D52,[1]venta_neta_cons!$A$2:$N$1048576,14,0)</f>
        <v>0</v>
      </c>
      <c r="AJ52" s="76">
        <f t="shared" si="35"/>
        <v>4738</v>
      </c>
      <c r="AK52" s="159">
        <f t="shared" si="36"/>
        <v>0.24486070071760238</v>
      </c>
      <c r="AL52" s="76"/>
      <c r="AM52" s="75">
        <f>+VLOOKUP($D52,[1]saldo_cons!$A$2:$N$1048576,3,0)</f>
        <v>1160.1500000000001</v>
      </c>
      <c r="AN52" s="75">
        <f>+VLOOKUP($D52,[1]saldo_cons!$A$2:$N$1048576,4,0)</f>
        <v>0</v>
      </c>
      <c r="AO52" s="75">
        <f>+VLOOKUP($D52,[1]saldo_cons!$A$2:$N$1048576,5,0)</f>
        <v>0</v>
      </c>
      <c r="AP52" s="75">
        <f>+VLOOKUP($D52,[1]saldo_cons!$A$2:$N$1048576,6,0)</f>
        <v>0</v>
      </c>
      <c r="AQ52" s="75">
        <f>+VLOOKUP($D52,[1]saldo_cons!$A$2:$N$1048576,7,0)</f>
        <v>0</v>
      </c>
      <c r="AR52" s="75">
        <f>+VLOOKUP($D52,[1]saldo_cons!$A$2:$N$1048576,8,0)</f>
        <v>0</v>
      </c>
      <c r="AS52" s="75">
        <f>+VLOOKUP($D52,[1]saldo_cons!$A$2:$N$1048576,9,0)</f>
        <v>0</v>
      </c>
      <c r="AT52" s="75">
        <f>+VLOOKUP($D52,[1]saldo_cons!$A$2:$N$1048576,10,0)</f>
        <v>0</v>
      </c>
      <c r="AU52" s="75">
        <f>+VLOOKUP($D52,[1]saldo_cons!$A$2:$N$1048576,11,0)</f>
        <v>0</v>
      </c>
      <c r="AV52" s="75">
        <f>+VLOOKUP($D52,[1]saldo_cons!$A$2:$N$1048576,12,0)</f>
        <v>0</v>
      </c>
      <c r="AW52" s="75">
        <f>+VLOOKUP($D52,[1]saldo_cons!$A$2:$N$1048576,13,0)</f>
        <v>0</v>
      </c>
      <c r="AX52" s="75">
        <f>+VLOOKUP($D52,[1]saldo_cons!$A$2:$N$1048576,14,0)</f>
        <v>0</v>
      </c>
      <c r="AY52" s="76">
        <f t="shared" si="3"/>
        <v>1160.1500000000001</v>
      </c>
      <c r="AZ52" s="76"/>
      <c r="BA52" s="76"/>
      <c r="BB52" s="75">
        <f>+VLOOKUP($D52,[1]ggr_cons!$A$2:$N$1048576,3,0)</f>
        <v>1160.1500000000001</v>
      </c>
      <c r="BC52" s="75">
        <f>+VLOOKUP($D52,[1]ggr_cons!$A$2:$N$1048576,4,0)</f>
        <v>0</v>
      </c>
      <c r="BD52" s="75">
        <f>+VLOOKUP($D52,[1]ggr_cons!$A$2:$N$1048576,5,0)</f>
        <v>0</v>
      </c>
      <c r="BE52" s="75">
        <f>+VLOOKUP($D52,[1]ggr_cons!$A$2:$N$1048576,6,0)</f>
        <v>0</v>
      </c>
      <c r="BF52" s="75">
        <f>+VLOOKUP($D52,[1]ggr_cons!$A$2:$N$1048576,7,0)</f>
        <v>0</v>
      </c>
      <c r="BG52" s="75">
        <f>+VLOOKUP($D52,[1]ggr_cons!$A$2:$N$1048576,8,0)</f>
        <v>0</v>
      </c>
      <c r="BH52" s="75">
        <f>+VLOOKUP($D52,[1]ggr_cons!$A$2:$N$1048576,9,0)</f>
        <v>0</v>
      </c>
      <c r="BI52" s="75">
        <f>+VLOOKUP($D52,[1]ggr_cons!$A$2:$N$1048576,10,0)</f>
        <v>0</v>
      </c>
      <c r="BJ52" s="75">
        <f>+VLOOKUP($D52,[1]ggr_cons!$A$2:$N$1048576,11,0)</f>
        <v>0</v>
      </c>
      <c r="BK52" s="75">
        <f>+VLOOKUP($D52,[1]ggr_cons!$A$2:$N$1048576,12,0)</f>
        <v>0</v>
      </c>
      <c r="BL52" s="75">
        <f>+VLOOKUP($D52,[1]ggr_cons!$A$2:$N$1048576,13,0)</f>
        <v>0</v>
      </c>
      <c r="BM52" s="75">
        <f>+VLOOKUP($D52,[1]ggr_cons!$A$2:$N$1048576,14,0)</f>
        <v>0</v>
      </c>
      <c r="BN52" s="76">
        <f t="shared" si="4"/>
        <v>1160.1500000000001</v>
      </c>
      <c r="BO52" s="75"/>
      <c r="BP52" s="75"/>
      <c r="BQ52" s="77">
        <f t="shared" si="37"/>
        <v>47.38</v>
      </c>
      <c r="BR52" s="77">
        <f t="shared" si="38"/>
        <v>0</v>
      </c>
      <c r="BS52" s="77">
        <f t="shared" si="39"/>
        <v>0</v>
      </c>
      <c r="BT52" s="77">
        <f t="shared" si="40"/>
        <v>0</v>
      </c>
      <c r="BU52" s="77">
        <f t="shared" si="41"/>
        <v>0</v>
      </c>
      <c r="BV52" s="77">
        <f t="shared" si="42"/>
        <v>0</v>
      </c>
      <c r="BW52" s="77">
        <f t="shared" si="43"/>
        <v>0</v>
      </c>
      <c r="BX52" s="77">
        <f t="shared" si="44"/>
        <v>0</v>
      </c>
      <c r="BY52" s="77">
        <f t="shared" si="45"/>
        <v>0</v>
      </c>
      <c r="BZ52" s="77">
        <f t="shared" si="46"/>
        <v>0</v>
      </c>
      <c r="CA52" s="77">
        <f t="shared" si="47"/>
        <v>0</v>
      </c>
      <c r="CB52" s="77">
        <f t="shared" si="48"/>
        <v>0</v>
      </c>
      <c r="CC52" s="77">
        <f t="shared" si="49"/>
        <v>47.38</v>
      </c>
      <c r="CD52" s="75"/>
      <c r="CE52" s="77"/>
      <c r="CF52" s="77">
        <f t="shared" si="50"/>
        <v>39.15702479338843</v>
      </c>
      <c r="CG52" s="77">
        <f t="shared" si="51"/>
        <v>0</v>
      </c>
      <c r="CH52" s="77">
        <f t="shared" si="52"/>
        <v>0</v>
      </c>
      <c r="CI52" s="77">
        <f t="shared" si="53"/>
        <v>0</v>
      </c>
      <c r="CJ52" s="77">
        <f t="shared" si="54"/>
        <v>0</v>
      </c>
      <c r="CK52" s="77">
        <f t="shared" si="55"/>
        <v>0</v>
      </c>
      <c r="CL52" s="77">
        <f t="shared" si="56"/>
        <v>0</v>
      </c>
      <c r="CM52" s="77">
        <f t="shared" si="57"/>
        <v>0</v>
      </c>
      <c r="CN52" s="77">
        <f t="shared" si="58"/>
        <v>0</v>
      </c>
      <c r="CO52" s="77">
        <f t="shared" si="59"/>
        <v>0</v>
      </c>
      <c r="CP52" s="77">
        <f t="shared" si="60"/>
        <v>0</v>
      </c>
      <c r="CQ52" s="77">
        <f t="shared" si="61"/>
        <v>0</v>
      </c>
      <c r="CR52" s="77">
        <f t="shared" si="62"/>
        <v>39.15702479338843</v>
      </c>
      <c r="CS52" s="75"/>
      <c r="CT52" s="75"/>
      <c r="CU52" s="78">
        <f t="shared" si="103"/>
        <v>94.76</v>
      </c>
      <c r="CV52" s="78">
        <f t="shared" si="104"/>
        <v>0</v>
      </c>
      <c r="CW52" s="78">
        <f t="shared" si="105"/>
        <v>0</v>
      </c>
      <c r="CX52" s="78">
        <f t="shared" si="106"/>
        <v>0</v>
      </c>
      <c r="CY52" s="78">
        <f t="shared" si="107"/>
        <v>0</v>
      </c>
      <c r="CZ52" s="78">
        <f t="shared" si="108"/>
        <v>0</v>
      </c>
      <c r="DA52" s="78">
        <f t="shared" si="109"/>
        <v>0</v>
      </c>
      <c r="DB52" s="78">
        <f t="shared" si="110"/>
        <v>0</v>
      </c>
      <c r="DC52" s="78">
        <f t="shared" si="111"/>
        <v>0</v>
      </c>
      <c r="DD52" s="78">
        <f t="shared" si="112"/>
        <v>0</v>
      </c>
      <c r="DE52" s="78">
        <f t="shared" si="113"/>
        <v>0</v>
      </c>
      <c r="DF52" s="78">
        <f t="shared" si="114"/>
        <v>0</v>
      </c>
      <c r="DG52" s="77">
        <f t="shared" si="115"/>
        <v>94.76</v>
      </c>
      <c r="DH52" s="75"/>
      <c r="DJ52" s="6">
        <f t="shared" si="116"/>
        <v>30</v>
      </c>
      <c r="DK52" s="6">
        <f t="shared" si="117"/>
        <v>0</v>
      </c>
      <c r="DL52" s="6">
        <f t="shared" si="118"/>
        <v>0</v>
      </c>
      <c r="DM52" s="6">
        <f t="shared" si="119"/>
        <v>0</v>
      </c>
      <c r="DN52" s="6">
        <f t="shared" si="120"/>
        <v>0</v>
      </c>
      <c r="DO52" s="6">
        <f t="shared" si="121"/>
        <v>0</v>
      </c>
      <c r="DP52" s="6">
        <f t="shared" si="122"/>
        <v>0</v>
      </c>
      <c r="DQ52" s="6">
        <f t="shared" si="123"/>
        <v>0</v>
      </c>
      <c r="DR52" s="6">
        <f t="shared" si="124"/>
        <v>0</v>
      </c>
      <c r="DS52" s="6">
        <f t="shared" si="125"/>
        <v>0</v>
      </c>
      <c r="DT52" s="6">
        <f t="shared" si="126"/>
        <v>0</v>
      </c>
      <c r="DU52" s="6">
        <f t="shared" si="127"/>
        <v>0</v>
      </c>
      <c r="DV52" s="77">
        <f t="shared" si="151"/>
        <v>30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77">
        <f t="shared" si="21"/>
        <v>0</v>
      </c>
      <c r="EO52" s="75">
        <f t="shared" si="76"/>
        <v>124.76</v>
      </c>
      <c r="EP52" s="75">
        <f t="shared" si="77"/>
        <v>0</v>
      </c>
      <c r="EQ52" s="75">
        <f t="shared" si="78"/>
        <v>0</v>
      </c>
      <c r="ER52" s="75">
        <f t="shared" si="79"/>
        <v>0</v>
      </c>
      <c r="ES52" s="75">
        <f t="shared" si="80"/>
        <v>0</v>
      </c>
      <c r="ET52" s="75">
        <f t="shared" si="81"/>
        <v>0</v>
      </c>
      <c r="EU52" s="75">
        <f t="shared" si="82"/>
        <v>0</v>
      </c>
      <c r="EV52" s="75">
        <f t="shared" si="83"/>
        <v>0</v>
      </c>
      <c r="EW52" s="75">
        <f t="shared" si="84"/>
        <v>0</v>
      </c>
      <c r="EX52" s="75">
        <f t="shared" si="85"/>
        <v>0</v>
      </c>
      <c r="EY52" s="75">
        <f t="shared" si="86"/>
        <v>0</v>
      </c>
      <c r="EZ52" s="75">
        <f t="shared" si="87"/>
        <v>0</v>
      </c>
      <c r="FA52" s="77">
        <f t="shared" si="34"/>
        <v>124.76</v>
      </c>
      <c r="FD52" s="75">
        <f t="shared" si="128"/>
        <v>1035.3900000000001</v>
      </c>
      <c r="FE52" s="75">
        <f t="shared" si="129"/>
        <v>0</v>
      </c>
      <c r="FF52" s="75">
        <f t="shared" si="130"/>
        <v>0</v>
      </c>
      <c r="FG52" s="75">
        <f t="shared" si="131"/>
        <v>0</v>
      </c>
      <c r="FH52" s="75">
        <f t="shared" si="132"/>
        <v>0</v>
      </c>
      <c r="FI52" s="75">
        <f t="shared" si="133"/>
        <v>0</v>
      </c>
      <c r="FJ52" s="75">
        <f t="shared" si="134"/>
        <v>0</v>
      </c>
      <c r="FK52" s="75">
        <f t="shared" si="135"/>
        <v>0</v>
      </c>
      <c r="FL52" s="75">
        <f t="shared" si="136"/>
        <v>0</v>
      </c>
      <c r="FM52" s="75">
        <f t="shared" si="137"/>
        <v>0</v>
      </c>
      <c r="FN52" s="75">
        <f t="shared" si="138"/>
        <v>0</v>
      </c>
      <c r="FO52" s="75">
        <f t="shared" si="139"/>
        <v>0</v>
      </c>
      <c r="FP52" s="75">
        <f t="shared" si="140"/>
        <v>1035.3900000000001</v>
      </c>
    </row>
    <row r="53" spans="1:172" ht="15" customHeight="1" outlineLevel="2" x14ac:dyDescent="0.25">
      <c r="A53" s="30">
        <v>5</v>
      </c>
      <c r="B53" s="30" t="s">
        <v>269</v>
      </c>
      <c r="C53" s="30" t="s">
        <v>6</v>
      </c>
      <c r="D53" s="64">
        <f t="shared" si="173"/>
        <v>10112</v>
      </c>
      <c r="E53" s="62">
        <v>10112</v>
      </c>
      <c r="F53" s="39" t="s">
        <v>1075</v>
      </c>
      <c r="G53" s="30" t="s">
        <v>1161</v>
      </c>
      <c r="H53" s="30" t="s">
        <v>1162</v>
      </c>
      <c r="I53" s="30" t="s">
        <v>1163</v>
      </c>
      <c r="J53" s="44" t="s">
        <v>1164</v>
      </c>
      <c r="K53" s="44" t="s">
        <v>12</v>
      </c>
      <c r="L53" s="32" t="s">
        <v>333</v>
      </c>
      <c r="M53" s="33" t="s">
        <v>404</v>
      </c>
      <c r="N53" s="34">
        <v>0.01</v>
      </c>
      <c r="O53" s="34">
        <v>0.02</v>
      </c>
      <c r="P53" s="34">
        <v>0</v>
      </c>
      <c r="Q53" s="34">
        <v>0</v>
      </c>
      <c r="R53" s="33">
        <v>0</v>
      </c>
      <c r="S53" s="33">
        <v>0</v>
      </c>
      <c r="T53" s="33">
        <v>30</v>
      </c>
      <c r="U53" s="33"/>
      <c r="X53" s="75">
        <f>+VLOOKUP($D53,[1]venta_neta_cons!$A$2:$N$1048576,3,0)</f>
        <v>1671</v>
      </c>
      <c r="Y53" s="75">
        <f>+VLOOKUP($D53,[1]venta_neta_cons!$A$2:$N$1048576,4,0)</f>
        <v>0</v>
      </c>
      <c r="Z53" s="75">
        <f>+VLOOKUP($D53,[1]venta_neta_cons!$A$2:$N$1048576,5,0)</f>
        <v>0</v>
      </c>
      <c r="AA53" s="75">
        <f>+VLOOKUP($D53,[1]venta_neta_cons!$A$2:$N$1048576,6,0)</f>
        <v>0</v>
      </c>
      <c r="AB53" s="75">
        <f>+VLOOKUP($D53,[1]venta_neta_cons!$A$2:$N$1048576,7,0)</f>
        <v>0</v>
      </c>
      <c r="AC53" s="75">
        <f>+VLOOKUP($D53,[1]venta_neta_cons!$A$2:$N$1048576,8,0)</f>
        <v>0</v>
      </c>
      <c r="AD53" s="75">
        <f>+VLOOKUP($D53,[1]venta_neta_cons!$A$2:$N$1048576,9,0)</f>
        <v>0</v>
      </c>
      <c r="AE53" s="75">
        <f>+VLOOKUP($D53,[1]venta_neta_cons!$A$2:$N$1048576,10,0)</f>
        <v>0</v>
      </c>
      <c r="AF53" s="75">
        <f>+VLOOKUP($D53,[1]venta_neta_cons!$A$2:$N$1048576,11,0)</f>
        <v>0</v>
      </c>
      <c r="AG53" s="75">
        <f>+VLOOKUP($D53,[1]venta_neta_cons!$A$2:$N$1048576,12,0)</f>
        <v>0</v>
      </c>
      <c r="AH53" s="75">
        <f>+VLOOKUP($D53,[1]venta_neta_cons!$A$2:$N$1048576,13,0)</f>
        <v>0</v>
      </c>
      <c r="AI53" s="75">
        <f>+VLOOKUP($D53,[1]venta_neta_cons!$A$2:$N$1048576,14,0)</f>
        <v>0</v>
      </c>
      <c r="AJ53" s="76">
        <f t="shared" si="35"/>
        <v>1671</v>
      </c>
      <c r="AK53" s="159">
        <f t="shared" si="36"/>
        <v>0.20594254937163381</v>
      </c>
      <c r="AL53" s="76"/>
      <c r="AM53" s="75">
        <f>+VLOOKUP($D53,[1]saldo_cons!$A$2:$N$1048576,3,0)</f>
        <v>344.13000000000011</v>
      </c>
      <c r="AN53" s="75">
        <f>+VLOOKUP($D53,[1]saldo_cons!$A$2:$N$1048576,4,0)</f>
        <v>0</v>
      </c>
      <c r="AO53" s="75">
        <f>+VLOOKUP($D53,[1]saldo_cons!$A$2:$N$1048576,5,0)</f>
        <v>0</v>
      </c>
      <c r="AP53" s="75">
        <f>+VLOOKUP($D53,[1]saldo_cons!$A$2:$N$1048576,6,0)</f>
        <v>0</v>
      </c>
      <c r="AQ53" s="75">
        <f>+VLOOKUP($D53,[1]saldo_cons!$A$2:$N$1048576,7,0)</f>
        <v>0</v>
      </c>
      <c r="AR53" s="75">
        <f>+VLOOKUP($D53,[1]saldo_cons!$A$2:$N$1048576,8,0)</f>
        <v>0</v>
      </c>
      <c r="AS53" s="75">
        <f>+VLOOKUP($D53,[1]saldo_cons!$A$2:$N$1048576,9,0)</f>
        <v>0</v>
      </c>
      <c r="AT53" s="75">
        <f>+VLOOKUP($D53,[1]saldo_cons!$A$2:$N$1048576,10,0)</f>
        <v>0</v>
      </c>
      <c r="AU53" s="75">
        <f>+VLOOKUP($D53,[1]saldo_cons!$A$2:$N$1048576,11,0)</f>
        <v>0</v>
      </c>
      <c r="AV53" s="75">
        <f>+VLOOKUP($D53,[1]saldo_cons!$A$2:$N$1048576,12,0)</f>
        <v>0</v>
      </c>
      <c r="AW53" s="75">
        <f>+VLOOKUP($D53,[1]saldo_cons!$A$2:$N$1048576,13,0)</f>
        <v>0</v>
      </c>
      <c r="AX53" s="75">
        <f>+VLOOKUP($D53,[1]saldo_cons!$A$2:$N$1048576,14,0)</f>
        <v>0</v>
      </c>
      <c r="AY53" s="76">
        <f t="shared" si="3"/>
        <v>344.13000000000011</v>
      </c>
      <c r="AZ53" s="76"/>
      <c r="BA53" s="76"/>
      <c r="BB53" s="75">
        <f>+VLOOKUP($D53,[1]ggr_cons!$A$2:$N$1048576,3,0)</f>
        <v>344.13000000000011</v>
      </c>
      <c r="BC53" s="75">
        <f>+VLOOKUP($D53,[1]ggr_cons!$A$2:$N$1048576,4,0)</f>
        <v>0</v>
      </c>
      <c r="BD53" s="75">
        <f>+VLOOKUP($D53,[1]ggr_cons!$A$2:$N$1048576,5,0)</f>
        <v>0</v>
      </c>
      <c r="BE53" s="75">
        <f>+VLOOKUP($D53,[1]ggr_cons!$A$2:$N$1048576,6,0)</f>
        <v>0</v>
      </c>
      <c r="BF53" s="75">
        <f>+VLOOKUP($D53,[1]ggr_cons!$A$2:$N$1048576,7,0)</f>
        <v>0</v>
      </c>
      <c r="BG53" s="75">
        <f>+VLOOKUP($D53,[1]ggr_cons!$A$2:$N$1048576,8,0)</f>
        <v>0</v>
      </c>
      <c r="BH53" s="75">
        <f>+VLOOKUP($D53,[1]ggr_cons!$A$2:$N$1048576,9,0)</f>
        <v>0</v>
      </c>
      <c r="BI53" s="75">
        <f>+VLOOKUP($D53,[1]ggr_cons!$A$2:$N$1048576,10,0)</f>
        <v>0</v>
      </c>
      <c r="BJ53" s="75">
        <f>+VLOOKUP($D53,[1]ggr_cons!$A$2:$N$1048576,11,0)</f>
        <v>0</v>
      </c>
      <c r="BK53" s="75">
        <f>+VLOOKUP($D53,[1]ggr_cons!$A$2:$N$1048576,12,0)</f>
        <v>0</v>
      </c>
      <c r="BL53" s="75">
        <f>+VLOOKUP($D53,[1]ggr_cons!$A$2:$N$1048576,13,0)</f>
        <v>0</v>
      </c>
      <c r="BM53" s="75">
        <f>+VLOOKUP($D53,[1]ggr_cons!$A$2:$N$1048576,14,0)</f>
        <v>0</v>
      </c>
      <c r="BN53" s="76">
        <f t="shared" si="4"/>
        <v>344.13000000000011</v>
      </c>
      <c r="BO53" s="75"/>
      <c r="BP53" s="75"/>
      <c r="BQ53" s="77">
        <f t="shared" si="37"/>
        <v>16.71</v>
      </c>
      <c r="BR53" s="77">
        <f t="shared" si="38"/>
        <v>0</v>
      </c>
      <c r="BS53" s="77">
        <f t="shared" si="39"/>
        <v>0</v>
      </c>
      <c r="BT53" s="77">
        <f t="shared" si="40"/>
        <v>0</v>
      </c>
      <c r="BU53" s="77">
        <f t="shared" si="41"/>
        <v>0</v>
      </c>
      <c r="BV53" s="77">
        <f t="shared" si="42"/>
        <v>0</v>
      </c>
      <c r="BW53" s="77">
        <f t="shared" si="43"/>
        <v>0</v>
      </c>
      <c r="BX53" s="77">
        <f t="shared" si="44"/>
        <v>0</v>
      </c>
      <c r="BY53" s="77">
        <f t="shared" si="45"/>
        <v>0</v>
      </c>
      <c r="BZ53" s="77">
        <f t="shared" si="46"/>
        <v>0</v>
      </c>
      <c r="CA53" s="77">
        <f t="shared" si="47"/>
        <v>0</v>
      </c>
      <c r="CB53" s="77">
        <f t="shared" si="48"/>
        <v>0</v>
      </c>
      <c r="CC53" s="77">
        <f t="shared" si="49"/>
        <v>16.71</v>
      </c>
      <c r="CD53" s="75"/>
      <c r="CE53" s="77"/>
      <c r="CF53" s="77">
        <f t="shared" si="50"/>
        <v>13.809917355371901</v>
      </c>
      <c r="CG53" s="77">
        <f t="shared" si="51"/>
        <v>0</v>
      </c>
      <c r="CH53" s="77">
        <f t="shared" si="52"/>
        <v>0</v>
      </c>
      <c r="CI53" s="77">
        <f t="shared" si="53"/>
        <v>0</v>
      </c>
      <c r="CJ53" s="77">
        <f t="shared" si="54"/>
        <v>0</v>
      </c>
      <c r="CK53" s="77">
        <f t="shared" si="55"/>
        <v>0</v>
      </c>
      <c r="CL53" s="77">
        <f t="shared" si="56"/>
        <v>0</v>
      </c>
      <c r="CM53" s="77">
        <f t="shared" si="57"/>
        <v>0</v>
      </c>
      <c r="CN53" s="77">
        <f t="shared" si="58"/>
        <v>0</v>
      </c>
      <c r="CO53" s="77">
        <f t="shared" si="59"/>
        <v>0</v>
      </c>
      <c r="CP53" s="77">
        <f t="shared" si="60"/>
        <v>0</v>
      </c>
      <c r="CQ53" s="77">
        <f t="shared" si="61"/>
        <v>0</v>
      </c>
      <c r="CR53" s="77">
        <f t="shared" si="62"/>
        <v>13.809917355371901</v>
      </c>
      <c r="CS53" s="75"/>
      <c r="CT53" s="75"/>
      <c r="CU53" s="78">
        <f t="shared" si="103"/>
        <v>33.42</v>
      </c>
      <c r="CV53" s="78">
        <f t="shared" si="104"/>
        <v>0</v>
      </c>
      <c r="CW53" s="78">
        <f t="shared" si="105"/>
        <v>0</v>
      </c>
      <c r="CX53" s="78">
        <f t="shared" si="106"/>
        <v>0</v>
      </c>
      <c r="CY53" s="78">
        <f t="shared" si="107"/>
        <v>0</v>
      </c>
      <c r="CZ53" s="78">
        <f t="shared" si="108"/>
        <v>0</v>
      </c>
      <c r="DA53" s="78">
        <f t="shared" si="109"/>
        <v>0</v>
      </c>
      <c r="DB53" s="78">
        <f t="shared" si="110"/>
        <v>0</v>
      </c>
      <c r="DC53" s="78">
        <f t="shared" si="111"/>
        <v>0</v>
      </c>
      <c r="DD53" s="78">
        <f t="shared" si="112"/>
        <v>0</v>
      </c>
      <c r="DE53" s="78">
        <f t="shared" si="113"/>
        <v>0</v>
      </c>
      <c r="DF53" s="78">
        <f t="shared" si="114"/>
        <v>0</v>
      </c>
      <c r="DG53" s="77">
        <f t="shared" si="115"/>
        <v>33.42</v>
      </c>
      <c r="DH53" s="75"/>
      <c r="DJ53" s="6">
        <f t="shared" si="116"/>
        <v>30</v>
      </c>
      <c r="DK53" s="6">
        <f t="shared" si="117"/>
        <v>0</v>
      </c>
      <c r="DL53" s="6">
        <f t="shared" si="118"/>
        <v>0</v>
      </c>
      <c r="DM53" s="6">
        <f t="shared" si="119"/>
        <v>0</v>
      </c>
      <c r="DN53" s="6">
        <f t="shared" si="120"/>
        <v>0</v>
      </c>
      <c r="DO53" s="6">
        <f t="shared" si="121"/>
        <v>0</v>
      </c>
      <c r="DP53" s="6">
        <f t="shared" si="122"/>
        <v>0</v>
      </c>
      <c r="DQ53" s="6">
        <f t="shared" si="123"/>
        <v>0</v>
      </c>
      <c r="DR53" s="6">
        <f t="shared" si="124"/>
        <v>0</v>
      </c>
      <c r="DS53" s="6">
        <f t="shared" si="125"/>
        <v>0</v>
      </c>
      <c r="DT53" s="6">
        <f t="shared" si="126"/>
        <v>0</v>
      </c>
      <c r="DU53" s="6">
        <f t="shared" si="127"/>
        <v>0</v>
      </c>
      <c r="DV53" s="77">
        <f t="shared" si="151"/>
        <v>30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77">
        <f t="shared" si="21"/>
        <v>0</v>
      </c>
      <c r="EO53" s="75">
        <f t="shared" si="76"/>
        <v>63.42</v>
      </c>
      <c r="EP53" s="75">
        <f t="shared" si="77"/>
        <v>0</v>
      </c>
      <c r="EQ53" s="75">
        <f t="shared" si="78"/>
        <v>0</v>
      </c>
      <c r="ER53" s="75">
        <f t="shared" si="79"/>
        <v>0</v>
      </c>
      <c r="ES53" s="75">
        <f t="shared" si="80"/>
        <v>0</v>
      </c>
      <c r="ET53" s="75">
        <f t="shared" si="81"/>
        <v>0</v>
      </c>
      <c r="EU53" s="75">
        <f t="shared" si="82"/>
        <v>0</v>
      </c>
      <c r="EV53" s="75">
        <f t="shared" si="83"/>
        <v>0</v>
      </c>
      <c r="EW53" s="75">
        <f t="shared" si="84"/>
        <v>0</v>
      </c>
      <c r="EX53" s="75">
        <f t="shared" si="85"/>
        <v>0</v>
      </c>
      <c r="EY53" s="75">
        <f t="shared" si="86"/>
        <v>0</v>
      </c>
      <c r="EZ53" s="75">
        <f t="shared" si="87"/>
        <v>0</v>
      </c>
      <c r="FA53" s="77">
        <f t="shared" si="34"/>
        <v>63.42</v>
      </c>
      <c r="FD53" s="75">
        <f t="shared" si="128"/>
        <v>280.71000000000009</v>
      </c>
      <c r="FE53" s="75">
        <f t="shared" si="129"/>
        <v>0</v>
      </c>
      <c r="FF53" s="75">
        <f t="shared" si="130"/>
        <v>0</v>
      </c>
      <c r="FG53" s="75">
        <f t="shared" si="131"/>
        <v>0</v>
      </c>
      <c r="FH53" s="75">
        <f t="shared" si="132"/>
        <v>0</v>
      </c>
      <c r="FI53" s="75">
        <f t="shared" si="133"/>
        <v>0</v>
      </c>
      <c r="FJ53" s="75">
        <f t="shared" si="134"/>
        <v>0</v>
      </c>
      <c r="FK53" s="75">
        <f t="shared" si="135"/>
        <v>0</v>
      </c>
      <c r="FL53" s="75">
        <f t="shared" si="136"/>
        <v>0</v>
      </c>
      <c r="FM53" s="75">
        <f t="shared" si="137"/>
        <v>0</v>
      </c>
      <c r="FN53" s="75">
        <f t="shared" si="138"/>
        <v>0</v>
      </c>
      <c r="FO53" s="75">
        <f t="shared" si="139"/>
        <v>0</v>
      </c>
      <c r="FP53" s="75">
        <f t="shared" si="140"/>
        <v>280.71000000000009</v>
      </c>
    </row>
    <row r="54" spans="1:172" s="69" customFormat="1" ht="15" customHeight="1" outlineLevel="1" x14ac:dyDescent="0.25">
      <c r="A54" s="67"/>
      <c r="B54" s="67" t="s">
        <v>1119</v>
      </c>
      <c r="C54" s="67"/>
      <c r="D54" s="104"/>
      <c r="E54" s="105"/>
      <c r="F54" s="115"/>
      <c r="G54" s="67"/>
      <c r="H54" s="67"/>
      <c r="I54" s="67"/>
      <c r="J54" s="116"/>
      <c r="K54" s="116"/>
      <c r="L54" s="106"/>
      <c r="M54" s="107"/>
      <c r="N54" s="108"/>
      <c r="O54" s="108"/>
      <c r="P54" s="108"/>
      <c r="Q54" s="108"/>
      <c r="R54" s="107"/>
      <c r="S54" s="107"/>
      <c r="T54" s="107"/>
      <c r="U54" s="107"/>
      <c r="X54" s="110">
        <f t="shared" ref="X54:AJ54" si="184">SUBTOTAL(9,X51:X53)</f>
        <v>18278</v>
      </c>
      <c r="Y54" s="110">
        <f t="shared" si="184"/>
        <v>0</v>
      </c>
      <c r="Z54" s="110">
        <f t="shared" si="184"/>
        <v>0</v>
      </c>
      <c r="AA54" s="110">
        <f t="shared" si="184"/>
        <v>0</v>
      </c>
      <c r="AB54" s="110">
        <f t="shared" si="184"/>
        <v>0</v>
      </c>
      <c r="AC54" s="110">
        <f t="shared" si="184"/>
        <v>0</v>
      </c>
      <c r="AD54" s="110">
        <f t="shared" si="184"/>
        <v>0</v>
      </c>
      <c r="AE54" s="110">
        <f t="shared" si="184"/>
        <v>0</v>
      </c>
      <c r="AF54" s="110">
        <f t="shared" si="184"/>
        <v>0</v>
      </c>
      <c r="AG54" s="110">
        <f t="shared" si="184"/>
        <v>0</v>
      </c>
      <c r="AH54" s="110">
        <f t="shared" si="184"/>
        <v>0</v>
      </c>
      <c r="AI54" s="110">
        <f t="shared" si="184"/>
        <v>0</v>
      </c>
      <c r="AJ54" s="111">
        <f t="shared" si="184"/>
        <v>18278</v>
      </c>
      <c r="AK54" s="159">
        <f t="shared" si="36"/>
        <v>0.22806488674909736</v>
      </c>
      <c r="AL54" s="111"/>
      <c r="AM54" s="110">
        <f t="shared" ref="AM54:AY54" si="185">SUBTOTAL(9,AM51:AM53)</f>
        <v>4168.5700000000015</v>
      </c>
      <c r="AN54" s="110">
        <f t="shared" si="185"/>
        <v>0</v>
      </c>
      <c r="AO54" s="110">
        <f t="shared" si="185"/>
        <v>0</v>
      </c>
      <c r="AP54" s="110">
        <f t="shared" si="185"/>
        <v>0</v>
      </c>
      <c r="AQ54" s="110">
        <f t="shared" si="185"/>
        <v>0</v>
      </c>
      <c r="AR54" s="110">
        <f t="shared" si="185"/>
        <v>0</v>
      </c>
      <c r="AS54" s="110">
        <f t="shared" si="185"/>
        <v>0</v>
      </c>
      <c r="AT54" s="110">
        <f t="shared" si="185"/>
        <v>0</v>
      </c>
      <c r="AU54" s="110">
        <f t="shared" si="185"/>
        <v>0</v>
      </c>
      <c r="AV54" s="110">
        <f t="shared" si="185"/>
        <v>0</v>
      </c>
      <c r="AW54" s="110">
        <f t="shared" si="185"/>
        <v>0</v>
      </c>
      <c r="AX54" s="110">
        <f t="shared" si="185"/>
        <v>0</v>
      </c>
      <c r="AY54" s="111">
        <f t="shared" si="185"/>
        <v>4168.5700000000015</v>
      </c>
      <c r="AZ54" s="111"/>
      <c r="BA54" s="111"/>
      <c r="BB54" s="110">
        <f t="shared" ref="BB54:BN54" si="186">SUBTOTAL(9,BB51:BB53)</f>
        <v>4168.5700000000015</v>
      </c>
      <c r="BC54" s="110">
        <f t="shared" si="186"/>
        <v>0</v>
      </c>
      <c r="BD54" s="110">
        <f t="shared" si="186"/>
        <v>0</v>
      </c>
      <c r="BE54" s="110">
        <f t="shared" si="186"/>
        <v>0</v>
      </c>
      <c r="BF54" s="110">
        <f t="shared" si="186"/>
        <v>0</v>
      </c>
      <c r="BG54" s="110">
        <f t="shared" si="186"/>
        <v>0</v>
      </c>
      <c r="BH54" s="110">
        <f t="shared" si="186"/>
        <v>0</v>
      </c>
      <c r="BI54" s="110">
        <f t="shared" si="186"/>
        <v>0</v>
      </c>
      <c r="BJ54" s="110">
        <f t="shared" si="186"/>
        <v>0</v>
      </c>
      <c r="BK54" s="110">
        <f t="shared" si="186"/>
        <v>0</v>
      </c>
      <c r="BL54" s="110">
        <f t="shared" si="186"/>
        <v>0</v>
      </c>
      <c r="BM54" s="110">
        <f t="shared" si="186"/>
        <v>0</v>
      </c>
      <c r="BN54" s="111">
        <f t="shared" si="186"/>
        <v>4168.5700000000015</v>
      </c>
      <c r="BO54" s="110"/>
      <c r="BP54" s="110"/>
      <c r="BQ54" s="112">
        <f t="shared" ref="BQ54:CC54" si="187">SUBTOTAL(9,BQ51:BQ53)</f>
        <v>182.78</v>
      </c>
      <c r="BR54" s="112">
        <f t="shared" si="187"/>
        <v>0</v>
      </c>
      <c r="BS54" s="112">
        <f t="shared" si="187"/>
        <v>0</v>
      </c>
      <c r="BT54" s="112">
        <f t="shared" si="187"/>
        <v>0</v>
      </c>
      <c r="BU54" s="112">
        <f t="shared" si="187"/>
        <v>0</v>
      </c>
      <c r="BV54" s="112">
        <f t="shared" si="187"/>
        <v>0</v>
      </c>
      <c r="BW54" s="112">
        <f t="shared" si="187"/>
        <v>0</v>
      </c>
      <c r="BX54" s="112">
        <f t="shared" si="187"/>
        <v>0</v>
      </c>
      <c r="BY54" s="112">
        <f t="shared" si="187"/>
        <v>0</v>
      </c>
      <c r="BZ54" s="112">
        <f t="shared" si="187"/>
        <v>0</v>
      </c>
      <c r="CA54" s="112">
        <f t="shared" si="187"/>
        <v>0</v>
      </c>
      <c r="CB54" s="112">
        <f t="shared" si="187"/>
        <v>0</v>
      </c>
      <c r="CC54" s="112">
        <f t="shared" si="187"/>
        <v>182.78</v>
      </c>
      <c r="CD54" s="110"/>
      <c r="CE54" s="112"/>
      <c r="CF54" s="112">
        <f t="shared" ref="CF54:CR54" si="188">SUBTOTAL(9,CF51:CF53)</f>
        <v>151.05785123966945</v>
      </c>
      <c r="CG54" s="112">
        <f t="shared" si="188"/>
        <v>0</v>
      </c>
      <c r="CH54" s="112">
        <f t="shared" si="188"/>
        <v>0</v>
      </c>
      <c r="CI54" s="112">
        <f t="shared" si="188"/>
        <v>0</v>
      </c>
      <c r="CJ54" s="112">
        <f t="shared" si="188"/>
        <v>0</v>
      </c>
      <c r="CK54" s="112">
        <f t="shared" si="188"/>
        <v>0</v>
      </c>
      <c r="CL54" s="112">
        <f t="shared" si="188"/>
        <v>0</v>
      </c>
      <c r="CM54" s="112">
        <f t="shared" si="188"/>
        <v>0</v>
      </c>
      <c r="CN54" s="112">
        <f t="shared" si="188"/>
        <v>0</v>
      </c>
      <c r="CO54" s="112">
        <f t="shared" si="188"/>
        <v>0</v>
      </c>
      <c r="CP54" s="112">
        <f t="shared" si="188"/>
        <v>0</v>
      </c>
      <c r="CQ54" s="112">
        <f t="shared" si="188"/>
        <v>0</v>
      </c>
      <c r="CR54" s="112">
        <f t="shared" si="188"/>
        <v>151.05785123966945</v>
      </c>
      <c r="CS54" s="110"/>
      <c r="CT54" s="110"/>
      <c r="CU54" s="113">
        <f t="shared" ref="CU54:DG54" si="189">SUBTOTAL(9,CU51:CU53)</f>
        <v>365.56</v>
      </c>
      <c r="CV54" s="113">
        <f t="shared" si="189"/>
        <v>0</v>
      </c>
      <c r="CW54" s="113">
        <f t="shared" si="189"/>
        <v>0</v>
      </c>
      <c r="CX54" s="113">
        <f t="shared" si="189"/>
        <v>0</v>
      </c>
      <c r="CY54" s="113">
        <f t="shared" si="189"/>
        <v>0</v>
      </c>
      <c r="CZ54" s="113">
        <f t="shared" si="189"/>
        <v>0</v>
      </c>
      <c r="DA54" s="113">
        <f t="shared" si="189"/>
        <v>0</v>
      </c>
      <c r="DB54" s="113">
        <f t="shared" si="189"/>
        <v>0</v>
      </c>
      <c r="DC54" s="113">
        <f t="shared" si="189"/>
        <v>0</v>
      </c>
      <c r="DD54" s="113">
        <f t="shared" si="189"/>
        <v>0</v>
      </c>
      <c r="DE54" s="113">
        <f t="shared" si="189"/>
        <v>0</v>
      </c>
      <c r="DF54" s="113">
        <f t="shared" si="189"/>
        <v>0</v>
      </c>
      <c r="DG54" s="112">
        <f t="shared" si="189"/>
        <v>365.56</v>
      </c>
      <c r="DH54" s="110"/>
      <c r="DJ54" s="69">
        <f t="shared" ref="DJ54:DV54" si="190">SUBTOTAL(9,DJ51:DJ53)</f>
        <v>90</v>
      </c>
      <c r="DK54" s="69">
        <f t="shared" si="190"/>
        <v>0</v>
      </c>
      <c r="DL54" s="69">
        <f t="shared" si="190"/>
        <v>0</v>
      </c>
      <c r="DM54" s="69">
        <f t="shared" si="190"/>
        <v>0</v>
      </c>
      <c r="DN54" s="69">
        <f t="shared" si="190"/>
        <v>0</v>
      </c>
      <c r="DO54" s="69">
        <f t="shared" si="190"/>
        <v>0</v>
      </c>
      <c r="DP54" s="69">
        <f t="shared" si="190"/>
        <v>0</v>
      </c>
      <c r="DQ54" s="69">
        <f t="shared" si="190"/>
        <v>0</v>
      </c>
      <c r="DR54" s="69">
        <f t="shared" si="190"/>
        <v>0</v>
      </c>
      <c r="DS54" s="69">
        <f t="shared" si="190"/>
        <v>0</v>
      </c>
      <c r="DT54" s="69">
        <f t="shared" si="190"/>
        <v>0</v>
      </c>
      <c r="DU54" s="69">
        <f t="shared" si="190"/>
        <v>0</v>
      </c>
      <c r="DV54" s="112">
        <f t="shared" si="190"/>
        <v>90</v>
      </c>
      <c r="DY54" s="69">
        <f t="shared" ref="DY54:EK54" si="191">SUBTOTAL(9,DY51:DY53)</f>
        <v>0</v>
      </c>
      <c r="DZ54" s="69">
        <f t="shared" si="191"/>
        <v>0</v>
      </c>
      <c r="EA54" s="69">
        <f t="shared" si="191"/>
        <v>0</v>
      </c>
      <c r="EB54" s="69">
        <f t="shared" si="191"/>
        <v>0</v>
      </c>
      <c r="EC54" s="69">
        <f t="shared" si="191"/>
        <v>0</v>
      </c>
      <c r="ED54" s="69">
        <f t="shared" si="191"/>
        <v>0</v>
      </c>
      <c r="EE54" s="69">
        <f t="shared" si="191"/>
        <v>0</v>
      </c>
      <c r="EF54" s="69">
        <f t="shared" si="191"/>
        <v>0</v>
      </c>
      <c r="EG54" s="69">
        <f t="shared" si="191"/>
        <v>0</v>
      </c>
      <c r="EH54" s="69">
        <f t="shared" si="191"/>
        <v>0</v>
      </c>
      <c r="EI54" s="69">
        <f t="shared" si="191"/>
        <v>0</v>
      </c>
      <c r="EJ54" s="69">
        <f t="shared" si="191"/>
        <v>0</v>
      </c>
      <c r="EK54" s="112">
        <f t="shared" si="191"/>
        <v>0</v>
      </c>
      <c r="EN54" s="69">
        <f t="shared" ref="EN54:FA54" si="192">SUBTOTAL(9,EN51:EN53)</f>
        <v>0</v>
      </c>
      <c r="EO54" s="110">
        <f t="shared" si="192"/>
        <v>455.56</v>
      </c>
      <c r="EP54" s="110">
        <f t="shared" si="192"/>
        <v>0</v>
      </c>
      <c r="EQ54" s="110">
        <f t="shared" si="192"/>
        <v>0</v>
      </c>
      <c r="ER54" s="110">
        <f t="shared" si="192"/>
        <v>0</v>
      </c>
      <c r="ES54" s="110">
        <f t="shared" si="192"/>
        <v>0</v>
      </c>
      <c r="ET54" s="110">
        <f t="shared" si="192"/>
        <v>0</v>
      </c>
      <c r="EU54" s="110">
        <f t="shared" si="192"/>
        <v>0</v>
      </c>
      <c r="EV54" s="110">
        <f t="shared" si="192"/>
        <v>0</v>
      </c>
      <c r="EW54" s="110">
        <f t="shared" si="192"/>
        <v>0</v>
      </c>
      <c r="EX54" s="110">
        <f t="shared" si="192"/>
        <v>0</v>
      </c>
      <c r="EY54" s="110">
        <f t="shared" si="192"/>
        <v>0</v>
      </c>
      <c r="EZ54" s="110">
        <f t="shared" si="192"/>
        <v>0</v>
      </c>
      <c r="FA54" s="112">
        <f t="shared" si="192"/>
        <v>455.56</v>
      </c>
      <c r="FD54" s="110">
        <f t="shared" ref="FD54:FP54" si="193">SUBTOTAL(9,FD51:FD53)</f>
        <v>3713.0100000000011</v>
      </c>
      <c r="FE54" s="110">
        <f t="shared" si="193"/>
        <v>0</v>
      </c>
      <c r="FF54" s="110">
        <f t="shared" si="193"/>
        <v>0</v>
      </c>
      <c r="FG54" s="110">
        <f t="shared" si="193"/>
        <v>0</v>
      </c>
      <c r="FH54" s="110">
        <f t="shared" si="193"/>
        <v>0</v>
      </c>
      <c r="FI54" s="110">
        <f t="shared" si="193"/>
        <v>0</v>
      </c>
      <c r="FJ54" s="110">
        <f t="shared" si="193"/>
        <v>0</v>
      </c>
      <c r="FK54" s="110">
        <f t="shared" si="193"/>
        <v>0</v>
      </c>
      <c r="FL54" s="110">
        <f t="shared" si="193"/>
        <v>0</v>
      </c>
      <c r="FM54" s="110">
        <f t="shared" si="193"/>
        <v>0</v>
      </c>
      <c r="FN54" s="110">
        <f t="shared" si="193"/>
        <v>0</v>
      </c>
      <c r="FO54" s="110">
        <f t="shared" si="193"/>
        <v>0</v>
      </c>
      <c r="FP54" s="110">
        <f t="shared" si="193"/>
        <v>3713.0100000000011</v>
      </c>
    </row>
    <row r="55" spans="1:172" ht="15" customHeight="1" outlineLevel="2" x14ac:dyDescent="0.25">
      <c r="A55" s="30">
        <v>6</v>
      </c>
      <c r="B55" s="30" t="s">
        <v>200</v>
      </c>
      <c r="C55" s="30" t="s">
        <v>6</v>
      </c>
      <c r="D55" s="64">
        <f t="shared" si="173"/>
        <v>10132</v>
      </c>
      <c r="E55" s="62">
        <v>10132</v>
      </c>
      <c r="F55" s="38" t="s">
        <v>171</v>
      </c>
      <c r="G55" s="39" t="s">
        <v>211</v>
      </c>
      <c r="H55" s="30" t="s">
        <v>212</v>
      </c>
      <c r="I55" s="38" t="s">
        <v>213</v>
      </c>
      <c r="J55" s="38" t="s">
        <v>329</v>
      </c>
      <c r="K55" s="38" t="s">
        <v>15</v>
      </c>
      <c r="L55" s="32" t="s">
        <v>333</v>
      </c>
      <c r="M55" s="33" t="s">
        <v>404</v>
      </c>
      <c r="N55" s="34">
        <v>0.01</v>
      </c>
      <c r="O55" s="34">
        <v>0.02</v>
      </c>
      <c r="P55" s="34">
        <v>0</v>
      </c>
      <c r="Q55" s="34">
        <v>0</v>
      </c>
      <c r="R55" s="33">
        <v>0</v>
      </c>
      <c r="S55" s="33">
        <v>0</v>
      </c>
      <c r="T55" s="33">
        <v>30</v>
      </c>
      <c r="U55" s="33"/>
      <c r="X55" s="75">
        <f>+VLOOKUP($D55,[1]venta_neta_cons!$A$2:$N$1048576,3,0)</f>
        <v>5566</v>
      </c>
      <c r="Y55" s="75">
        <f>+VLOOKUP($D55,[1]venta_neta_cons!$A$2:$N$1048576,4,0)</f>
        <v>0</v>
      </c>
      <c r="Z55" s="75">
        <f>+VLOOKUP($D55,[1]venta_neta_cons!$A$2:$N$1048576,5,0)</f>
        <v>0</v>
      </c>
      <c r="AA55" s="75">
        <f>+VLOOKUP($D55,[1]venta_neta_cons!$A$2:$N$1048576,6,0)</f>
        <v>0</v>
      </c>
      <c r="AB55" s="75">
        <f>+VLOOKUP($D55,[1]venta_neta_cons!$A$2:$N$1048576,7,0)</f>
        <v>0</v>
      </c>
      <c r="AC55" s="75">
        <f>+VLOOKUP($D55,[1]venta_neta_cons!$A$2:$N$1048576,8,0)</f>
        <v>0</v>
      </c>
      <c r="AD55" s="75">
        <f>+VLOOKUP($D55,[1]venta_neta_cons!$A$2:$N$1048576,9,0)</f>
        <v>0</v>
      </c>
      <c r="AE55" s="75">
        <f>+VLOOKUP($D55,[1]venta_neta_cons!$A$2:$N$1048576,10,0)</f>
        <v>0</v>
      </c>
      <c r="AF55" s="75">
        <f>+VLOOKUP($D55,[1]venta_neta_cons!$A$2:$N$1048576,11,0)</f>
        <v>0</v>
      </c>
      <c r="AG55" s="75">
        <f>+VLOOKUP($D55,[1]venta_neta_cons!$A$2:$N$1048576,12,0)</f>
        <v>0</v>
      </c>
      <c r="AH55" s="75">
        <f>+VLOOKUP($D55,[1]venta_neta_cons!$A$2:$N$1048576,13,0)</f>
        <v>0</v>
      </c>
      <c r="AI55" s="75">
        <f>+VLOOKUP($D55,[1]venta_neta_cons!$A$2:$N$1048576,14,0)</f>
        <v>0</v>
      </c>
      <c r="AJ55" s="76">
        <f t="shared" si="35"/>
        <v>5566</v>
      </c>
      <c r="AK55" s="159">
        <f t="shared" si="36"/>
        <v>0.23991016888250091</v>
      </c>
      <c r="AL55" s="76"/>
      <c r="AM55" s="75">
        <f>+VLOOKUP($D55,[1]saldo_cons!$A$2:$N$1048576,3,0)</f>
        <v>4176.1900000000005</v>
      </c>
      <c r="AN55" s="75">
        <f>+VLOOKUP($D55,[1]saldo_cons!$A$2:$N$1048576,4,0)</f>
        <v>0</v>
      </c>
      <c r="AO55" s="75">
        <f>+VLOOKUP($D55,[1]saldo_cons!$A$2:$N$1048576,5,0)</f>
        <v>0</v>
      </c>
      <c r="AP55" s="75">
        <f>+VLOOKUP($D55,[1]saldo_cons!$A$2:$N$1048576,6,0)</f>
        <v>0</v>
      </c>
      <c r="AQ55" s="75">
        <f>+VLOOKUP($D55,[1]saldo_cons!$A$2:$N$1048576,7,0)</f>
        <v>0</v>
      </c>
      <c r="AR55" s="75">
        <f>+VLOOKUP($D55,[1]saldo_cons!$A$2:$N$1048576,8,0)</f>
        <v>0</v>
      </c>
      <c r="AS55" s="75">
        <f>+VLOOKUP($D55,[1]saldo_cons!$A$2:$N$1048576,9,0)</f>
        <v>0</v>
      </c>
      <c r="AT55" s="75">
        <f>+VLOOKUP($D55,[1]saldo_cons!$A$2:$N$1048576,10,0)</f>
        <v>0</v>
      </c>
      <c r="AU55" s="75">
        <f>+VLOOKUP($D55,[1]saldo_cons!$A$2:$N$1048576,11,0)</f>
        <v>0</v>
      </c>
      <c r="AV55" s="75">
        <f>+VLOOKUP($D55,[1]saldo_cons!$A$2:$N$1048576,12,0)</f>
        <v>0</v>
      </c>
      <c r="AW55" s="75">
        <f>+VLOOKUP($D55,[1]saldo_cons!$A$2:$N$1048576,13,0)</f>
        <v>0</v>
      </c>
      <c r="AX55" s="75">
        <f>+VLOOKUP($D55,[1]saldo_cons!$A$2:$N$1048576,14,0)</f>
        <v>0</v>
      </c>
      <c r="AY55" s="76">
        <f t="shared" si="3"/>
        <v>4176.1900000000005</v>
      </c>
      <c r="AZ55" s="76"/>
      <c r="BA55" s="76"/>
      <c r="BB55" s="75">
        <f>+VLOOKUP($D55,[1]ggr_cons!$A$2:$N$1048576,3,0)</f>
        <v>1335.3400000000001</v>
      </c>
      <c r="BC55" s="75">
        <f>+VLOOKUP($D55,[1]ggr_cons!$A$2:$N$1048576,4,0)</f>
        <v>0</v>
      </c>
      <c r="BD55" s="75">
        <f>+VLOOKUP($D55,[1]ggr_cons!$A$2:$N$1048576,5,0)</f>
        <v>0</v>
      </c>
      <c r="BE55" s="75">
        <f>+VLOOKUP($D55,[1]ggr_cons!$A$2:$N$1048576,6,0)</f>
        <v>0</v>
      </c>
      <c r="BF55" s="75">
        <f>+VLOOKUP($D55,[1]ggr_cons!$A$2:$N$1048576,7,0)</f>
        <v>0</v>
      </c>
      <c r="BG55" s="75">
        <f>+VLOOKUP($D55,[1]ggr_cons!$A$2:$N$1048576,8,0)</f>
        <v>0</v>
      </c>
      <c r="BH55" s="75">
        <f>+VLOOKUP($D55,[1]ggr_cons!$A$2:$N$1048576,9,0)</f>
        <v>0</v>
      </c>
      <c r="BI55" s="75">
        <f>+VLOOKUP($D55,[1]ggr_cons!$A$2:$N$1048576,10,0)</f>
        <v>0</v>
      </c>
      <c r="BJ55" s="75">
        <f>+VLOOKUP($D55,[1]ggr_cons!$A$2:$N$1048576,11,0)</f>
        <v>0</v>
      </c>
      <c r="BK55" s="75">
        <f>+VLOOKUP($D55,[1]ggr_cons!$A$2:$N$1048576,12,0)</f>
        <v>0</v>
      </c>
      <c r="BL55" s="75">
        <f>+VLOOKUP($D55,[1]ggr_cons!$A$2:$N$1048576,13,0)</f>
        <v>0</v>
      </c>
      <c r="BM55" s="75">
        <f>+VLOOKUP($D55,[1]ggr_cons!$A$2:$N$1048576,14,0)</f>
        <v>0</v>
      </c>
      <c r="BN55" s="76">
        <f t="shared" si="4"/>
        <v>1335.3400000000001</v>
      </c>
      <c r="BO55" s="75"/>
      <c r="BP55" s="75"/>
      <c r="BQ55" s="77">
        <f t="shared" si="37"/>
        <v>55.660000000000004</v>
      </c>
      <c r="BR55" s="77">
        <f t="shared" si="38"/>
        <v>0</v>
      </c>
      <c r="BS55" s="77">
        <f t="shared" si="39"/>
        <v>0</v>
      </c>
      <c r="BT55" s="77">
        <f t="shared" si="40"/>
        <v>0</v>
      </c>
      <c r="BU55" s="77">
        <f t="shared" si="41"/>
        <v>0</v>
      </c>
      <c r="BV55" s="77">
        <f t="shared" si="42"/>
        <v>0</v>
      </c>
      <c r="BW55" s="77">
        <f t="shared" si="43"/>
        <v>0</v>
      </c>
      <c r="BX55" s="77">
        <f t="shared" si="44"/>
        <v>0</v>
      </c>
      <c r="BY55" s="77">
        <f t="shared" si="45"/>
        <v>0</v>
      </c>
      <c r="BZ55" s="77">
        <f t="shared" si="46"/>
        <v>0</v>
      </c>
      <c r="CA55" s="77">
        <f t="shared" si="47"/>
        <v>0</v>
      </c>
      <c r="CB55" s="77">
        <f t="shared" si="48"/>
        <v>0</v>
      </c>
      <c r="CC55" s="77">
        <f t="shared" si="49"/>
        <v>55.660000000000004</v>
      </c>
      <c r="CD55" s="75"/>
      <c r="CE55" s="77"/>
      <c r="CF55" s="77">
        <f t="shared" si="50"/>
        <v>46.000000000000007</v>
      </c>
      <c r="CG55" s="77">
        <f t="shared" si="51"/>
        <v>0</v>
      </c>
      <c r="CH55" s="77">
        <f t="shared" si="52"/>
        <v>0</v>
      </c>
      <c r="CI55" s="77">
        <f t="shared" si="53"/>
        <v>0</v>
      </c>
      <c r="CJ55" s="77">
        <f t="shared" si="54"/>
        <v>0</v>
      </c>
      <c r="CK55" s="77">
        <f t="shared" si="55"/>
        <v>0</v>
      </c>
      <c r="CL55" s="77">
        <f t="shared" si="56"/>
        <v>0</v>
      </c>
      <c r="CM55" s="77">
        <f t="shared" si="57"/>
        <v>0</v>
      </c>
      <c r="CN55" s="77">
        <f t="shared" si="58"/>
        <v>0</v>
      </c>
      <c r="CO55" s="77">
        <f t="shared" si="59"/>
        <v>0</v>
      </c>
      <c r="CP55" s="77">
        <f t="shared" si="60"/>
        <v>0</v>
      </c>
      <c r="CQ55" s="77">
        <f t="shared" si="61"/>
        <v>0</v>
      </c>
      <c r="CR55" s="77">
        <f t="shared" si="62"/>
        <v>46.000000000000007</v>
      </c>
      <c r="CS55" s="75"/>
      <c r="CT55" s="75"/>
      <c r="CU55" s="78">
        <f t="shared" si="103"/>
        <v>111.32000000000001</v>
      </c>
      <c r="CV55" s="78">
        <f t="shared" si="104"/>
        <v>0</v>
      </c>
      <c r="CW55" s="78">
        <f t="shared" si="105"/>
        <v>0</v>
      </c>
      <c r="CX55" s="78">
        <f t="shared" si="106"/>
        <v>0</v>
      </c>
      <c r="CY55" s="78">
        <f t="shared" si="107"/>
        <v>0</v>
      </c>
      <c r="CZ55" s="78">
        <f t="shared" si="108"/>
        <v>0</v>
      </c>
      <c r="DA55" s="78">
        <f t="shared" si="109"/>
        <v>0</v>
      </c>
      <c r="DB55" s="78">
        <f t="shared" si="110"/>
        <v>0</v>
      </c>
      <c r="DC55" s="78">
        <f t="shared" si="111"/>
        <v>0</v>
      </c>
      <c r="DD55" s="78">
        <f t="shared" si="112"/>
        <v>0</v>
      </c>
      <c r="DE55" s="78">
        <f t="shared" si="113"/>
        <v>0</v>
      </c>
      <c r="DF55" s="78">
        <f t="shared" si="114"/>
        <v>0</v>
      </c>
      <c r="DG55" s="77">
        <f t="shared" si="115"/>
        <v>111.32000000000001</v>
      </c>
      <c r="DH55" s="75"/>
      <c r="DJ55" s="6">
        <f t="shared" si="116"/>
        <v>30</v>
      </c>
      <c r="DK55" s="6">
        <f t="shared" si="117"/>
        <v>0</v>
      </c>
      <c r="DL55" s="6">
        <f t="shared" si="118"/>
        <v>0</v>
      </c>
      <c r="DM55" s="6">
        <f t="shared" si="119"/>
        <v>0</v>
      </c>
      <c r="DN55" s="6">
        <f t="shared" si="120"/>
        <v>0</v>
      </c>
      <c r="DO55" s="6">
        <f t="shared" si="121"/>
        <v>0</v>
      </c>
      <c r="DP55" s="6">
        <f t="shared" si="122"/>
        <v>0</v>
      </c>
      <c r="DQ55" s="6">
        <f t="shared" si="123"/>
        <v>0</v>
      </c>
      <c r="DR55" s="6">
        <f t="shared" si="124"/>
        <v>0</v>
      </c>
      <c r="DS55" s="6">
        <f t="shared" si="125"/>
        <v>0</v>
      </c>
      <c r="DT55" s="6">
        <f t="shared" si="126"/>
        <v>0</v>
      </c>
      <c r="DU55" s="6">
        <f t="shared" si="127"/>
        <v>0</v>
      </c>
      <c r="DV55" s="77">
        <f t="shared" si="151"/>
        <v>30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77">
        <f t="shared" si="21"/>
        <v>0</v>
      </c>
      <c r="EO55" s="75">
        <f t="shared" si="76"/>
        <v>141.32</v>
      </c>
      <c r="EP55" s="75">
        <f t="shared" si="77"/>
        <v>0</v>
      </c>
      <c r="EQ55" s="75">
        <f t="shared" si="78"/>
        <v>0</v>
      </c>
      <c r="ER55" s="75">
        <f t="shared" si="79"/>
        <v>0</v>
      </c>
      <c r="ES55" s="75">
        <f t="shared" si="80"/>
        <v>0</v>
      </c>
      <c r="ET55" s="75">
        <f t="shared" si="81"/>
        <v>0</v>
      </c>
      <c r="EU55" s="75">
        <f t="shared" si="82"/>
        <v>0</v>
      </c>
      <c r="EV55" s="75">
        <f t="shared" si="83"/>
        <v>0</v>
      </c>
      <c r="EW55" s="75">
        <f t="shared" si="84"/>
        <v>0</v>
      </c>
      <c r="EX55" s="75">
        <f t="shared" si="85"/>
        <v>0</v>
      </c>
      <c r="EY55" s="75">
        <f t="shared" si="86"/>
        <v>0</v>
      </c>
      <c r="EZ55" s="75">
        <f t="shared" si="87"/>
        <v>0</v>
      </c>
      <c r="FA55" s="77">
        <f t="shared" si="34"/>
        <v>141.32</v>
      </c>
      <c r="FD55" s="75">
        <f t="shared" si="128"/>
        <v>4034.8700000000003</v>
      </c>
      <c r="FE55" s="75">
        <f t="shared" si="129"/>
        <v>0</v>
      </c>
      <c r="FF55" s="75">
        <f t="shared" si="130"/>
        <v>0</v>
      </c>
      <c r="FG55" s="75">
        <f t="shared" si="131"/>
        <v>0</v>
      </c>
      <c r="FH55" s="75">
        <f t="shared" si="132"/>
        <v>0</v>
      </c>
      <c r="FI55" s="75">
        <f t="shared" si="133"/>
        <v>0</v>
      </c>
      <c r="FJ55" s="75">
        <f t="shared" si="134"/>
        <v>0</v>
      </c>
      <c r="FK55" s="75">
        <f t="shared" si="135"/>
        <v>0</v>
      </c>
      <c r="FL55" s="75">
        <f t="shared" si="136"/>
        <v>0</v>
      </c>
      <c r="FM55" s="75">
        <f t="shared" si="137"/>
        <v>0</v>
      </c>
      <c r="FN55" s="75">
        <f t="shared" si="138"/>
        <v>0</v>
      </c>
      <c r="FO55" s="75">
        <f t="shared" si="139"/>
        <v>0</v>
      </c>
      <c r="FP55" s="75">
        <f t="shared" si="140"/>
        <v>4034.8700000000003</v>
      </c>
    </row>
    <row r="56" spans="1:172" ht="15" customHeight="1" outlineLevel="2" x14ac:dyDescent="0.25">
      <c r="A56" s="30">
        <v>6</v>
      </c>
      <c r="B56" s="30" t="s">
        <v>200</v>
      </c>
      <c r="C56" s="30" t="s">
        <v>6</v>
      </c>
      <c r="D56" s="64">
        <f t="shared" si="173"/>
        <v>10045</v>
      </c>
      <c r="E56" s="62">
        <v>10045</v>
      </c>
      <c r="F56" s="38" t="s">
        <v>172</v>
      </c>
      <c r="G56" s="30" t="s">
        <v>214</v>
      </c>
      <c r="H56" s="30" t="s">
        <v>215</v>
      </c>
      <c r="I56" s="38" t="s">
        <v>189</v>
      </c>
      <c r="J56" s="38" t="s">
        <v>329</v>
      </c>
      <c r="K56" s="38" t="s">
        <v>15</v>
      </c>
      <c r="L56" s="32" t="s">
        <v>333</v>
      </c>
      <c r="M56" s="33" t="s">
        <v>404</v>
      </c>
      <c r="N56" s="34">
        <v>0.01</v>
      </c>
      <c r="O56" s="34">
        <v>0.02</v>
      </c>
      <c r="P56" s="34">
        <v>0</v>
      </c>
      <c r="Q56" s="34">
        <v>0</v>
      </c>
      <c r="R56" s="33">
        <v>0</v>
      </c>
      <c r="S56" s="33">
        <v>0</v>
      </c>
      <c r="T56" s="33">
        <v>30</v>
      </c>
      <c r="U56" s="33"/>
      <c r="X56" s="75">
        <f>+VLOOKUP($D56,[1]venta_neta_cons!$A$2:$N$1048576,3,0)</f>
        <v>203</v>
      </c>
      <c r="Y56" s="75">
        <f>+VLOOKUP($D56,[1]venta_neta_cons!$A$2:$N$1048576,4,0)</f>
        <v>0</v>
      </c>
      <c r="Z56" s="75">
        <f>+VLOOKUP($D56,[1]venta_neta_cons!$A$2:$N$1048576,5,0)</f>
        <v>0</v>
      </c>
      <c r="AA56" s="75">
        <f>+VLOOKUP($D56,[1]venta_neta_cons!$A$2:$N$1048576,6,0)</f>
        <v>0</v>
      </c>
      <c r="AB56" s="75">
        <f>+VLOOKUP($D56,[1]venta_neta_cons!$A$2:$N$1048576,7,0)</f>
        <v>0</v>
      </c>
      <c r="AC56" s="75">
        <f>+VLOOKUP($D56,[1]venta_neta_cons!$A$2:$N$1048576,8,0)</f>
        <v>0</v>
      </c>
      <c r="AD56" s="75">
        <f>+VLOOKUP($D56,[1]venta_neta_cons!$A$2:$N$1048576,9,0)</f>
        <v>0</v>
      </c>
      <c r="AE56" s="75">
        <f>+VLOOKUP($D56,[1]venta_neta_cons!$A$2:$N$1048576,10,0)</f>
        <v>0</v>
      </c>
      <c r="AF56" s="75">
        <f>+VLOOKUP($D56,[1]venta_neta_cons!$A$2:$N$1048576,11,0)</f>
        <v>0</v>
      </c>
      <c r="AG56" s="75">
        <f>+VLOOKUP($D56,[1]venta_neta_cons!$A$2:$N$1048576,12,0)</f>
        <v>0</v>
      </c>
      <c r="AH56" s="75">
        <f>+VLOOKUP($D56,[1]venta_neta_cons!$A$2:$N$1048576,13,0)</f>
        <v>0</v>
      </c>
      <c r="AI56" s="75">
        <f>+VLOOKUP($D56,[1]venta_neta_cons!$A$2:$N$1048576,14,0)</f>
        <v>0</v>
      </c>
      <c r="AJ56" s="76">
        <f t="shared" si="35"/>
        <v>203</v>
      </c>
      <c r="AK56" s="159">
        <f t="shared" si="36"/>
        <v>0.67054187192118231</v>
      </c>
      <c r="AL56" s="76"/>
      <c r="AM56" s="75">
        <f>+VLOOKUP($D56,[1]saldo_cons!$A$2:$N$1048576,3,0)</f>
        <v>136.12</v>
      </c>
      <c r="AN56" s="75">
        <f>+VLOOKUP($D56,[1]saldo_cons!$A$2:$N$1048576,4,0)</f>
        <v>0</v>
      </c>
      <c r="AO56" s="75">
        <f>+VLOOKUP($D56,[1]saldo_cons!$A$2:$N$1048576,5,0)</f>
        <v>0</v>
      </c>
      <c r="AP56" s="75">
        <f>+VLOOKUP($D56,[1]saldo_cons!$A$2:$N$1048576,6,0)</f>
        <v>0</v>
      </c>
      <c r="AQ56" s="75">
        <f>+VLOOKUP($D56,[1]saldo_cons!$A$2:$N$1048576,7,0)</f>
        <v>0</v>
      </c>
      <c r="AR56" s="75">
        <f>+VLOOKUP($D56,[1]saldo_cons!$A$2:$N$1048576,8,0)</f>
        <v>0</v>
      </c>
      <c r="AS56" s="75">
        <f>+VLOOKUP($D56,[1]saldo_cons!$A$2:$N$1048576,9,0)</f>
        <v>0</v>
      </c>
      <c r="AT56" s="75">
        <f>+VLOOKUP($D56,[1]saldo_cons!$A$2:$N$1048576,10,0)</f>
        <v>0</v>
      </c>
      <c r="AU56" s="75">
        <f>+VLOOKUP($D56,[1]saldo_cons!$A$2:$N$1048576,11,0)</f>
        <v>0</v>
      </c>
      <c r="AV56" s="75">
        <f>+VLOOKUP($D56,[1]saldo_cons!$A$2:$N$1048576,12,0)</f>
        <v>0</v>
      </c>
      <c r="AW56" s="75">
        <f>+VLOOKUP($D56,[1]saldo_cons!$A$2:$N$1048576,13,0)</f>
        <v>0</v>
      </c>
      <c r="AX56" s="75">
        <f>+VLOOKUP($D56,[1]saldo_cons!$A$2:$N$1048576,14,0)</f>
        <v>0</v>
      </c>
      <c r="AY56" s="76">
        <f t="shared" si="3"/>
        <v>136.12</v>
      </c>
      <c r="AZ56" s="76"/>
      <c r="BA56" s="76"/>
      <c r="BB56" s="75">
        <f>+VLOOKUP($D56,[1]ggr_cons!$A$2:$N$1048576,3,0)</f>
        <v>136.12</v>
      </c>
      <c r="BC56" s="75">
        <f>+VLOOKUP($D56,[1]ggr_cons!$A$2:$N$1048576,4,0)</f>
        <v>0</v>
      </c>
      <c r="BD56" s="75">
        <f>+VLOOKUP($D56,[1]ggr_cons!$A$2:$N$1048576,5,0)</f>
        <v>0</v>
      </c>
      <c r="BE56" s="75">
        <f>+VLOOKUP($D56,[1]ggr_cons!$A$2:$N$1048576,6,0)</f>
        <v>0</v>
      </c>
      <c r="BF56" s="75">
        <f>+VLOOKUP($D56,[1]ggr_cons!$A$2:$N$1048576,7,0)</f>
        <v>0</v>
      </c>
      <c r="BG56" s="75">
        <f>+VLOOKUP($D56,[1]ggr_cons!$A$2:$N$1048576,8,0)</f>
        <v>0</v>
      </c>
      <c r="BH56" s="75">
        <f>+VLOOKUP($D56,[1]ggr_cons!$A$2:$N$1048576,9,0)</f>
        <v>0</v>
      </c>
      <c r="BI56" s="75">
        <f>+VLOOKUP($D56,[1]ggr_cons!$A$2:$N$1048576,10,0)</f>
        <v>0</v>
      </c>
      <c r="BJ56" s="75">
        <f>+VLOOKUP($D56,[1]ggr_cons!$A$2:$N$1048576,11,0)</f>
        <v>0</v>
      </c>
      <c r="BK56" s="75">
        <f>+VLOOKUP($D56,[1]ggr_cons!$A$2:$N$1048576,12,0)</f>
        <v>0</v>
      </c>
      <c r="BL56" s="75">
        <f>+VLOOKUP($D56,[1]ggr_cons!$A$2:$N$1048576,13,0)</f>
        <v>0</v>
      </c>
      <c r="BM56" s="75">
        <f>+VLOOKUP($D56,[1]ggr_cons!$A$2:$N$1048576,14,0)</f>
        <v>0</v>
      </c>
      <c r="BN56" s="76">
        <f t="shared" si="4"/>
        <v>136.12</v>
      </c>
      <c r="BO56" s="75"/>
      <c r="BP56" s="75"/>
      <c r="BQ56" s="77">
        <f t="shared" si="37"/>
        <v>2.0300000000000002</v>
      </c>
      <c r="BR56" s="77">
        <f t="shared" si="38"/>
        <v>0</v>
      </c>
      <c r="BS56" s="77">
        <f t="shared" si="39"/>
        <v>0</v>
      </c>
      <c r="BT56" s="77">
        <f t="shared" si="40"/>
        <v>0</v>
      </c>
      <c r="BU56" s="77">
        <f t="shared" si="41"/>
        <v>0</v>
      </c>
      <c r="BV56" s="77">
        <f t="shared" si="42"/>
        <v>0</v>
      </c>
      <c r="BW56" s="77">
        <f t="shared" si="43"/>
        <v>0</v>
      </c>
      <c r="BX56" s="77">
        <f t="shared" si="44"/>
        <v>0</v>
      </c>
      <c r="BY56" s="77">
        <f t="shared" si="45"/>
        <v>0</v>
      </c>
      <c r="BZ56" s="77">
        <f t="shared" si="46"/>
        <v>0</v>
      </c>
      <c r="CA56" s="77">
        <f t="shared" si="47"/>
        <v>0</v>
      </c>
      <c r="CB56" s="77">
        <f t="shared" si="48"/>
        <v>0</v>
      </c>
      <c r="CC56" s="77">
        <f t="shared" si="49"/>
        <v>2.0300000000000002</v>
      </c>
      <c r="CD56" s="75"/>
      <c r="CE56" s="77"/>
      <c r="CF56" s="77">
        <f t="shared" si="50"/>
        <v>1.6776859504132233</v>
      </c>
      <c r="CG56" s="77">
        <f t="shared" si="51"/>
        <v>0</v>
      </c>
      <c r="CH56" s="77">
        <f t="shared" si="52"/>
        <v>0</v>
      </c>
      <c r="CI56" s="77">
        <f t="shared" si="53"/>
        <v>0</v>
      </c>
      <c r="CJ56" s="77">
        <f t="shared" si="54"/>
        <v>0</v>
      </c>
      <c r="CK56" s="77">
        <f t="shared" si="55"/>
        <v>0</v>
      </c>
      <c r="CL56" s="77">
        <f t="shared" si="56"/>
        <v>0</v>
      </c>
      <c r="CM56" s="77">
        <f t="shared" si="57"/>
        <v>0</v>
      </c>
      <c r="CN56" s="77">
        <f t="shared" si="58"/>
        <v>0</v>
      </c>
      <c r="CO56" s="77">
        <f t="shared" si="59"/>
        <v>0</v>
      </c>
      <c r="CP56" s="77">
        <f t="shared" si="60"/>
        <v>0</v>
      </c>
      <c r="CQ56" s="77">
        <f t="shared" si="61"/>
        <v>0</v>
      </c>
      <c r="CR56" s="77">
        <f t="shared" si="62"/>
        <v>1.6776859504132233</v>
      </c>
      <c r="CS56" s="75"/>
      <c r="CT56" s="75"/>
      <c r="CU56" s="78">
        <f t="shared" si="103"/>
        <v>4.0600000000000005</v>
      </c>
      <c r="CV56" s="78">
        <f t="shared" si="104"/>
        <v>0</v>
      </c>
      <c r="CW56" s="78">
        <f t="shared" si="105"/>
        <v>0</v>
      </c>
      <c r="CX56" s="78">
        <f t="shared" si="106"/>
        <v>0</v>
      </c>
      <c r="CY56" s="78">
        <f t="shared" si="107"/>
        <v>0</v>
      </c>
      <c r="CZ56" s="78">
        <f t="shared" si="108"/>
        <v>0</v>
      </c>
      <c r="DA56" s="78">
        <f t="shared" si="109"/>
        <v>0</v>
      </c>
      <c r="DB56" s="78">
        <f t="shared" si="110"/>
        <v>0</v>
      </c>
      <c r="DC56" s="78">
        <f t="shared" si="111"/>
        <v>0</v>
      </c>
      <c r="DD56" s="78">
        <f t="shared" si="112"/>
        <v>0</v>
      </c>
      <c r="DE56" s="78">
        <f t="shared" si="113"/>
        <v>0</v>
      </c>
      <c r="DF56" s="78">
        <f t="shared" si="114"/>
        <v>0</v>
      </c>
      <c r="DG56" s="77">
        <f t="shared" si="115"/>
        <v>4.0600000000000005</v>
      </c>
      <c r="DH56" s="75"/>
      <c r="DJ56" s="6">
        <f t="shared" si="116"/>
        <v>30</v>
      </c>
      <c r="DK56" s="6">
        <f t="shared" si="117"/>
        <v>0</v>
      </c>
      <c r="DL56" s="6">
        <f t="shared" si="118"/>
        <v>0</v>
      </c>
      <c r="DM56" s="6">
        <f t="shared" si="119"/>
        <v>0</v>
      </c>
      <c r="DN56" s="6">
        <f t="shared" si="120"/>
        <v>0</v>
      </c>
      <c r="DO56" s="6">
        <f t="shared" si="121"/>
        <v>0</v>
      </c>
      <c r="DP56" s="6">
        <f t="shared" si="122"/>
        <v>0</v>
      </c>
      <c r="DQ56" s="6">
        <f t="shared" si="123"/>
        <v>0</v>
      </c>
      <c r="DR56" s="6">
        <f t="shared" si="124"/>
        <v>0</v>
      </c>
      <c r="DS56" s="6">
        <f t="shared" si="125"/>
        <v>0</v>
      </c>
      <c r="DT56" s="6">
        <f t="shared" si="126"/>
        <v>0</v>
      </c>
      <c r="DU56" s="6">
        <f t="shared" si="127"/>
        <v>0</v>
      </c>
      <c r="DV56" s="77">
        <f t="shared" si="151"/>
        <v>30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77">
        <f t="shared" si="21"/>
        <v>0</v>
      </c>
      <c r="EO56" s="75">
        <f t="shared" si="76"/>
        <v>34.06</v>
      </c>
      <c r="EP56" s="75">
        <f t="shared" si="77"/>
        <v>0</v>
      </c>
      <c r="EQ56" s="75">
        <f t="shared" si="78"/>
        <v>0</v>
      </c>
      <c r="ER56" s="75">
        <f t="shared" si="79"/>
        <v>0</v>
      </c>
      <c r="ES56" s="75">
        <f t="shared" si="80"/>
        <v>0</v>
      </c>
      <c r="ET56" s="75">
        <f t="shared" si="81"/>
        <v>0</v>
      </c>
      <c r="EU56" s="75">
        <f t="shared" si="82"/>
        <v>0</v>
      </c>
      <c r="EV56" s="75">
        <f t="shared" si="83"/>
        <v>0</v>
      </c>
      <c r="EW56" s="75">
        <f t="shared" si="84"/>
        <v>0</v>
      </c>
      <c r="EX56" s="75">
        <f t="shared" si="85"/>
        <v>0</v>
      </c>
      <c r="EY56" s="75">
        <f t="shared" si="86"/>
        <v>0</v>
      </c>
      <c r="EZ56" s="75">
        <f t="shared" si="87"/>
        <v>0</v>
      </c>
      <c r="FA56" s="77">
        <f t="shared" si="34"/>
        <v>34.06</v>
      </c>
      <c r="FD56" s="75">
        <f t="shared" si="128"/>
        <v>102.06</v>
      </c>
      <c r="FE56" s="75">
        <f t="shared" si="129"/>
        <v>0</v>
      </c>
      <c r="FF56" s="75">
        <f t="shared" si="130"/>
        <v>0</v>
      </c>
      <c r="FG56" s="75">
        <f t="shared" si="131"/>
        <v>0</v>
      </c>
      <c r="FH56" s="75">
        <f t="shared" si="132"/>
        <v>0</v>
      </c>
      <c r="FI56" s="75">
        <f t="shared" si="133"/>
        <v>0</v>
      </c>
      <c r="FJ56" s="75">
        <f t="shared" si="134"/>
        <v>0</v>
      </c>
      <c r="FK56" s="75">
        <f t="shared" si="135"/>
        <v>0</v>
      </c>
      <c r="FL56" s="75">
        <f t="shared" si="136"/>
        <v>0</v>
      </c>
      <c r="FM56" s="75">
        <f t="shared" si="137"/>
        <v>0</v>
      </c>
      <c r="FN56" s="75">
        <f t="shared" si="138"/>
        <v>0</v>
      </c>
      <c r="FO56" s="75">
        <f t="shared" si="139"/>
        <v>0</v>
      </c>
      <c r="FP56" s="75">
        <f t="shared" si="140"/>
        <v>102.06</v>
      </c>
    </row>
    <row r="57" spans="1:172" outlineLevel="2" x14ac:dyDescent="0.25">
      <c r="A57" s="30">
        <v>6</v>
      </c>
      <c r="B57" s="30" t="s">
        <v>200</v>
      </c>
      <c r="C57" s="30" t="s">
        <v>6</v>
      </c>
      <c r="D57" s="64">
        <f t="shared" si="173"/>
        <v>10068</v>
      </c>
      <c r="E57" s="61">
        <v>10068</v>
      </c>
      <c r="F57" s="38" t="s">
        <v>173</v>
      </c>
      <c r="G57" s="39" t="s">
        <v>208</v>
      </c>
      <c r="H57" s="39" t="s">
        <v>209</v>
      </c>
      <c r="I57" s="39" t="s">
        <v>210</v>
      </c>
      <c r="J57" s="38" t="s">
        <v>329</v>
      </c>
      <c r="K57" s="38" t="s">
        <v>15</v>
      </c>
      <c r="L57" s="32" t="s">
        <v>333</v>
      </c>
      <c r="M57" s="33" t="s">
        <v>404</v>
      </c>
      <c r="N57" s="34">
        <v>0.01</v>
      </c>
      <c r="O57" s="34">
        <v>0.02</v>
      </c>
      <c r="P57" s="34">
        <v>0</v>
      </c>
      <c r="Q57" s="34">
        <v>0</v>
      </c>
      <c r="R57" s="33">
        <v>0</v>
      </c>
      <c r="S57" s="33">
        <v>0</v>
      </c>
      <c r="T57" s="33">
        <v>30</v>
      </c>
      <c r="U57" s="33"/>
      <c r="X57" s="75">
        <f>+VLOOKUP($D57,[1]venta_neta_cons!$A$2:$N$1048576,3,0)</f>
        <v>597</v>
      </c>
      <c r="Y57" s="75">
        <f>+VLOOKUP($D57,[1]venta_neta_cons!$A$2:$N$1048576,4,0)</f>
        <v>0</v>
      </c>
      <c r="Z57" s="75">
        <f>+VLOOKUP($D57,[1]venta_neta_cons!$A$2:$N$1048576,5,0)</f>
        <v>0</v>
      </c>
      <c r="AA57" s="75">
        <f>+VLOOKUP($D57,[1]venta_neta_cons!$A$2:$N$1048576,6,0)</f>
        <v>0</v>
      </c>
      <c r="AB57" s="75">
        <f>+VLOOKUP($D57,[1]venta_neta_cons!$A$2:$N$1048576,7,0)</f>
        <v>0</v>
      </c>
      <c r="AC57" s="75">
        <f>+VLOOKUP($D57,[1]venta_neta_cons!$A$2:$N$1048576,8,0)</f>
        <v>0</v>
      </c>
      <c r="AD57" s="75">
        <f>+VLOOKUP($D57,[1]venta_neta_cons!$A$2:$N$1048576,9,0)</f>
        <v>0</v>
      </c>
      <c r="AE57" s="75">
        <f>+VLOOKUP($D57,[1]venta_neta_cons!$A$2:$N$1048576,10,0)</f>
        <v>0</v>
      </c>
      <c r="AF57" s="75">
        <f>+VLOOKUP($D57,[1]venta_neta_cons!$A$2:$N$1048576,11,0)</f>
        <v>0</v>
      </c>
      <c r="AG57" s="75">
        <f>+VLOOKUP($D57,[1]venta_neta_cons!$A$2:$N$1048576,12,0)</f>
        <v>0</v>
      </c>
      <c r="AH57" s="75">
        <f>+VLOOKUP($D57,[1]venta_neta_cons!$A$2:$N$1048576,13,0)</f>
        <v>0</v>
      </c>
      <c r="AI57" s="75">
        <f>+VLOOKUP($D57,[1]venta_neta_cons!$A$2:$N$1048576,14,0)</f>
        <v>0</v>
      </c>
      <c r="AJ57" s="76">
        <f t="shared" si="35"/>
        <v>597</v>
      </c>
      <c r="AK57" s="159">
        <f t="shared" si="36"/>
        <v>0.15949748743718598</v>
      </c>
      <c r="AL57" s="76"/>
      <c r="AM57" s="75">
        <f>+VLOOKUP($D57,[1]saldo_cons!$A$2:$N$1048576,3,0)</f>
        <v>597</v>
      </c>
      <c r="AN57" s="75">
        <f>+VLOOKUP($D57,[1]saldo_cons!$A$2:$N$1048576,4,0)</f>
        <v>0</v>
      </c>
      <c r="AO57" s="75">
        <f>+VLOOKUP($D57,[1]saldo_cons!$A$2:$N$1048576,5,0)</f>
        <v>0</v>
      </c>
      <c r="AP57" s="75">
        <f>+VLOOKUP($D57,[1]saldo_cons!$A$2:$N$1048576,6,0)</f>
        <v>0</v>
      </c>
      <c r="AQ57" s="75">
        <f>+VLOOKUP($D57,[1]saldo_cons!$A$2:$N$1048576,7,0)</f>
        <v>0</v>
      </c>
      <c r="AR57" s="75">
        <f>+VLOOKUP($D57,[1]saldo_cons!$A$2:$N$1048576,8,0)</f>
        <v>0</v>
      </c>
      <c r="AS57" s="75">
        <f>+VLOOKUP($D57,[1]saldo_cons!$A$2:$N$1048576,9,0)</f>
        <v>0</v>
      </c>
      <c r="AT57" s="75">
        <f>+VLOOKUP($D57,[1]saldo_cons!$A$2:$N$1048576,10,0)</f>
        <v>0</v>
      </c>
      <c r="AU57" s="75">
        <f>+VLOOKUP($D57,[1]saldo_cons!$A$2:$N$1048576,11,0)</f>
        <v>0</v>
      </c>
      <c r="AV57" s="75">
        <f>+VLOOKUP($D57,[1]saldo_cons!$A$2:$N$1048576,12,0)</f>
        <v>0</v>
      </c>
      <c r="AW57" s="75">
        <f>+VLOOKUP($D57,[1]saldo_cons!$A$2:$N$1048576,13,0)</f>
        <v>0</v>
      </c>
      <c r="AX57" s="75">
        <f>+VLOOKUP($D57,[1]saldo_cons!$A$2:$N$1048576,14,0)</f>
        <v>0</v>
      </c>
      <c r="AY57" s="76">
        <f t="shared" si="3"/>
        <v>597</v>
      </c>
      <c r="AZ57" s="76"/>
      <c r="BA57" s="76"/>
      <c r="BB57" s="75">
        <f>+VLOOKUP($D57,[1]ggr_cons!$A$2:$N$1048576,3,0)</f>
        <v>95.220000000000027</v>
      </c>
      <c r="BC57" s="75">
        <f>+VLOOKUP($D57,[1]ggr_cons!$A$2:$N$1048576,4,0)</f>
        <v>0</v>
      </c>
      <c r="BD57" s="75">
        <f>+VLOOKUP($D57,[1]ggr_cons!$A$2:$N$1048576,5,0)</f>
        <v>0</v>
      </c>
      <c r="BE57" s="75">
        <f>+VLOOKUP($D57,[1]ggr_cons!$A$2:$N$1048576,6,0)</f>
        <v>0</v>
      </c>
      <c r="BF57" s="75">
        <f>+VLOOKUP($D57,[1]ggr_cons!$A$2:$N$1048576,7,0)</f>
        <v>0</v>
      </c>
      <c r="BG57" s="75">
        <f>+VLOOKUP($D57,[1]ggr_cons!$A$2:$N$1048576,8,0)</f>
        <v>0</v>
      </c>
      <c r="BH57" s="75">
        <f>+VLOOKUP($D57,[1]ggr_cons!$A$2:$N$1048576,9,0)</f>
        <v>0</v>
      </c>
      <c r="BI57" s="75">
        <f>+VLOOKUP($D57,[1]ggr_cons!$A$2:$N$1048576,10,0)</f>
        <v>0</v>
      </c>
      <c r="BJ57" s="75">
        <f>+VLOOKUP($D57,[1]ggr_cons!$A$2:$N$1048576,11,0)</f>
        <v>0</v>
      </c>
      <c r="BK57" s="75">
        <f>+VLOOKUP($D57,[1]ggr_cons!$A$2:$N$1048576,12,0)</f>
        <v>0</v>
      </c>
      <c r="BL57" s="75">
        <f>+VLOOKUP($D57,[1]ggr_cons!$A$2:$N$1048576,13,0)</f>
        <v>0</v>
      </c>
      <c r="BM57" s="75">
        <f>+VLOOKUP($D57,[1]ggr_cons!$A$2:$N$1048576,14,0)</f>
        <v>0</v>
      </c>
      <c r="BN57" s="76">
        <f t="shared" si="4"/>
        <v>95.220000000000027</v>
      </c>
      <c r="BO57" s="75"/>
      <c r="BP57" s="75"/>
      <c r="BQ57" s="77">
        <f t="shared" si="37"/>
        <v>5.97</v>
      </c>
      <c r="BR57" s="77">
        <f t="shared" si="38"/>
        <v>0</v>
      </c>
      <c r="BS57" s="77">
        <f t="shared" si="39"/>
        <v>0</v>
      </c>
      <c r="BT57" s="77">
        <f t="shared" si="40"/>
        <v>0</v>
      </c>
      <c r="BU57" s="77">
        <f t="shared" si="41"/>
        <v>0</v>
      </c>
      <c r="BV57" s="77">
        <f t="shared" si="42"/>
        <v>0</v>
      </c>
      <c r="BW57" s="77">
        <f t="shared" si="43"/>
        <v>0</v>
      </c>
      <c r="BX57" s="77">
        <f t="shared" si="44"/>
        <v>0</v>
      </c>
      <c r="BY57" s="77">
        <f t="shared" si="45"/>
        <v>0</v>
      </c>
      <c r="BZ57" s="77">
        <f t="shared" si="46"/>
        <v>0</v>
      </c>
      <c r="CA57" s="77">
        <f t="shared" si="47"/>
        <v>0</v>
      </c>
      <c r="CB57" s="77">
        <f t="shared" si="48"/>
        <v>0</v>
      </c>
      <c r="CC57" s="77">
        <f t="shared" si="49"/>
        <v>5.97</v>
      </c>
      <c r="CD57" s="75"/>
      <c r="CE57" s="77"/>
      <c r="CF57" s="77">
        <f t="shared" si="50"/>
        <v>4.9338842975206614</v>
      </c>
      <c r="CG57" s="77">
        <f t="shared" si="51"/>
        <v>0</v>
      </c>
      <c r="CH57" s="77">
        <f t="shared" si="52"/>
        <v>0</v>
      </c>
      <c r="CI57" s="77">
        <f t="shared" si="53"/>
        <v>0</v>
      </c>
      <c r="CJ57" s="77">
        <f t="shared" si="54"/>
        <v>0</v>
      </c>
      <c r="CK57" s="77">
        <f t="shared" si="55"/>
        <v>0</v>
      </c>
      <c r="CL57" s="77">
        <f t="shared" si="56"/>
        <v>0</v>
      </c>
      <c r="CM57" s="77">
        <f t="shared" si="57"/>
        <v>0</v>
      </c>
      <c r="CN57" s="77">
        <f t="shared" si="58"/>
        <v>0</v>
      </c>
      <c r="CO57" s="77">
        <f t="shared" si="59"/>
        <v>0</v>
      </c>
      <c r="CP57" s="77">
        <f t="shared" si="60"/>
        <v>0</v>
      </c>
      <c r="CQ57" s="77">
        <f t="shared" si="61"/>
        <v>0</v>
      </c>
      <c r="CR57" s="77">
        <f t="shared" si="62"/>
        <v>4.9338842975206614</v>
      </c>
      <c r="CS57" s="75"/>
      <c r="CT57" s="75"/>
      <c r="CU57" s="78">
        <f t="shared" si="103"/>
        <v>11.94</v>
      </c>
      <c r="CV57" s="78">
        <f t="shared" si="104"/>
        <v>0</v>
      </c>
      <c r="CW57" s="78">
        <f t="shared" si="105"/>
        <v>0</v>
      </c>
      <c r="CX57" s="78">
        <f t="shared" si="106"/>
        <v>0</v>
      </c>
      <c r="CY57" s="78">
        <f t="shared" si="107"/>
        <v>0</v>
      </c>
      <c r="CZ57" s="78">
        <f t="shared" si="108"/>
        <v>0</v>
      </c>
      <c r="DA57" s="78">
        <f t="shared" si="109"/>
        <v>0</v>
      </c>
      <c r="DB57" s="78">
        <f t="shared" si="110"/>
        <v>0</v>
      </c>
      <c r="DC57" s="78">
        <f t="shared" si="111"/>
        <v>0</v>
      </c>
      <c r="DD57" s="78">
        <f t="shared" si="112"/>
        <v>0</v>
      </c>
      <c r="DE57" s="78">
        <f t="shared" si="113"/>
        <v>0</v>
      </c>
      <c r="DF57" s="78">
        <f t="shared" si="114"/>
        <v>0</v>
      </c>
      <c r="DG57" s="77">
        <f t="shared" si="115"/>
        <v>11.94</v>
      </c>
      <c r="DH57" s="75"/>
      <c r="DJ57" s="6">
        <f t="shared" si="116"/>
        <v>30</v>
      </c>
      <c r="DK57" s="6">
        <f t="shared" si="117"/>
        <v>0</v>
      </c>
      <c r="DL57" s="6">
        <f t="shared" si="118"/>
        <v>0</v>
      </c>
      <c r="DM57" s="6">
        <f t="shared" si="119"/>
        <v>0</v>
      </c>
      <c r="DN57" s="6">
        <f t="shared" si="120"/>
        <v>0</v>
      </c>
      <c r="DO57" s="6">
        <f t="shared" si="121"/>
        <v>0</v>
      </c>
      <c r="DP57" s="6">
        <f t="shared" si="122"/>
        <v>0</v>
      </c>
      <c r="DQ57" s="6">
        <f t="shared" si="123"/>
        <v>0</v>
      </c>
      <c r="DR57" s="6">
        <f t="shared" si="124"/>
        <v>0</v>
      </c>
      <c r="DS57" s="6">
        <f t="shared" si="125"/>
        <v>0</v>
      </c>
      <c r="DT57" s="6">
        <f t="shared" si="126"/>
        <v>0</v>
      </c>
      <c r="DU57" s="6">
        <f t="shared" si="127"/>
        <v>0</v>
      </c>
      <c r="DV57" s="77">
        <f t="shared" si="151"/>
        <v>30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77">
        <f t="shared" si="21"/>
        <v>0</v>
      </c>
      <c r="EO57" s="75">
        <f t="shared" si="76"/>
        <v>41.94</v>
      </c>
      <c r="EP57" s="75">
        <f t="shared" si="77"/>
        <v>0</v>
      </c>
      <c r="EQ57" s="75">
        <f t="shared" si="78"/>
        <v>0</v>
      </c>
      <c r="ER57" s="75">
        <f t="shared" si="79"/>
        <v>0</v>
      </c>
      <c r="ES57" s="75">
        <f t="shared" si="80"/>
        <v>0</v>
      </c>
      <c r="ET57" s="75">
        <f t="shared" si="81"/>
        <v>0</v>
      </c>
      <c r="EU57" s="75">
        <f t="shared" si="82"/>
        <v>0</v>
      </c>
      <c r="EV57" s="75">
        <f t="shared" si="83"/>
        <v>0</v>
      </c>
      <c r="EW57" s="75">
        <f t="shared" si="84"/>
        <v>0</v>
      </c>
      <c r="EX57" s="75">
        <f t="shared" si="85"/>
        <v>0</v>
      </c>
      <c r="EY57" s="75">
        <f t="shared" si="86"/>
        <v>0</v>
      </c>
      <c r="EZ57" s="75">
        <f t="shared" si="87"/>
        <v>0</v>
      </c>
      <c r="FA57" s="77">
        <f t="shared" si="34"/>
        <v>41.94</v>
      </c>
      <c r="FD57" s="75">
        <f t="shared" si="128"/>
        <v>555.05999999999995</v>
      </c>
      <c r="FE57" s="75">
        <f t="shared" si="129"/>
        <v>0</v>
      </c>
      <c r="FF57" s="75">
        <f t="shared" si="130"/>
        <v>0</v>
      </c>
      <c r="FG57" s="75">
        <f t="shared" si="131"/>
        <v>0</v>
      </c>
      <c r="FH57" s="75">
        <f t="shared" si="132"/>
        <v>0</v>
      </c>
      <c r="FI57" s="75">
        <f t="shared" si="133"/>
        <v>0</v>
      </c>
      <c r="FJ57" s="75">
        <f t="shared" si="134"/>
        <v>0</v>
      </c>
      <c r="FK57" s="75">
        <f t="shared" si="135"/>
        <v>0</v>
      </c>
      <c r="FL57" s="75">
        <f t="shared" si="136"/>
        <v>0</v>
      </c>
      <c r="FM57" s="75">
        <f t="shared" si="137"/>
        <v>0</v>
      </c>
      <c r="FN57" s="75">
        <f t="shared" si="138"/>
        <v>0</v>
      </c>
      <c r="FO57" s="75">
        <f t="shared" si="139"/>
        <v>0</v>
      </c>
      <c r="FP57" s="75">
        <f t="shared" si="140"/>
        <v>555.05999999999995</v>
      </c>
    </row>
    <row r="58" spans="1:172" ht="15" customHeight="1" outlineLevel="2" x14ac:dyDescent="0.25">
      <c r="A58" s="30">
        <v>6</v>
      </c>
      <c r="B58" s="30" t="s">
        <v>200</v>
      </c>
      <c r="C58" s="30" t="s">
        <v>169</v>
      </c>
      <c r="D58" s="64">
        <v>10061</v>
      </c>
      <c r="E58" s="62">
        <v>10062.100630000001</v>
      </c>
      <c r="F58" s="38" t="s">
        <v>168</v>
      </c>
      <c r="G58" s="38" t="s">
        <v>167</v>
      </c>
      <c r="H58" s="30" t="s">
        <v>183</v>
      </c>
      <c r="I58" s="38" t="s">
        <v>170</v>
      </c>
      <c r="J58" s="38" t="s">
        <v>329</v>
      </c>
      <c r="K58" s="38" t="s">
        <v>15</v>
      </c>
      <c r="L58" s="38" t="s">
        <v>335</v>
      </c>
      <c r="M58" s="33" t="s">
        <v>404</v>
      </c>
      <c r="N58" s="34">
        <v>0</v>
      </c>
      <c r="O58" s="34">
        <v>0</v>
      </c>
      <c r="P58" s="34">
        <v>0</v>
      </c>
      <c r="Q58" s="34">
        <v>0.5</v>
      </c>
      <c r="R58" s="33">
        <v>0</v>
      </c>
      <c r="S58" s="40">
        <f>-20000/12</f>
        <v>-1666.6666666666667</v>
      </c>
      <c r="T58" s="33">
        <v>0</v>
      </c>
      <c r="U58" s="40"/>
      <c r="X58" s="75">
        <f>+VLOOKUP($D58,[1]venta_neta_cons!$A$2:$N$1048576,3,0)</f>
        <v>9501</v>
      </c>
      <c r="Y58" s="75">
        <f>+VLOOKUP($D58,[1]venta_neta_cons!$A$2:$N$1048576,4,0)</f>
        <v>0</v>
      </c>
      <c r="Z58" s="75">
        <f>+VLOOKUP($D58,[1]venta_neta_cons!$A$2:$N$1048576,5,0)</f>
        <v>0</v>
      </c>
      <c r="AA58" s="75">
        <f>+VLOOKUP($D58,[1]venta_neta_cons!$A$2:$N$1048576,6,0)</f>
        <v>0</v>
      </c>
      <c r="AB58" s="75">
        <f>+VLOOKUP($D58,[1]venta_neta_cons!$A$2:$N$1048576,7,0)</f>
        <v>0</v>
      </c>
      <c r="AC58" s="75">
        <f>+VLOOKUP($D58,[1]venta_neta_cons!$A$2:$N$1048576,8,0)</f>
        <v>0</v>
      </c>
      <c r="AD58" s="75">
        <f>+VLOOKUP($D58,[1]venta_neta_cons!$A$2:$N$1048576,9,0)</f>
        <v>0</v>
      </c>
      <c r="AE58" s="75">
        <f>+VLOOKUP($D58,[1]venta_neta_cons!$A$2:$N$1048576,10,0)</f>
        <v>0</v>
      </c>
      <c r="AF58" s="75">
        <f>+VLOOKUP($D58,[1]venta_neta_cons!$A$2:$N$1048576,11,0)</f>
        <v>0</v>
      </c>
      <c r="AG58" s="75">
        <f>+VLOOKUP($D58,[1]venta_neta_cons!$A$2:$N$1048576,12,0)</f>
        <v>0</v>
      </c>
      <c r="AH58" s="75">
        <f>+VLOOKUP($D58,[1]venta_neta_cons!$A$2:$N$1048576,13,0)</f>
        <v>0</v>
      </c>
      <c r="AI58" s="75">
        <f>+VLOOKUP($D58,[1]venta_neta_cons!$A$2:$N$1048576,14,0)</f>
        <v>0</v>
      </c>
      <c r="AJ58" s="76">
        <f t="shared" si="35"/>
        <v>9501</v>
      </c>
      <c r="AK58" s="159">
        <f t="shared" si="36"/>
        <v>0.13392169245342589</v>
      </c>
      <c r="AL58" s="76"/>
      <c r="AM58" s="75">
        <f>+VLOOKUP($D58,[1]saldo_cons!$A$2:$N$1048576,3,0)</f>
        <v>-1570.9500000000007</v>
      </c>
      <c r="AN58" s="75">
        <f>+VLOOKUP($D58,[1]saldo_cons!$A$2:$N$1048576,4,0)</f>
        <v>0</v>
      </c>
      <c r="AO58" s="75">
        <f>+VLOOKUP($D58,[1]saldo_cons!$A$2:$N$1048576,5,0)</f>
        <v>0</v>
      </c>
      <c r="AP58" s="75">
        <f>+VLOOKUP($D58,[1]saldo_cons!$A$2:$N$1048576,6,0)</f>
        <v>0</v>
      </c>
      <c r="AQ58" s="75">
        <f>+VLOOKUP($D58,[1]saldo_cons!$A$2:$N$1048576,7,0)</f>
        <v>0</v>
      </c>
      <c r="AR58" s="75">
        <f>+VLOOKUP($D58,[1]saldo_cons!$A$2:$N$1048576,8,0)</f>
        <v>0</v>
      </c>
      <c r="AS58" s="75">
        <f>+VLOOKUP($D58,[1]saldo_cons!$A$2:$N$1048576,9,0)</f>
        <v>0</v>
      </c>
      <c r="AT58" s="75">
        <f>+VLOOKUP($D58,[1]saldo_cons!$A$2:$N$1048576,10,0)</f>
        <v>0</v>
      </c>
      <c r="AU58" s="75">
        <f>+VLOOKUP($D58,[1]saldo_cons!$A$2:$N$1048576,11,0)</f>
        <v>0</v>
      </c>
      <c r="AV58" s="75">
        <f>+VLOOKUP($D58,[1]saldo_cons!$A$2:$N$1048576,12,0)</f>
        <v>0</v>
      </c>
      <c r="AW58" s="75">
        <f>+VLOOKUP($D58,[1]saldo_cons!$A$2:$N$1048576,13,0)</f>
        <v>0</v>
      </c>
      <c r="AX58" s="75">
        <f>+VLOOKUP($D58,[1]saldo_cons!$A$2:$N$1048576,14,0)</f>
        <v>0</v>
      </c>
      <c r="AY58" s="76">
        <f t="shared" si="3"/>
        <v>-1570.9500000000007</v>
      </c>
      <c r="AZ58" s="76"/>
      <c r="BA58" s="76"/>
      <c r="BB58" s="75">
        <f>+VLOOKUP($D58,[1]ggr_cons!$A$2:$N$1048576,3,0)</f>
        <v>1272.3899999999994</v>
      </c>
      <c r="BC58" s="75">
        <f>+VLOOKUP($D58,[1]ggr_cons!$A$2:$N$1048576,4,0)</f>
        <v>0</v>
      </c>
      <c r="BD58" s="75">
        <f>+VLOOKUP($D58,[1]ggr_cons!$A$2:$N$1048576,5,0)</f>
        <v>0</v>
      </c>
      <c r="BE58" s="75">
        <f>+VLOOKUP($D58,[1]ggr_cons!$A$2:$N$1048576,6,0)</f>
        <v>0</v>
      </c>
      <c r="BF58" s="75">
        <f>+VLOOKUP($D58,[1]ggr_cons!$A$2:$N$1048576,7,0)</f>
        <v>0</v>
      </c>
      <c r="BG58" s="75">
        <f>+VLOOKUP($D58,[1]ggr_cons!$A$2:$N$1048576,8,0)</f>
        <v>0</v>
      </c>
      <c r="BH58" s="75">
        <f>+VLOOKUP($D58,[1]ggr_cons!$A$2:$N$1048576,9,0)</f>
        <v>0</v>
      </c>
      <c r="BI58" s="75">
        <f>+VLOOKUP($D58,[1]ggr_cons!$A$2:$N$1048576,10,0)</f>
        <v>0</v>
      </c>
      <c r="BJ58" s="75">
        <f>+VLOOKUP($D58,[1]ggr_cons!$A$2:$N$1048576,11,0)</f>
        <v>0</v>
      </c>
      <c r="BK58" s="75">
        <f>+VLOOKUP($D58,[1]ggr_cons!$A$2:$N$1048576,12,0)</f>
        <v>0</v>
      </c>
      <c r="BL58" s="75">
        <f>+VLOOKUP($D58,[1]ggr_cons!$A$2:$N$1048576,13,0)</f>
        <v>0</v>
      </c>
      <c r="BM58" s="75">
        <f>+VLOOKUP($D58,[1]ggr_cons!$A$2:$N$1048576,14,0)</f>
        <v>0</v>
      </c>
      <c r="BN58" s="76">
        <f t="shared" si="4"/>
        <v>1272.3899999999994</v>
      </c>
      <c r="BO58" s="75"/>
      <c r="BP58" s="75"/>
      <c r="BQ58" s="77">
        <f t="shared" si="37"/>
        <v>0</v>
      </c>
      <c r="BR58" s="77">
        <f t="shared" si="38"/>
        <v>0</v>
      </c>
      <c r="BS58" s="77">
        <f t="shared" si="39"/>
        <v>0</v>
      </c>
      <c r="BT58" s="77">
        <f t="shared" si="40"/>
        <v>0</v>
      </c>
      <c r="BU58" s="77">
        <f t="shared" si="41"/>
        <v>0</v>
      </c>
      <c r="BV58" s="77">
        <f t="shared" si="42"/>
        <v>0</v>
      </c>
      <c r="BW58" s="77">
        <f t="shared" si="43"/>
        <v>0</v>
      </c>
      <c r="BX58" s="77">
        <f t="shared" si="44"/>
        <v>0</v>
      </c>
      <c r="BY58" s="77">
        <f t="shared" si="45"/>
        <v>0</v>
      </c>
      <c r="BZ58" s="77">
        <f t="shared" si="46"/>
        <v>0</v>
      </c>
      <c r="CA58" s="77">
        <f t="shared" si="47"/>
        <v>0</v>
      </c>
      <c r="CB58" s="77">
        <f t="shared" si="48"/>
        <v>0</v>
      </c>
      <c r="CC58" s="77">
        <f t="shared" si="49"/>
        <v>0</v>
      </c>
      <c r="CD58" s="75"/>
      <c r="CE58" s="77"/>
      <c r="CF58" s="77">
        <f t="shared" si="50"/>
        <v>0</v>
      </c>
      <c r="CG58" s="77">
        <f t="shared" si="51"/>
        <v>0</v>
      </c>
      <c r="CH58" s="77">
        <f t="shared" si="52"/>
        <v>0</v>
      </c>
      <c r="CI58" s="77">
        <f t="shared" si="53"/>
        <v>0</v>
      </c>
      <c r="CJ58" s="77">
        <f t="shared" si="54"/>
        <v>0</v>
      </c>
      <c r="CK58" s="77">
        <f t="shared" si="55"/>
        <v>0</v>
      </c>
      <c r="CL58" s="77">
        <f t="shared" si="56"/>
        <v>0</v>
      </c>
      <c r="CM58" s="77">
        <f t="shared" si="57"/>
        <v>0</v>
      </c>
      <c r="CN58" s="77">
        <f t="shared" si="58"/>
        <v>0</v>
      </c>
      <c r="CO58" s="77">
        <f t="shared" si="59"/>
        <v>0</v>
      </c>
      <c r="CP58" s="77">
        <f t="shared" si="60"/>
        <v>0</v>
      </c>
      <c r="CQ58" s="77">
        <f t="shared" si="61"/>
        <v>0</v>
      </c>
      <c r="CR58" s="77">
        <f t="shared" si="62"/>
        <v>0</v>
      </c>
      <c r="CS58" s="75"/>
      <c r="CT58" s="75"/>
      <c r="CU58" s="78">
        <f t="shared" si="103"/>
        <v>-260.75783333333356</v>
      </c>
      <c r="CV58" s="78">
        <f t="shared" si="104"/>
        <v>-833.33333333333337</v>
      </c>
      <c r="CW58" s="78">
        <f t="shared" si="105"/>
        <v>-833.33333333333337</v>
      </c>
      <c r="CX58" s="78">
        <f t="shared" si="106"/>
        <v>-833.33333333333337</v>
      </c>
      <c r="CY58" s="78">
        <f t="shared" si="107"/>
        <v>-833.33333333333337</v>
      </c>
      <c r="CZ58" s="78">
        <f t="shared" si="108"/>
        <v>-833.33333333333337</v>
      </c>
      <c r="DA58" s="78">
        <f t="shared" si="109"/>
        <v>-833.33333333333337</v>
      </c>
      <c r="DB58" s="78">
        <f t="shared" si="110"/>
        <v>-833.33333333333337</v>
      </c>
      <c r="DC58" s="78">
        <f t="shared" si="111"/>
        <v>-833.33333333333337</v>
      </c>
      <c r="DD58" s="78">
        <f t="shared" si="112"/>
        <v>-833.33333333333337</v>
      </c>
      <c r="DE58" s="78">
        <f t="shared" si="113"/>
        <v>-833.33333333333337</v>
      </c>
      <c r="DF58" s="78">
        <f t="shared" si="114"/>
        <v>-833.33333333333337</v>
      </c>
      <c r="DG58" s="77">
        <f t="shared" si="115"/>
        <v>-9427.424500000001</v>
      </c>
      <c r="DH58" s="75"/>
      <c r="DJ58" s="6">
        <f t="shared" si="116"/>
        <v>0</v>
      </c>
      <c r="DK58" s="6">
        <f t="shared" si="117"/>
        <v>0</v>
      </c>
      <c r="DL58" s="6">
        <f t="shared" si="118"/>
        <v>0</v>
      </c>
      <c r="DM58" s="6">
        <f t="shared" si="119"/>
        <v>0</v>
      </c>
      <c r="DN58" s="6">
        <f t="shared" si="120"/>
        <v>0</v>
      </c>
      <c r="DO58" s="6">
        <f t="shared" si="121"/>
        <v>0</v>
      </c>
      <c r="DP58" s="6">
        <f t="shared" si="122"/>
        <v>0</v>
      </c>
      <c r="DQ58" s="6">
        <f t="shared" si="123"/>
        <v>0</v>
      </c>
      <c r="DR58" s="6">
        <f t="shared" si="124"/>
        <v>0</v>
      </c>
      <c r="DS58" s="6">
        <f t="shared" si="125"/>
        <v>0</v>
      </c>
      <c r="DT58" s="6">
        <f t="shared" si="126"/>
        <v>0</v>
      </c>
      <c r="DU58" s="6">
        <f t="shared" si="127"/>
        <v>0</v>
      </c>
      <c r="DV58" s="77">
        <f t="shared" si="151"/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77">
        <f t="shared" si="21"/>
        <v>0</v>
      </c>
      <c r="EO58" s="75">
        <f t="shared" si="76"/>
        <v>-260.75783333333356</v>
      </c>
      <c r="EP58" s="75">
        <f t="shared" si="77"/>
        <v>-833.33333333333337</v>
      </c>
      <c r="EQ58" s="75">
        <f t="shared" si="78"/>
        <v>-833.33333333333337</v>
      </c>
      <c r="ER58" s="75">
        <f t="shared" si="79"/>
        <v>-833.33333333333337</v>
      </c>
      <c r="ES58" s="75">
        <f t="shared" si="80"/>
        <v>-833.33333333333337</v>
      </c>
      <c r="ET58" s="75">
        <f t="shared" si="81"/>
        <v>-833.33333333333337</v>
      </c>
      <c r="EU58" s="75">
        <f t="shared" si="82"/>
        <v>-833.33333333333337</v>
      </c>
      <c r="EV58" s="75">
        <f t="shared" si="83"/>
        <v>-833.33333333333337</v>
      </c>
      <c r="EW58" s="75">
        <f t="shared" si="84"/>
        <v>-833.33333333333337</v>
      </c>
      <c r="EX58" s="75">
        <f t="shared" si="85"/>
        <v>-833.33333333333337</v>
      </c>
      <c r="EY58" s="75">
        <f t="shared" si="86"/>
        <v>-833.33333333333337</v>
      </c>
      <c r="EZ58" s="75">
        <f t="shared" si="87"/>
        <v>-833.33333333333337</v>
      </c>
      <c r="FA58" s="77">
        <f t="shared" si="34"/>
        <v>-9427.424500000001</v>
      </c>
      <c r="FD58" s="75">
        <f t="shared" si="128"/>
        <v>-1310.1921666666672</v>
      </c>
      <c r="FE58" s="75">
        <f t="shared" si="129"/>
        <v>833.33333333333337</v>
      </c>
      <c r="FF58" s="75">
        <f t="shared" si="130"/>
        <v>833.33333333333337</v>
      </c>
      <c r="FG58" s="75">
        <f t="shared" si="131"/>
        <v>833.33333333333337</v>
      </c>
      <c r="FH58" s="75">
        <f t="shared" si="132"/>
        <v>833.33333333333337</v>
      </c>
      <c r="FI58" s="75">
        <f t="shared" si="133"/>
        <v>833.33333333333337</v>
      </c>
      <c r="FJ58" s="75">
        <f t="shared" si="134"/>
        <v>833.33333333333337</v>
      </c>
      <c r="FK58" s="75">
        <f t="shared" si="135"/>
        <v>833.33333333333337</v>
      </c>
      <c r="FL58" s="75">
        <f t="shared" si="136"/>
        <v>833.33333333333337</v>
      </c>
      <c r="FM58" s="75">
        <f t="shared" si="137"/>
        <v>833.33333333333337</v>
      </c>
      <c r="FN58" s="75">
        <f t="shared" si="138"/>
        <v>833.33333333333337</v>
      </c>
      <c r="FO58" s="75">
        <f t="shared" si="139"/>
        <v>833.33333333333337</v>
      </c>
      <c r="FP58" s="75">
        <f t="shared" si="140"/>
        <v>7856.4745000000003</v>
      </c>
    </row>
    <row r="59" spans="1:172" s="69" customFormat="1" ht="15" customHeight="1" outlineLevel="1" x14ac:dyDescent="0.25">
      <c r="A59" s="67"/>
      <c r="B59" s="67" t="s">
        <v>1120</v>
      </c>
      <c r="C59" s="67"/>
      <c r="D59" s="104"/>
      <c r="E59" s="105"/>
      <c r="F59" s="68"/>
      <c r="G59" s="68"/>
      <c r="H59" s="67"/>
      <c r="I59" s="68"/>
      <c r="J59" s="68"/>
      <c r="K59" s="68"/>
      <c r="L59" s="68"/>
      <c r="M59" s="107"/>
      <c r="N59" s="108"/>
      <c r="O59" s="108"/>
      <c r="P59" s="108"/>
      <c r="Q59" s="108"/>
      <c r="R59" s="107"/>
      <c r="S59" s="117"/>
      <c r="T59" s="107"/>
      <c r="U59" s="117"/>
      <c r="X59" s="110">
        <f t="shared" ref="X59:AJ59" si="194">SUBTOTAL(9,X55:X58)</f>
        <v>15867</v>
      </c>
      <c r="Y59" s="110">
        <f t="shared" si="194"/>
        <v>0</v>
      </c>
      <c r="Z59" s="110">
        <f t="shared" si="194"/>
        <v>0</v>
      </c>
      <c r="AA59" s="110">
        <f t="shared" si="194"/>
        <v>0</v>
      </c>
      <c r="AB59" s="110">
        <f t="shared" si="194"/>
        <v>0</v>
      </c>
      <c r="AC59" s="110">
        <f t="shared" si="194"/>
        <v>0</v>
      </c>
      <c r="AD59" s="110">
        <f t="shared" si="194"/>
        <v>0</v>
      </c>
      <c r="AE59" s="110">
        <f t="shared" si="194"/>
        <v>0</v>
      </c>
      <c r="AF59" s="110">
        <f t="shared" si="194"/>
        <v>0</v>
      </c>
      <c r="AG59" s="110">
        <f t="shared" si="194"/>
        <v>0</v>
      </c>
      <c r="AH59" s="110">
        <f t="shared" si="194"/>
        <v>0</v>
      </c>
      <c r="AI59" s="110">
        <f t="shared" si="194"/>
        <v>0</v>
      </c>
      <c r="AJ59" s="111">
        <f t="shared" si="194"/>
        <v>15867</v>
      </c>
      <c r="AK59" s="159">
        <f t="shared" si="36"/>
        <v>0.17892922417596266</v>
      </c>
      <c r="AL59" s="111"/>
      <c r="AM59" s="110">
        <f t="shared" ref="AM59:AY59" si="195">SUBTOTAL(9,AM55:AM58)</f>
        <v>3338.3599999999997</v>
      </c>
      <c r="AN59" s="110">
        <f t="shared" si="195"/>
        <v>0</v>
      </c>
      <c r="AO59" s="110">
        <f t="shared" si="195"/>
        <v>0</v>
      </c>
      <c r="AP59" s="110">
        <f t="shared" si="195"/>
        <v>0</v>
      </c>
      <c r="AQ59" s="110">
        <f t="shared" si="195"/>
        <v>0</v>
      </c>
      <c r="AR59" s="110">
        <f t="shared" si="195"/>
        <v>0</v>
      </c>
      <c r="AS59" s="110">
        <f t="shared" si="195"/>
        <v>0</v>
      </c>
      <c r="AT59" s="110">
        <f t="shared" si="195"/>
        <v>0</v>
      </c>
      <c r="AU59" s="110">
        <f t="shared" si="195"/>
        <v>0</v>
      </c>
      <c r="AV59" s="110">
        <f t="shared" si="195"/>
        <v>0</v>
      </c>
      <c r="AW59" s="110">
        <f t="shared" si="195"/>
        <v>0</v>
      </c>
      <c r="AX59" s="110">
        <f t="shared" si="195"/>
        <v>0</v>
      </c>
      <c r="AY59" s="111">
        <f t="shared" si="195"/>
        <v>3338.3599999999997</v>
      </c>
      <c r="AZ59" s="111"/>
      <c r="BA59" s="111"/>
      <c r="BB59" s="110">
        <f t="shared" ref="BB59:BN59" si="196">SUBTOTAL(9,BB55:BB58)</f>
        <v>2839.0699999999997</v>
      </c>
      <c r="BC59" s="110">
        <f t="shared" si="196"/>
        <v>0</v>
      </c>
      <c r="BD59" s="110">
        <f t="shared" si="196"/>
        <v>0</v>
      </c>
      <c r="BE59" s="110">
        <f t="shared" si="196"/>
        <v>0</v>
      </c>
      <c r="BF59" s="110">
        <f t="shared" si="196"/>
        <v>0</v>
      </c>
      <c r="BG59" s="110">
        <f t="shared" si="196"/>
        <v>0</v>
      </c>
      <c r="BH59" s="110">
        <f t="shared" si="196"/>
        <v>0</v>
      </c>
      <c r="BI59" s="110">
        <f t="shared" si="196"/>
        <v>0</v>
      </c>
      <c r="BJ59" s="110">
        <f t="shared" si="196"/>
        <v>0</v>
      </c>
      <c r="BK59" s="110">
        <f t="shared" si="196"/>
        <v>0</v>
      </c>
      <c r="BL59" s="110">
        <f t="shared" si="196"/>
        <v>0</v>
      </c>
      <c r="BM59" s="110">
        <f t="shared" si="196"/>
        <v>0</v>
      </c>
      <c r="BN59" s="111">
        <f t="shared" si="196"/>
        <v>2839.0699999999997</v>
      </c>
      <c r="BO59" s="110"/>
      <c r="BP59" s="110"/>
      <c r="BQ59" s="112">
        <f t="shared" ref="BQ59:CC59" si="197">SUBTOTAL(9,BQ55:BQ58)</f>
        <v>63.660000000000004</v>
      </c>
      <c r="BR59" s="112">
        <f t="shared" si="197"/>
        <v>0</v>
      </c>
      <c r="BS59" s="112">
        <f t="shared" si="197"/>
        <v>0</v>
      </c>
      <c r="BT59" s="112">
        <f t="shared" si="197"/>
        <v>0</v>
      </c>
      <c r="BU59" s="112">
        <f t="shared" si="197"/>
        <v>0</v>
      </c>
      <c r="BV59" s="112">
        <f t="shared" si="197"/>
        <v>0</v>
      </c>
      <c r="BW59" s="112">
        <f t="shared" si="197"/>
        <v>0</v>
      </c>
      <c r="BX59" s="112">
        <f t="shared" si="197"/>
        <v>0</v>
      </c>
      <c r="BY59" s="112">
        <f t="shared" si="197"/>
        <v>0</v>
      </c>
      <c r="BZ59" s="112">
        <f t="shared" si="197"/>
        <v>0</v>
      </c>
      <c r="CA59" s="112">
        <f t="shared" si="197"/>
        <v>0</v>
      </c>
      <c r="CB59" s="112">
        <f t="shared" si="197"/>
        <v>0</v>
      </c>
      <c r="CC59" s="112">
        <f t="shared" si="197"/>
        <v>63.660000000000004</v>
      </c>
      <c r="CD59" s="110"/>
      <c r="CE59" s="112"/>
      <c r="CF59" s="112">
        <f t="shared" ref="CF59:CR59" si="198">SUBTOTAL(9,CF55:CF58)</f>
        <v>52.611570247933891</v>
      </c>
      <c r="CG59" s="112">
        <f t="shared" si="198"/>
        <v>0</v>
      </c>
      <c r="CH59" s="112">
        <f t="shared" si="198"/>
        <v>0</v>
      </c>
      <c r="CI59" s="112">
        <f t="shared" si="198"/>
        <v>0</v>
      </c>
      <c r="CJ59" s="112">
        <f t="shared" si="198"/>
        <v>0</v>
      </c>
      <c r="CK59" s="112">
        <f t="shared" si="198"/>
        <v>0</v>
      </c>
      <c r="CL59" s="112">
        <f t="shared" si="198"/>
        <v>0</v>
      </c>
      <c r="CM59" s="112">
        <f t="shared" si="198"/>
        <v>0</v>
      </c>
      <c r="CN59" s="112">
        <f t="shared" si="198"/>
        <v>0</v>
      </c>
      <c r="CO59" s="112">
        <f t="shared" si="198"/>
        <v>0</v>
      </c>
      <c r="CP59" s="112">
        <f t="shared" si="198"/>
        <v>0</v>
      </c>
      <c r="CQ59" s="112">
        <f t="shared" si="198"/>
        <v>0</v>
      </c>
      <c r="CR59" s="112">
        <f t="shared" si="198"/>
        <v>52.611570247933891</v>
      </c>
      <c r="CS59" s="110"/>
      <c r="CT59" s="110"/>
      <c r="CU59" s="113">
        <f t="shared" ref="CU59:DG59" si="199">SUBTOTAL(9,CU55:CU58)</f>
        <v>-133.43783333333357</v>
      </c>
      <c r="CV59" s="113">
        <f t="shared" si="199"/>
        <v>-833.33333333333337</v>
      </c>
      <c r="CW59" s="113">
        <f t="shared" si="199"/>
        <v>-833.33333333333337</v>
      </c>
      <c r="CX59" s="113">
        <f t="shared" si="199"/>
        <v>-833.33333333333337</v>
      </c>
      <c r="CY59" s="113">
        <f t="shared" si="199"/>
        <v>-833.33333333333337</v>
      </c>
      <c r="CZ59" s="113">
        <f t="shared" si="199"/>
        <v>-833.33333333333337</v>
      </c>
      <c r="DA59" s="113">
        <f t="shared" si="199"/>
        <v>-833.33333333333337</v>
      </c>
      <c r="DB59" s="113">
        <f t="shared" si="199"/>
        <v>-833.33333333333337</v>
      </c>
      <c r="DC59" s="113">
        <f t="shared" si="199"/>
        <v>-833.33333333333337</v>
      </c>
      <c r="DD59" s="113">
        <f t="shared" si="199"/>
        <v>-833.33333333333337</v>
      </c>
      <c r="DE59" s="113">
        <f t="shared" si="199"/>
        <v>-833.33333333333337</v>
      </c>
      <c r="DF59" s="113">
        <f t="shared" si="199"/>
        <v>-833.33333333333337</v>
      </c>
      <c r="DG59" s="112">
        <f t="shared" si="199"/>
        <v>-9300.1045000000013</v>
      </c>
      <c r="DH59" s="110"/>
      <c r="DJ59" s="69">
        <f t="shared" ref="DJ59:DV59" si="200">SUBTOTAL(9,DJ55:DJ58)</f>
        <v>90</v>
      </c>
      <c r="DK59" s="69">
        <f t="shared" si="200"/>
        <v>0</v>
      </c>
      <c r="DL59" s="69">
        <f t="shared" si="200"/>
        <v>0</v>
      </c>
      <c r="DM59" s="69">
        <f t="shared" si="200"/>
        <v>0</v>
      </c>
      <c r="DN59" s="69">
        <f t="shared" si="200"/>
        <v>0</v>
      </c>
      <c r="DO59" s="69">
        <f t="shared" si="200"/>
        <v>0</v>
      </c>
      <c r="DP59" s="69">
        <f t="shared" si="200"/>
        <v>0</v>
      </c>
      <c r="DQ59" s="69">
        <f t="shared" si="200"/>
        <v>0</v>
      </c>
      <c r="DR59" s="69">
        <f t="shared" si="200"/>
        <v>0</v>
      </c>
      <c r="DS59" s="69">
        <f t="shared" si="200"/>
        <v>0</v>
      </c>
      <c r="DT59" s="69">
        <f t="shared" si="200"/>
        <v>0</v>
      </c>
      <c r="DU59" s="69">
        <f t="shared" si="200"/>
        <v>0</v>
      </c>
      <c r="DV59" s="112">
        <f t="shared" si="200"/>
        <v>90</v>
      </c>
      <c r="DY59" s="69">
        <f t="shared" ref="DY59:EK59" si="201">SUBTOTAL(9,DY55:DY58)</f>
        <v>0</v>
      </c>
      <c r="DZ59" s="69">
        <f t="shared" si="201"/>
        <v>0</v>
      </c>
      <c r="EA59" s="69">
        <f t="shared" si="201"/>
        <v>0</v>
      </c>
      <c r="EB59" s="69">
        <f t="shared" si="201"/>
        <v>0</v>
      </c>
      <c r="EC59" s="69">
        <f t="shared" si="201"/>
        <v>0</v>
      </c>
      <c r="ED59" s="69">
        <f t="shared" si="201"/>
        <v>0</v>
      </c>
      <c r="EE59" s="69">
        <f t="shared" si="201"/>
        <v>0</v>
      </c>
      <c r="EF59" s="69">
        <f t="shared" si="201"/>
        <v>0</v>
      </c>
      <c r="EG59" s="69">
        <f t="shared" si="201"/>
        <v>0</v>
      </c>
      <c r="EH59" s="69">
        <f t="shared" si="201"/>
        <v>0</v>
      </c>
      <c r="EI59" s="69">
        <f t="shared" si="201"/>
        <v>0</v>
      </c>
      <c r="EJ59" s="69">
        <f t="shared" si="201"/>
        <v>0</v>
      </c>
      <c r="EK59" s="112">
        <f t="shared" si="201"/>
        <v>0</v>
      </c>
      <c r="EN59" s="69">
        <f t="shared" ref="EN59:FA59" si="202">SUBTOTAL(9,EN55:EN58)</f>
        <v>0</v>
      </c>
      <c r="EO59" s="110">
        <f t="shared" si="202"/>
        <v>-43.437833333333572</v>
      </c>
      <c r="EP59" s="110">
        <f t="shared" si="202"/>
        <v>-833.33333333333337</v>
      </c>
      <c r="EQ59" s="110">
        <f t="shared" si="202"/>
        <v>-833.33333333333337</v>
      </c>
      <c r="ER59" s="110">
        <f t="shared" si="202"/>
        <v>-833.33333333333337</v>
      </c>
      <c r="ES59" s="110">
        <f t="shared" si="202"/>
        <v>-833.33333333333337</v>
      </c>
      <c r="ET59" s="110">
        <f t="shared" si="202"/>
        <v>-833.33333333333337</v>
      </c>
      <c r="EU59" s="110">
        <f t="shared" si="202"/>
        <v>-833.33333333333337</v>
      </c>
      <c r="EV59" s="110">
        <f t="shared" si="202"/>
        <v>-833.33333333333337</v>
      </c>
      <c r="EW59" s="110">
        <f t="shared" si="202"/>
        <v>-833.33333333333337</v>
      </c>
      <c r="EX59" s="110">
        <f t="shared" si="202"/>
        <v>-833.33333333333337</v>
      </c>
      <c r="EY59" s="110">
        <f t="shared" si="202"/>
        <v>-833.33333333333337</v>
      </c>
      <c r="EZ59" s="110">
        <f t="shared" si="202"/>
        <v>-833.33333333333337</v>
      </c>
      <c r="FA59" s="112">
        <f t="shared" si="202"/>
        <v>-9210.1045000000013</v>
      </c>
      <c r="FD59" s="110">
        <f t="shared" ref="FD59:FP59" si="203">SUBTOTAL(9,FD55:FD58)</f>
        <v>3381.7978333333326</v>
      </c>
      <c r="FE59" s="110">
        <f t="shared" si="203"/>
        <v>833.33333333333337</v>
      </c>
      <c r="FF59" s="110">
        <f t="shared" si="203"/>
        <v>833.33333333333337</v>
      </c>
      <c r="FG59" s="110">
        <f t="shared" si="203"/>
        <v>833.33333333333337</v>
      </c>
      <c r="FH59" s="110">
        <f t="shared" si="203"/>
        <v>833.33333333333337</v>
      </c>
      <c r="FI59" s="110">
        <f t="shared" si="203"/>
        <v>833.33333333333337</v>
      </c>
      <c r="FJ59" s="110">
        <f t="shared" si="203"/>
        <v>833.33333333333337</v>
      </c>
      <c r="FK59" s="110">
        <f t="shared" si="203"/>
        <v>833.33333333333337</v>
      </c>
      <c r="FL59" s="110">
        <f t="shared" si="203"/>
        <v>833.33333333333337</v>
      </c>
      <c r="FM59" s="110">
        <f t="shared" si="203"/>
        <v>833.33333333333337</v>
      </c>
      <c r="FN59" s="110">
        <f t="shared" si="203"/>
        <v>833.33333333333337</v>
      </c>
      <c r="FO59" s="110">
        <f t="shared" si="203"/>
        <v>833.33333333333337</v>
      </c>
      <c r="FP59" s="110">
        <f t="shared" si="203"/>
        <v>12548.4645</v>
      </c>
    </row>
    <row r="60" spans="1:172" ht="15" customHeight="1" outlineLevel="2" x14ac:dyDescent="0.25">
      <c r="A60" s="30">
        <v>7</v>
      </c>
      <c r="B60" s="38" t="s">
        <v>174</v>
      </c>
      <c r="C60" s="30" t="s">
        <v>6</v>
      </c>
      <c r="D60" s="64">
        <f>+E60</f>
        <v>10110</v>
      </c>
      <c r="E60" s="62">
        <v>10110</v>
      </c>
      <c r="F60" s="38" t="s">
        <v>319</v>
      </c>
      <c r="G60" s="30" t="s">
        <v>186</v>
      </c>
      <c r="H60" s="30" t="s">
        <v>187</v>
      </c>
      <c r="I60" s="38" t="s">
        <v>188</v>
      </c>
      <c r="J60" s="38" t="s">
        <v>330</v>
      </c>
      <c r="K60" s="38" t="s">
        <v>15</v>
      </c>
      <c r="L60" s="32" t="s">
        <v>333</v>
      </c>
      <c r="M60" s="33" t="s">
        <v>404</v>
      </c>
      <c r="N60" s="34">
        <v>0.01</v>
      </c>
      <c r="O60" s="34">
        <v>0.03</v>
      </c>
      <c r="P60" s="34">
        <v>0</v>
      </c>
      <c r="Q60" s="34">
        <v>0</v>
      </c>
      <c r="R60" s="33">
        <v>0</v>
      </c>
      <c r="S60" s="33">
        <v>0</v>
      </c>
      <c r="T60" s="33">
        <v>30</v>
      </c>
      <c r="U60" s="33"/>
      <c r="X60" s="75">
        <f>+VLOOKUP($D60,[1]venta_neta_cons!$A$2:$N$1048576,3,0)</f>
        <v>2919</v>
      </c>
      <c r="Y60" s="75">
        <f>+VLOOKUP($D60,[1]venta_neta_cons!$A$2:$N$1048576,4,0)</f>
        <v>0</v>
      </c>
      <c r="Z60" s="75">
        <f>+VLOOKUP($D60,[1]venta_neta_cons!$A$2:$N$1048576,5,0)</f>
        <v>0</v>
      </c>
      <c r="AA60" s="75">
        <f>+VLOOKUP($D60,[1]venta_neta_cons!$A$2:$N$1048576,6,0)</f>
        <v>0</v>
      </c>
      <c r="AB60" s="75">
        <f>+VLOOKUP($D60,[1]venta_neta_cons!$A$2:$N$1048576,7,0)</f>
        <v>0</v>
      </c>
      <c r="AC60" s="75">
        <f>+VLOOKUP($D60,[1]venta_neta_cons!$A$2:$N$1048576,8,0)</f>
        <v>0</v>
      </c>
      <c r="AD60" s="75">
        <f>+VLOOKUP($D60,[1]venta_neta_cons!$A$2:$N$1048576,9,0)</f>
        <v>0</v>
      </c>
      <c r="AE60" s="75">
        <f>+VLOOKUP($D60,[1]venta_neta_cons!$A$2:$N$1048576,10,0)</f>
        <v>0</v>
      </c>
      <c r="AF60" s="75">
        <f>+VLOOKUP($D60,[1]venta_neta_cons!$A$2:$N$1048576,11,0)</f>
        <v>0</v>
      </c>
      <c r="AG60" s="75">
        <f>+VLOOKUP($D60,[1]venta_neta_cons!$A$2:$N$1048576,12,0)</f>
        <v>0</v>
      </c>
      <c r="AH60" s="75">
        <f>+VLOOKUP($D60,[1]venta_neta_cons!$A$2:$N$1048576,13,0)</f>
        <v>0</v>
      </c>
      <c r="AI60" s="75">
        <f>+VLOOKUP($D60,[1]venta_neta_cons!$A$2:$N$1048576,14,0)</f>
        <v>0</v>
      </c>
      <c r="AJ60" s="76">
        <f t="shared" si="35"/>
        <v>2919</v>
      </c>
      <c r="AK60" s="159">
        <f t="shared" si="36"/>
        <v>-5.8208290510448735E-2</v>
      </c>
      <c r="AL60" s="76"/>
      <c r="AM60" s="75">
        <f>+VLOOKUP($D60,[1]saldo_cons!$A$2:$N$1048576,3,0)</f>
        <v>-169.90999999999985</v>
      </c>
      <c r="AN60" s="75">
        <f>+VLOOKUP($D60,[1]saldo_cons!$A$2:$N$1048576,4,0)</f>
        <v>0</v>
      </c>
      <c r="AO60" s="75">
        <f>+VLOOKUP($D60,[1]saldo_cons!$A$2:$N$1048576,5,0)</f>
        <v>0</v>
      </c>
      <c r="AP60" s="75">
        <f>+VLOOKUP($D60,[1]saldo_cons!$A$2:$N$1048576,6,0)</f>
        <v>0</v>
      </c>
      <c r="AQ60" s="75">
        <f>+VLOOKUP($D60,[1]saldo_cons!$A$2:$N$1048576,7,0)</f>
        <v>0</v>
      </c>
      <c r="AR60" s="75">
        <f>+VLOOKUP($D60,[1]saldo_cons!$A$2:$N$1048576,8,0)</f>
        <v>0</v>
      </c>
      <c r="AS60" s="75">
        <f>+VLOOKUP($D60,[1]saldo_cons!$A$2:$N$1048576,9,0)</f>
        <v>0</v>
      </c>
      <c r="AT60" s="75">
        <f>+VLOOKUP($D60,[1]saldo_cons!$A$2:$N$1048576,10,0)</f>
        <v>0</v>
      </c>
      <c r="AU60" s="75">
        <f>+VLOOKUP($D60,[1]saldo_cons!$A$2:$N$1048576,11,0)</f>
        <v>0</v>
      </c>
      <c r="AV60" s="75">
        <f>+VLOOKUP($D60,[1]saldo_cons!$A$2:$N$1048576,12,0)</f>
        <v>0</v>
      </c>
      <c r="AW60" s="75">
        <f>+VLOOKUP($D60,[1]saldo_cons!$A$2:$N$1048576,13,0)</f>
        <v>0</v>
      </c>
      <c r="AX60" s="75">
        <f>+VLOOKUP($D60,[1]saldo_cons!$A$2:$N$1048576,14,0)</f>
        <v>0</v>
      </c>
      <c r="AY60" s="76">
        <f t="shared" si="3"/>
        <v>-169.90999999999985</v>
      </c>
      <c r="AZ60" s="76"/>
      <c r="BA60" s="76"/>
      <c r="BB60" s="75">
        <f>+VLOOKUP($D60,[1]ggr_cons!$A$2:$N$1048576,3,0)</f>
        <v>-169.90999999999985</v>
      </c>
      <c r="BC60" s="75">
        <f>+VLOOKUP($D60,[1]ggr_cons!$A$2:$N$1048576,4,0)</f>
        <v>0</v>
      </c>
      <c r="BD60" s="75">
        <f>+VLOOKUP($D60,[1]ggr_cons!$A$2:$N$1048576,5,0)</f>
        <v>0</v>
      </c>
      <c r="BE60" s="75">
        <f>+VLOOKUP($D60,[1]ggr_cons!$A$2:$N$1048576,6,0)</f>
        <v>0</v>
      </c>
      <c r="BF60" s="75">
        <f>+VLOOKUP($D60,[1]ggr_cons!$A$2:$N$1048576,7,0)</f>
        <v>0</v>
      </c>
      <c r="BG60" s="75">
        <f>+VLOOKUP($D60,[1]ggr_cons!$A$2:$N$1048576,8,0)</f>
        <v>0</v>
      </c>
      <c r="BH60" s="75">
        <f>+VLOOKUP($D60,[1]ggr_cons!$A$2:$N$1048576,9,0)</f>
        <v>0</v>
      </c>
      <c r="BI60" s="75">
        <f>+VLOOKUP($D60,[1]ggr_cons!$A$2:$N$1048576,10,0)</f>
        <v>0</v>
      </c>
      <c r="BJ60" s="75">
        <f>+VLOOKUP($D60,[1]ggr_cons!$A$2:$N$1048576,11,0)</f>
        <v>0</v>
      </c>
      <c r="BK60" s="75">
        <f>+VLOOKUP($D60,[1]ggr_cons!$A$2:$N$1048576,12,0)</f>
        <v>0</v>
      </c>
      <c r="BL60" s="75">
        <f>+VLOOKUP($D60,[1]ggr_cons!$A$2:$N$1048576,13,0)</f>
        <v>0</v>
      </c>
      <c r="BM60" s="75">
        <f>+VLOOKUP($D60,[1]ggr_cons!$A$2:$N$1048576,14,0)</f>
        <v>0</v>
      </c>
      <c r="BN60" s="76">
        <f t="shared" si="4"/>
        <v>-169.90999999999985</v>
      </c>
      <c r="BO60" s="75"/>
      <c r="BP60" s="75"/>
      <c r="BQ60" s="77">
        <f t="shared" si="37"/>
        <v>29.19</v>
      </c>
      <c r="BR60" s="77">
        <f t="shared" si="38"/>
        <v>0</v>
      </c>
      <c r="BS60" s="77">
        <f t="shared" si="39"/>
        <v>0</v>
      </c>
      <c r="BT60" s="77">
        <f t="shared" si="40"/>
        <v>0</v>
      </c>
      <c r="BU60" s="77">
        <f t="shared" si="41"/>
        <v>0</v>
      </c>
      <c r="BV60" s="77">
        <f t="shared" si="42"/>
        <v>0</v>
      </c>
      <c r="BW60" s="77">
        <f t="shared" si="43"/>
        <v>0</v>
      </c>
      <c r="BX60" s="77">
        <f t="shared" si="44"/>
        <v>0</v>
      </c>
      <c r="BY60" s="77">
        <f t="shared" si="45"/>
        <v>0</v>
      </c>
      <c r="BZ60" s="77">
        <f t="shared" si="46"/>
        <v>0</v>
      </c>
      <c r="CA60" s="77">
        <f t="shared" si="47"/>
        <v>0</v>
      </c>
      <c r="CB60" s="77">
        <f t="shared" si="48"/>
        <v>0</v>
      </c>
      <c r="CC60" s="77">
        <f t="shared" si="49"/>
        <v>29.19</v>
      </c>
      <c r="CD60" s="75"/>
      <c r="CE60" s="77"/>
      <c r="CF60" s="77">
        <f t="shared" si="50"/>
        <v>24.123966942148762</v>
      </c>
      <c r="CG60" s="77">
        <f t="shared" si="51"/>
        <v>0</v>
      </c>
      <c r="CH60" s="77">
        <f t="shared" si="52"/>
        <v>0</v>
      </c>
      <c r="CI60" s="77">
        <f t="shared" si="53"/>
        <v>0</v>
      </c>
      <c r="CJ60" s="77">
        <f t="shared" si="54"/>
        <v>0</v>
      </c>
      <c r="CK60" s="77">
        <f t="shared" si="55"/>
        <v>0</v>
      </c>
      <c r="CL60" s="77">
        <f t="shared" si="56"/>
        <v>0</v>
      </c>
      <c r="CM60" s="77">
        <f t="shared" si="57"/>
        <v>0</v>
      </c>
      <c r="CN60" s="77">
        <f t="shared" si="58"/>
        <v>0</v>
      </c>
      <c r="CO60" s="77">
        <f t="shared" si="59"/>
        <v>0</v>
      </c>
      <c r="CP60" s="77">
        <f t="shared" si="60"/>
        <v>0</v>
      </c>
      <c r="CQ60" s="77">
        <f t="shared" si="61"/>
        <v>0</v>
      </c>
      <c r="CR60" s="77">
        <f t="shared" si="62"/>
        <v>24.123966942148762</v>
      </c>
      <c r="CS60" s="75"/>
      <c r="CT60" s="75"/>
      <c r="CU60" s="78">
        <f t="shared" si="103"/>
        <v>87.57</v>
      </c>
      <c r="CV60" s="78">
        <f t="shared" si="104"/>
        <v>0</v>
      </c>
      <c r="CW60" s="78">
        <f t="shared" si="105"/>
        <v>0</v>
      </c>
      <c r="CX60" s="78">
        <f t="shared" si="106"/>
        <v>0</v>
      </c>
      <c r="CY60" s="78">
        <f t="shared" si="107"/>
        <v>0</v>
      </c>
      <c r="CZ60" s="78">
        <f t="shared" si="108"/>
        <v>0</v>
      </c>
      <c r="DA60" s="78">
        <f t="shared" si="109"/>
        <v>0</v>
      </c>
      <c r="DB60" s="78">
        <f t="shared" si="110"/>
        <v>0</v>
      </c>
      <c r="DC60" s="78">
        <f t="shared" si="111"/>
        <v>0</v>
      </c>
      <c r="DD60" s="78">
        <f t="shared" si="112"/>
        <v>0</v>
      </c>
      <c r="DE60" s="78">
        <f t="shared" si="113"/>
        <v>0</v>
      </c>
      <c r="DF60" s="78">
        <f t="shared" si="114"/>
        <v>0</v>
      </c>
      <c r="DG60" s="77">
        <f t="shared" si="115"/>
        <v>87.57</v>
      </c>
      <c r="DH60" s="75"/>
      <c r="DJ60" s="6">
        <f t="shared" si="116"/>
        <v>30</v>
      </c>
      <c r="DK60" s="6">
        <f t="shared" si="117"/>
        <v>0</v>
      </c>
      <c r="DL60" s="6">
        <f t="shared" si="118"/>
        <v>0</v>
      </c>
      <c r="DM60" s="6">
        <f t="shared" si="119"/>
        <v>0</v>
      </c>
      <c r="DN60" s="6">
        <f t="shared" si="120"/>
        <v>0</v>
      </c>
      <c r="DO60" s="6">
        <f t="shared" si="121"/>
        <v>0</v>
      </c>
      <c r="DP60" s="6">
        <f t="shared" si="122"/>
        <v>0</v>
      </c>
      <c r="DQ60" s="6">
        <f t="shared" si="123"/>
        <v>0</v>
      </c>
      <c r="DR60" s="6">
        <f t="shared" si="124"/>
        <v>0</v>
      </c>
      <c r="DS60" s="6">
        <f t="shared" si="125"/>
        <v>0</v>
      </c>
      <c r="DT60" s="6">
        <f t="shared" si="126"/>
        <v>0</v>
      </c>
      <c r="DU60" s="6">
        <f t="shared" si="127"/>
        <v>0</v>
      </c>
      <c r="DV60" s="77">
        <f t="shared" si="151"/>
        <v>30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77">
        <f t="shared" si="21"/>
        <v>0</v>
      </c>
      <c r="EO60" s="75">
        <f t="shared" si="76"/>
        <v>117.57</v>
      </c>
      <c r="EP60" s="75">
        <f t="shared" si="77"/>
        <v>0</v>
      </c>
      <c r="EQ60" s="75">
        <f t="shared" si="78"/>
        <v>0</v>
      </c>
      <c r="ER60" s="75">
        <f t="shared" si="79"/>
        <v>0</v>
      </c>
      <c r="ES60" s="75">
        <f t="shared" si="80"/>
        <v>0</v>
      </c>
      <c r="ET60" s="75">
        <f t="shared" si="81"/>
        <v>0</v>
      </c>
      <c r="EU60" s="75">
        <f t="shared" si="82"/>
        <v>0</v>
      </c>
      <c r="EV60" s="75">
        <f t="shared" si="83"/>
        <v>0</v>
      </c>
      <c r="EW60" s="75">
        <f t="shared" si="84"/>
        <v>0</v>
      </c>
      <c r="EX60" s="75">
        <f t="shared" si="85"/>
        <v>0</v>
      </c>
      <c r="EY60" s="75">
        <f t="shared" si="86"/>
        <v>0</v>
      </c>
      <c r="EZ60" s="75">
        <f t="shared" si="87"/>
        <v>0</v>
      </c>
      <c r="FA60" s="77">
        <f t="shared" si="34"/>
        <v>117.57</v>
      </c>
      <c r="FD60" s="75">
        <f t="shared" si="128"/>
        <v>-287.47999999999985</v>
      </c>
      <c r="FE60" s="75">
        <f t="shared" si="129"/>
        <v>0</v>
      </c>
      <c r="FF60" s="75">
        <f t="shared" si="130"/>
        <v>0</v>
      </c>
      <c r="FG60" s="75">
        <f t="shared" si="131"/>
        <v>0</v>
      </c>
      <c r="FH60" s="75">
        <f t="shared" si="132"/>
        <v>0</v>
      </c>
      <c r="FI60" s="75">
        <f t="shared" si="133"/>
        <v>0</v>
      </c>
      <c r="FJ60" s="75">
        <f t="shared" si="134"/>
        <v>0</v>
      </c>
      <c r="FK60" s="75">
        <f t="shared" si="135"/>
        <v>0</v>
      </c>
      <c r="FL60" s="75">
        <f t="shared" si="136"/>
        <v>0</v>
      </c>
      <c r="FM60" s="75">
        <f t="shared" si="137"/>
        <v>0</v>
      </c>
      <c r="FN60" s="75">
        <f t="shared" si="138"/>
        <v>0</v>
      </c>
      <c r="FO60" s="75">
        <f t="shared" si="139"/>
        <v>0</v>
      </c>
      <c r="FP60" s="75">
        <f t="shared" si="140"/>
        <v>-287.47999999999985</v>
      </c>
    </row>
    <row r="61" spans="1:172" s="69" customFormat="1" ht="15" customHeight="1" outlineLevel="1" x14ac:dyDescent="0.25">
      <c r="A61" s="67"/>
      <c r="B61" s="68" t="s">
        <v>1121</v>
      </c>
      <c r="C61" s="67"/>
      <c r="D61" s="104"/>
      <c r="E61" s="105"/>
      <c r="F61" s="118"/>
      <c r="G61" s="67"/>
      <c r="H61" s="67"/>
      <c r="I61" s="118"/>
      <c r="J61" s="118"/>
      <c r="K61" s="118"/>
      <c r="L61" s="106"/>
      <c r="M61" s="107"/>
      <c r="N61" s="108"/>
      <c r="O61" s="108"/>
      <c r="P61" s="108"/>
      <c r="Q61" s="108"/>
      <c r="R61" s="107"/>
      <c r="S61" s="107"/>
      <c r="T61" s="107"/>
      <c r="U61" s="107"/>
      <c r="X61" s="110">
        <f t="shared" ref="X61:AJ61" si="204">SUBTOTAL(9,X60:X60)</f>
        <v>2919</v>
      </c>
      <c r="Y61" s="110">
        <f t="shared" si="204"/>
        <v>0</v>
      </c>
      <c r="Z61" s="110">
        <f t="shared" si="204"/>
        <v>0</v>
      </c>
      <c r="AA61" s="110">
        <f t="shared" si="204"/>
        <v>0</v>
      </c>
      <c r="AB61" s="110">
        <f t="shared" si="204"/>
        <v>0</v>
      </c>
      <c r="AC61" s="110">
        <f t="shared" si="204"/>
        <v>0</v>
      </c>
      <c r="AD61" s="110">
        <f t="shared" si="204"/>
        <v>0</v>
      </c>
      <c r="AE61" s="110">
        <f t="shared" si="204"/>
        <v>0</v>
      </c>
      <c r="AF61" s="110">
        <f t="shared" si="204"/>
        <v>0</v>
      </c>
      <c r="AG61" s="110">
        <f t="shared" si="204"/>
        <v>0</v>
      </c>
      <c r="AH61" s="110">
        <f t="shared" si="204"/>
        <v>0</v>
      </c>
      <c r="AI61" s="110">
        <f t="shared" si="204"/>
        <v>0</v>
      </c>
      <c r="AJ61" s="111">
        <f t="shared" si="204"/>
        <v>2919</v>
      </c>
      <c r="AK61" s="159">
        <f t="shared" si="36"/>
        <v>-5.8208290510448735E-2</v>
      </c>
      <c r="AL61" s="111"/>
      <c r="AM61" s="110">
        <f t="shared" ref="AM61:AY61" si="205">SUBTOTAL(9,AM60:AM60)</f>
        <v>-169.90999999999985</v>
      </c>
      <c r="AN61" s="110">
        <f t="shared" si="205"/>
        <v>0</v>
      </c>
      <c r="AO61" s="110">
        <f t="shared" si="205"/>
        <v>0</v>
      </c>
      <c r="AP61" s="110">
        <f t="shared" si="205"/>
        <v>0</v>
      </c>
      <c r="AQ61" s="110">
        <f t="shared" si="205"/>
        <v>0</v>
      </c>
      <c r="AR61" s="110">
        <f t="shared" si="205"/>
        <v>0</v>
      </c>
      <c r="AS61" s="110">
        <f t="shared" si="205"/>
        <v>0</v>
      </c>
      <c r="AT61" s="110">
        <f t="shared" si="205"/>
        <v>0</v>
      </c>
      <c r="AU61" s="110">
        <f t="shared" si="205"/>
        <v>0</v>
      </c>
      <c r="AV61" s="110">
        <f t="shared" si="205"/>
        <v>0</v>
      </c>
      <c r="AW61" s="110">
        <f t="shared" si="205"/>
        <v>0</v>
      </c>
      <c r="AX61" s="110">
        <f t="shared" si="205"/>
        <v>0</v>
      </c>
      <c r="AY61" s="111">
        <f t="shared" si="205"/>
        <v>-169.90999999999985</v>
      </c>
      <c r="AZ61" s="111"/>
      <c r="BA61" s="111"/>
      <c r="BB61" s="110">
        <f t="shared" ref="BB61:BN61" si="206">SUBTOTAL(9,BB60:BB60)</f>
        <v>-169.90999999999985</v>
      </c>
      <c r="BC61" s="110">
        <f t="shared" si="206"/>
        <v>0</v>
      </c>
      <c r="BD61" s="110">
        <f t="shared" si="206"/>
        <v>0</v>
      </c>
      <c r="BE61" s="110">
        <f t="shared" si="206"/>
        <v>0</v>
      </c>
      <c r="BF61" s="110">
        <f t="shared" si="206"/>
        <v>0</v>
      </c>
      <c r="BG61" s="110">
        <f t="shared" si="206"/>
        <v>0</v>
      </c>
      <c r="BH61" s="110">
        <f t="shared" si="206"/>
        <v>0</v>
      </c>
      <c r="BI61" s="110">
        <f t="shared" si="206"/>
        <v>0</v>
      </c>
      <c r="BJ61" s="110">
        <f t="shared" si="206"/>
        <v>0</v>
      </c>
      <c r="BK61" s="110">
        <f t="shared" si="206"/>
        <v>0</v>
      </c>
      <c r="BL61" s="110">
        <f t="shared" si="206"/>
        <v>0</v>
      </c>
      <c r="BM61" s="110">
        <f t="shared" si="206"/>
        <v>0</v>
      </c>
      <c r="BN61" s="111">
        <f t="shared" si="206"/>
        <v>-169.90999999999985</v>
      </c>
      <c r="BO61" s="110"/>
      <c r="BP61" s="110"/>
      <c r="BQ61" s="112">
        <f t="shared" ref="BQ61:CC61" si="207">SUBTOTAL(9,BQ60:BQ60)</f>
        <v>29.19</v>
      </c>
      <c r="BR61" s="112">
        <f t="shared" si="207"/>
        <v>0</v>
      </c>
      <c r="BS61" s="112">
        <f t="shared" si="207"/>
        <v>0</v>
      </c>
      <c r="BT61" s="112">
        <f t="shared" si="207"/>
        <v>0</v>
      </c>
      <c r="BU61" s="112">
        <f t="shared" si="207"/>
        <v>0</v>
      </c>
      <c r="BV61" s="112">
        <f t="shared" si="207"/>
        <v>0</v>
      </c>
      <c r="BW61" s="112">
        <f t="shared" si="207"/>
        <v>0</v>
      </c>
      <c r="BX61" s="112">
        <f t="shared" si="207"/>
        <v>0</v>
      </c>
      <c r="BY61" s="112">
        <f t="shared" si="207"/>
        <v>0</v>
      </c>
      <c r="BZ61" s="112">
        <f t="shared" si="207"/>
        <v>0</v>
      </c>
      <c r="CA61" s="112">
        <f t="shared" si="207"/>
        <v>0</v>
      </c>
      <c r="CB61" s="112">
        <f t="shared" si="207"/>
        <v>0</v>
      </c>
      <c r="CC61" s="112">
        <f t="shared" si="207"/>
        <v>29.19</v>
      </c>
      <c r="CD61" s="110"/>
      <c r="CE61" s="112"/>
      <c r="CF61" s="112">
        <f t="shared" ref="CF61:CR61" si="208">SUBTOTAL(9,CF60:CF60)</f>
        <v>24.123966942148762</v>
      </c>
      <c r="CG61" s="112">
        <f t="shared" si="208"/>
        <v>0</v>
      </c>
      <c r="CH61" s="112">
        <f t="shared" si="208"/>
        <v>0</v>
      </c>
      <c r="CI61" s="112">
        <f t="shared" si="208"/>
        <v>0</v>
      </c>
      <c r="CJ61" s="112">
        <f t="shared" si="208"/>
        <v>0</v>
      </c>
      <c r="CK61" s="112">
        <f t="shared" si="208"/>
        <v>0</v>
      </c>
      <c r="CL61" s="112">
        <f t="shared" si="208"/>
        <v>0</v>
      </c>
      <c r="CM61" s="112">
        <f t="shared" si="208"/>
        <v>0</v>
      </c>
      <c r="CN61" s="112">
        <f t="shared" si="208"/>
        <v>0</v>
      </c>
      <c r="CO61" s="112">
        <f t="shared" si="208"/>
        <v>0</v>
      </c>
      <c r="CP61" s="112">
        <f t="shared" si="208"/>
        <v>0</v>
      </c>
      <c r="CQ61" s="112">
        <f t="shared" si="208"/>
        <v>0</v>
      </c>
      <c r="CR61" s="112">
        <f t="shared" si="208"/>
        <v>24.123966942148762</v>
      </c>
      <c r="CS61" s="110"/>
      <c r="CT61" s="110"/>
      <c r="CU61" s="113">
        <f t="shared" ref="CU61:DG61" si="209">SUBTOTAL(9,CU60:CU60)</f>
        <v>87.57</v>
      </c>
      <c r="CV61" s="113">
        <f t="shared" si="209"/>
        <v>0</v>
      </c>
      <c r="CW61" s="113">
        <f t="shared" si="209"/>
        <v>0</v>
      </c>
      <c r="CX61" s="113">
        <f t="shared" si="209"/>
        <v>0</v>
      </c>
      <c r="CY61" s="113">
        <f t="shared" si="209"/>
        <v>0</v>
      </c>
      <c r="CZ61" s="113">
        <f t="shared" si="209"/>
        <v>0</v>
      </c>
      <c r="DA61" s="113">
        <f t="shared" si="209"/>
        <v>0</v>
      </c>
      <c r="DB61" s="113">
        <f t="shared" si="209"/>
        <v>0</v>
      </c>
      <c r="DC61" s="113">
        <f t="shared" si="209"/>
        <v>0</v>
      </c>
      <c r="DD61" s="113">
        <f t="shared" si="209"/>
        <v>0</v>
      </c>
      <c r="DE61" s="113">
        <f t="shared" si="209"/>
        <v>0</v>
      </c>
      <c r="DF61" s="113">
        <f t="shared" si="209"/>
        <v>0</v>
      </c>
      <c r="DG61" s="112">
        <f t="shared" si="209"/>
        <v>87.57</v>
      </c>
      <c r="DH61" s="110"/>
      <c r="DJ61" s="69">
        <f t="shared" ref="DJ61:DV61" si="210">SUBTOTAL(9,DJ60:DJ60)</f>
        <v>30</v>
      </c>
      <c r="DK61" s="69">
        <f t="shared" si="210"/>
        <v>0</v>
      </c>
      <c r="DL61" s="69">
        <f t="shared" si="210"/>
        <v>0</v>
      </c>
      <c r="DM61" s="69">
        <f t="shared" si="210"/>
        <v>0</v>
      </c>
      <c r="DN61" s="69">
        <f t="shared" si="210"/>
        <v>0</v>
      </c>
      <c r="DO61" s="69">
        <f t="shared" si="210"/>
        <v>0</v>
      </c>
      <c r="DP61" s="69">
        <f t="shared" si="210"/>
        <v>0</v>
      </c>
      <c r="DQ61" s="69">
        <f t="shared" si="210"/>
        <v>0</v>
      </c>
      <c r="DR61" s="69">
        <f t="shared" si="210"/>
        <v>0</v>
      </c>
      <c r="DS61" s="69">
        <f t="shared" si="210"/>
        <v>0</v>
      </c>
      <c r="DT61" s="69">
        <f t="shared" si="210"/>
        <v>0</v>
      </c>
      <c r="DU61" s="69">
        <f t="shared" si="210"/>
        <v>0</v>
      </c>
      <c r="DV61" s="112">
        <f t="shared" si="210"/>
        <v>30</v>
      </c>
      <c r="DY61" s="69">
        <f t="shared" ref="DY61:EK61" si="211">SUBTOTAL(9,DY60:DY60)</f>
        <v>0</v>
      </c>
      <c r="DZ61" s="69">
        <f t="shared" si="211"/>
        <v>0</v>
      </c>
      <c r="EA61" s="69">
        <f t="shared" si="211"/>
        <v>0</v>
      </c>
      <c r="EB61" s="69">
        <f t="shared" si="211"/>
        <v>0</v>
      </c>
      <c r="EC61" s="69">
        <f t="shared" si="211"/>
        <v>0</v>
      </c>
      <c r="ED61" s="69">
        <f t="shared" si="211"/>
        <v>0</v>
      </c>
      <c r="EE61" s="69">
        <f t="shared" si="211"/>
        <v>0</v>
      </c>
      <c r="EF61" s="69">
        <f t="shared" si="211"/>
        <v>0</v>
      </c>
      <c r="EG61" s="69">
        <f t="shared" si="211"/>
        <v>0</v>
      </c>
      <c r="EH61" s="69">
        <f t="shared" si="211"/>
        <v>0</v>
      </c>
      <c r="EI61" s="69">
        <f t="shared" si="211"/>
        <v>0</v>
      </c>
      <c r="EJ61" s="69">
        <f t="shared" si="211"/>
        <v>0</v>
      </c>
      <c r="EK61" s="112">
        <f t="shared" si="211"/>
        <v>0</v>
      </c>
      <c r="EN61" s="69">
        <f t="shared" ref="EN61:FA61" si="212">SUBTOTAL(9,EN60:EN60)</f>
        <v>0</v>
      </c>
      <c r="EO61" s="110">
        <f t="shared" si="212"/>
        <v>117.57</v>
      </c>
      <c r="EP61" s="110">
        <f t="shared" si="212"/>
        <v>0</v>
      </c>
      <c r="EQ61" s="110">
        <f t="shared" si="212"/>
        <v>0</v>
      </c>
      <c r="ER61" s="110">
        <f t="shared" si="212"/>
        <v>0</v>
      </c>
      <c r="ES61" s="110">
        <f t="shared" si="212"/>
        <v>0</v>
      </c>
      <c r="ET61" s="110">
        <f t="shared" si="212"/>
        <v>0</v>
      </c>
      <c r="EU61" s="110">
        <f t="shared" si="212"/>
        <v>0</v>
      </c>
      <c r="EV61" s="110">
        <f t="shared" si="212"/>
        <v>0</v>
      </c>
      <c r="EW61" s="110">
        <f t="shared" si="212"/>
        <v>0</v>
      </c>
      <c r="EX61" s="110">
        <f t="shared" si="212"/>
        <v>0</v>
      </c>
      <c r="EY61" s="110">
        <f t="shared" si="212"/>
        <v>0</v>
      </c>
      <c r="EZ61" s="110">
        <f t="shared" si="212"/>
        <v>0</v>
      </c>
      <c r="FA61" s="112">
        <f t="shared" si="212"/>
        <v>117.57</v>
      </c>
      <c r="FD61" s="110">
        <f t="shared" ref="FD61:FP61" si="213">SUBTOTAL(9,FD60:FD60)</f>
        <v>-287.47999999999985</v>
      </c>
      <c r="FE61" s="110">
        <f t="shared" si="213"/>
        <v>0</v>
      </c>
      <c r="FF61" s="110">
        <f t="shared" si="213"/>
        <v>0</v>
      </c>
      <c r="FG61" s="110">
        <f t="shared" si="213"/>
        <v>0</v>
      </c>
      <c r="FH61" s="110">
        <f t="shared" si="213"/>
        <v>0</v>
      </c>
      <c r="FI61" s="110">
        <f t="shared" si="213"/>
        <v>0</v>
      </c>
      <c r="FJ61" s="110">
        <f t="shared" si="213"/>
        <v>0</v>
      </c>
      <c r="FK61" s="110">
        <f t="shared" si="213"/>
        <v>0</v>
      </c>
      <c r="FL61" s="110">
        <f t="shared" si="213"/>
        <v>0</v>
      </c>
      <c r="FM61" s="110">
        <f t="shared" si="213"/>
        <v>0</v>
      </c>
      <c r="FN61" s="110">
        <f t="shared" si="213"/>
        <v>0</v>
      </c>
      <c r="FO61" s="110">
        <f t="shared" si="213"/>
        <v>0</v>
      </c>
      <c r="FP61" s="110">
        <f t="shared" si="213"/>
        <v>-287.47999999999985</v>
      </c>
    </row>
    <row r="62" spans="1:172" ht="15" customHeight="1" outlineLevel="2" x14ac:dyDescent="0.25">
      <c r="A62" s="30">
        <v>8</v>
      </c>
      <c r="B62" s="38" t="s">
        <v>182</v>
      </c>
      <c r="C62" s="30" t="s">
        <v>169</v>
      </c>
      <c r="D62" s="64">
        <v>10081</v>
      </c>
      <c r="E62" s="61" t="s">
        <v>310</v>
      </c>
      <c r="F62" s="74" t="s">
        <v>322</v>
      </c>
      <c r="G62" s="38" t="s">
        <v>182</v>
      </c>
      <c r="H62" s="30" t="s">
        <v>199</v>
      </c>
      <c r="I62" s="74" t="s">
        <v>180</v>
      </c>
      <c r="J62" s="74" t="s">
        <v>331</v>
      </c>
      <c r="K62" s="74" t="s">
        <v>15</v>
      </c>
      <c r="L62" s="38" t="s">
        <v>335</v>
      </c>
      <c r="M62" s="33" t="s">
        <v>404</v>
      </c>
      <c r="N62" s="34">
        <v>0</v>
      </c>
      <c r="O62" s="34">
        <v>0</v>
      </c>
      <c r="P62" s="34">
        <v>0</v>
      </c>
      <c r="Q62" s="34">
        <v>0.5</v>
      </c>
      <c r="R62" s="33">
        <v>0</v>
      </c>
      <c r="S62" s="40">
        <f>-20000/12</f>
        <v>-1666.6666666666667</v>
      </c>
      <c r="T62" s="33">
        <v>0</v>
      </c>
      <c r="U62" s="40"/>
      <c r="X62" s="75">
        <f>+VLOOKUP($D62,[1]venta_neta_cons!$A$2:$N$1048576,3,0)</f>
        <v>3735</v>
      </c>
      <c r="Y62" s="75">
        <f>+VLOOKUP($D62,[1]venta_neta_cons!$A$2:$N$1048576,4,0)</f>
        <v>0</v>
      </c>
      <c r="Z62" s="75">
        <f>+VLOOKUP($D62,[1]venta_neta_cons!$A$2:$N$1048576,5,0)</f>
        <v>0</v>
      </c>
      <c r="AA62" s="75">
        <f>+VLOOKUP($D62,[1]venta_neta_cons!$A$2:$N$1048576,6,0)</f>
        <v>0</v>
      </c>
      <c r="AB62" s="75">
        <f>+VLOOKUP($D62,[1]venta_neta_cons!$A$2:$N$1048576,7,0)</f>
        <v>0</v>
      </c>
      <c r="AC62" s="75">
        <f>+VLOOKUP($D62,[1]venta_neta_cons!$A$2:$N$1048576,8,0)</f>
        <v>0</v>
      </c>
      <c r="AD62" s="75">
        <f>+VLOOKUP($D62,[1]venta_neta_cons!$A$2:$N$1048576,9,0)</f>
        <v>0</v>
      </c>
      <c r="AE62" s="75">
        <f>+VLOOKUP($D62,[1]venta_neta_cons!$A$2:$N$1048576,10,0)</f>
        <v>0</v>
      </c>
      <c r="AF62" s="75">
        <f>+VLOOKUP($D62,[1]venta_neta_cons!$A$2:$N$1048576,11,0)</f>
        <v>0</v>
      </c>
      <c r="AG62" s="75">
        <f>+VLOOKUP($D62,[1]venta_neta_cons!$A$2:$N$1048576,12,0)</f>
        <v>0</v>
      </c>
      <c r="AH62" s="75">
        <f>+VLOOKUP($D62,[1]venta_neta_cons!$A$2:$N$1048576,13,0)</f>
        <v>0</v>
      </c>
      <c r="AI62" s="75">
        <f>+VLOOKUP($D62,[1]venta_neta_cons!$A$2:$N$1048576,14,0)</f>
        <v>0</v>
      </c>
      <c r="AJ62" s="76">
        <f t="shared" si="35"/>
        <v>3735</v>
      </c>
      <c r="AK62" s="159">
        <f t="shared" si="36"/>
        <v>0.36953681392235604</v>
      </c>
      <c r="AL62" s="76"/>
      <c r="AM62" s="75">
        <f>+VLOOKUP($D62,[1]saldo_cons!$A$2:$N$1048576,3,0)</f>
        <v>1380.2199999999998</v>
      </c>
      <c r="AN62" s="75">
        <f>+VLOOKUP($D62,[1]saldo_cons!$A$2:$N$1048576,4,0)</f>
        <v>0</v>
      </c>
      <c r="AO62" s="75">
        <f>+VLOOKUP($D62,[1]saldo_cons!$A$2:$N$1048576,5,0)</f>
        <v>0</v>
      </c>
      <c r="AP62" s="75">
        <f>+VLOOKUP($D62,[1]saldo_cons!$A$2:$N$1048576,6,0)</f>
        <v>0</v>
      </c>
      <c r="AQ62" s="75">
        <f>+VLOOKUP($D62,[1]saldo_cons!$A$2:$N$1048576,7,0)</f>
        <v>0</v>
      </c>
      <c r="AR62" s="75">
        <f>+VLOOKUP($D62,[1]saldo_cons!$A$2:$N$1048576,8,0)</f>
        <v>0</v>
      </c>
      <c r="AS62" s="75">
        <f>+VLOOKUP($D62,[1]saldo_cons!$A$2:$N$1048576,9,0)</f>
        <v>0</v>
      </c>
      <c r="AT62" s="75">
        <f>+VLOOKUP($D62,[1]saldo_cons!$A$2:$N$1048576,10,0)</f>
        <v>0</v>
      </c>
      <c r="AU62" s="75">
        <f>+VLOOKUP($D62,[1]saldo_cons!$A$2:$N$1048576,11,0)</f>
        <v>0</v>
      </c>
      <c r="AV62" s="75">
        <f>+VLOOKUP($D62,[1]saldo_cons!$A$2:$N$1048576,12,0)</f>
        <v>0</v>
      </c>
      <c r="AW62" s="75">
        <f>+VLOOKUP($D62,[1]saldo_cons!$A$2:$N$1048576,13,0)</f>
        <v>0</v>
      </c>
      <c r="AX62" s="75">
        <f>+VLOOKUP($D62,[1]saldo_cons!$A$2:$N$1048576,14,0)</f>
        <v>0</v>
      </c>
      <c r="AY62" s="76">
        <f t="shared" si="3"/>
        <v>1380.2199999999998</v>
      </c>
      <c r="AZ62" s="76"/>
      <c r="BA62" s="76"/>
      <c r="BB62" s="75">
        <f>+VLOOKUP($D62,[1]ggr_cons!$A$2:$N$1048576,3,0)</f>
        <v>1380.2199999999998</v>
      </c>
      <c r="BC62" s="75">
        <f>+VLOOKUP($D62,[1]ggr_cons!$A$2:$N$1048576,4,0)</f>
        <v>0</v>
      </c>
      <c r="BD62" s="75">
        <f>+VLOOKUP($D62,[1]ggr_cons!$A$2:$N$1048576,5,0)</f>
        <v>0</v>
      </c>
      <c r="BE62" s="75">
        <f>+VLOOKUP($D62,[1]ggr_cons!$A$2:$N$1048576,6,0)</f>
        <v>0</v>
      </c>
      <c r="BF62" s="75">
        <f>+VLOOKUP($D62,[1]ggr_cons!$A$2:$N$1048576,7,0)</f>
        <v>0</v>
      </c>
      <c r="BG62" s="75">
        <f>+VLOOKUP($D62,[1]ggr_cons!$A$2:$N$1048576,8,0)</f>
        <v>0</v>
      </c>
      <c r="BH62" s="75">
        <f>+VLOOKUP($D62,[1]ggr_cons!$A$2:$N$1048576,9,0)</f>
        <v>0</v>
      </c>
      <c r="BI62" s="75">
        <f>+VLOOKUP($D62,[1]ggr_cons!$A$2:$N$1048576,10,0)</f>
        <v>0</v>
      </c>
      <c r="BJ62" s="75">
        <f>+VLOOKUP($D62,[1]ggr_cons!$A$2:$N$1048576,11,0)</f>
        <v>0</v>
      </c>
      <c r="BK62" s="75">
        <f>+VLOOKUP($D62,[1]ggr_cons!$A$2:$N$1048576,12,0)</f>
        <v>0</v>
      </c>
      <c r="BL62" s="75">
        <f>+VLOOKUP($D62,[1]ggr_cons!$A$2:$N$1048576,13,0)</f>
        <v>0</v>
      </c>
      <c r="BM62" s="75">
        <f>+VLOOKUP($D62,[1]ggr_cons!$A$2:$N$1048576,14,0)</f>
        <v>0</v>
      </c>
      <c r="BN62" s="76">
        <f t="shared" si="4"/>
        <v>1380.2199999999998</v>
      </c>
      <c r="BO62" s="75"/>
      <c r="BP62" s="75"/>
      <c r="BQ62" s="77">
        <f t="shared" si="37"/>
        <v>0</v>
      </c>
      <c r="BR62" s="77">
        <f t="shared" si="38"/>
        <v>0</v>
      </c>
      <c r="BS62" s="77">
        <f t="shared" si="39"/>
        <v>0</v>
      </c>
      <c r="BT62" s="77">
        <f t="shared" si="40"/>
        <v>0</v>
      </c>
      <c r="BU62" s="77">
        <f t="shared" si="41"/>
        <v>0</v>
      </c>
      <c r="BV62" s="77">
        <f t="shared" si="42"/>
        <v>0</v>
      </c>
      <c r="BW62" s="77">
        <f t="shared" si="43"/>
        <v>0</v>
      </c>
      <c r="BX62" s="77">
        <f t="shared" si="44"/>
        <v>0</v>
      </c>
      <c r="BY62" s="77">
        <f t="shared" si="45"/>
        <v>0</v>
      </c>
      <c r="BZ62" s="77">
        <f t="shared" si="46"/>
        <v>0</v>
      </c>
      <c r="CA62" s="77">
        <f t="shared" si="47"/>
        <v>0</v>
      </c>
      <c r="CB62" s="77">
        <f t="shared" si="48"/>
        <v>0</v>
      </c>
      <c r="CC62" s="77">
        <f t="shared" si="49"/>
        <v>0</v>
      </c>
      <c r="CD62" s="75"/>
      <c r="CE62" s="77"/>
      <c r="CF62" s="77">
        <f t="shared" si="50"/>
        <v>0</v>
      </c>
      <c r="CG62" s="77">
        <f t="shared" si="51"/>
        <v>0</v>
      </c>
      <c r="CH62" s="77">
        <f t="shared" si="52"/>
        <v>0</v>
      </c>
      <c r="CI62" s="77">
        <f t="shared" si="53"/>
        <v>0</v>
      </c>
      <c r="CJ62" s="77">
        <f t="shared" si="54"/>
        <v>0</v>
      </c>
      <c r="CK62" s="77">
        <f t="shared" si="55"/>
        <v>0</v>
      </c>
      <c r="CL62" s="77">
        <f t="shared" si="56"/>
        <v>0</v>
      </c>
      <c r="CM62" s="77">
        <f t="shared" si="57"/>
        <v>0</v>
      </c>
      <c r="CN62" s="77">
        <f t="shared" si="58"/>
        <v>0</v>
      </c>
      <c r="CO62" s="77">
        <f t="shared" si="59"/>
        <v>0</v>
      </c>
      <c r="CP62" s="77">
        <f t="shared" si="60"/>
        <v>0</v>
      </c>
      <c r="CQ62" s="77">
        <f t="shared" si="61"/>
        <v>0</v>
      </c>
      <c r="CR62" s="77">
        <f t="shared" si="62"/>
        <v>0</v>
      </c>
      <c r="CS62" s="75"/>
      <c r="CT62" s="75"/>
      <c r="CU62" s="78">
        <f t="shared" si="103"/>
        <v>-212.23433333333344</v>
      </c>
      <c r="CV62" s="78">
        <f t="shared" si="104"/>
        <v>-833.33333333333337</v>
      </c>
      <c r="CW62" s="78">
        <f t="shared" si="105"/>
        <v>-833.33333333333337</v>
      </c>
      <c r="CX62" s="78">
        <f t="shared" si="106"/>
        <v>-833.33333333333337</v>
      </c>
      <c r="CY62" s="78">
        <f t="shared" si="107"/>
        <v>-833.33333333333337</v>
      </c>
      <c r="CZ62" s="78">
        <f t="shared" si="108"/>
        <v>-833.33333333333337</v>
      </c>
      <c r="DA62" s="78">
        <f t="shared" si="109"/>
        <v>-833.33333333333337</v>
      </c>
      <c r="DB62" s="78">
        <f t="shared" si="110"/>
        <v>-833.33333333333337</v>
      </c>
      <c r="DC62" s="78">
        <f t="shared" si="111"/>
        <v>-833.33333333333337</v>
      </c>
      <c r="DD62" s="78">
        <f t="shared" si="112"/>
        <v>-833.33333333333337</v>
      </c>
      <c r="DE62" s="78">
        <f t="shared" si="113"/>
        <v>-833.33333333333337</v>
      </c>
      <c r="DF62" s="78">
        <f t="shared" si="114"/>
        <v>-833.33333333333337</v>
      </c>
      <c r="DG62" s="77">
        <f t="shared" si="115"/>
        <v>-9378.9009999999998</v>
      </c>
      <c r="DH62" s="75"/>
      <c r="DJ62" s="6">
        <f t="shared" si="116"/>
        <v>0</v>
      </c>
      <c r="DK62" s="6">
        <f t="shared" si="117"/>
        <v>0</v>
      </c>
      <c r="DL62" s="6">
        <f t="shared" si="118"/>
        <v>0</v>
      </c>
      <c r="DM62" s="6">
        <f t="shared" si="119"/>
        <v>0</v>
      </c>
      <c r="DN62" s="6">
        <f t="shared" si="120"/>
        <v>0</v>
      </c>
      <c r="DO62" s="6">
        <f t="shared" si="121"/>
        <v>0</v>
      </c>
      <c r="DP62" s="6">
        <f t="shared" si="122"/>
        <v>0</v>
      </c>
      <c r="DQ62" s="6">
        <f t="shared" si="123"/>
        <v>0</v>
      </c>
      <c r="DR62" s="6">
        <f t="shared" si="124"/>
        <v>0</v>
      </c>
      <c r="DS62" s="6">
        <f t="shared" si="125"/>
        <v>0</v>
      </c>
      <c r="DT62" s="6">
        <f t="shared" si="126"/>
        <v>0</v>
      </c>
      <c r="DU62" s="6">
        <f t="shared" si="127"/>
        <v>0</v>
      </c>
      <c r="DV62" s="77">
        <f t="shared" si="151"/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77">
        <f t="shared" si="21"/>
        <v>0</v>
      </c>
      <c r="EO62" s="75">
        <f t="shared" si="76"/>
        <v>-212.23433333333344</v>
      </c>
      <c r="EP62" s="75">
        <f t="shared" si="77"/>
        <v>-833.33333333333337</v>
      </c>
      <c r="EQ62" s="75">
        <f t="shared" si="78"/>
        <v>-833.33333333333337</v>
      </c>
      <c r="ER62" s="75">
        <f t="shared" si="79"/>
        <v>-833.33333333333337</v>
      </c>
      <c r="ES62" s="75">
        <f t="shared" si="80"/>
        <v>-833.33333333333337</v>
      </c>
      <c r="ET62" s="75">
        <f t="shared" si="81"/>
        <v>-833.33333333333337</v>
      </c>
      <c r="EU62" s="75">
        <f t="shared" si="82"/>
        <v>-833.33333333333337</v>
      </c>
      <c r="EV62" s="75">
        <f t="shared" si="83"/>
        <v>-833.33333333333337</v>
      </c>
      <c r="EW62" s="75">
        <f t="shared" si="84"/>
        <v>-833.33333333333337</v>
      </c>
      <c r="EX62" s="75">
        <f t="shared" si="85"/>
        <v>-833.33333333333337</v>
      </c>
      <c r="EY62" s="75">
        <f t="shared" si="86"/>
        <v>-833.33333333333337</v>
      </c>
      <c r="EZ62" s="75">
        <f t="shared" si="87"/>
        <v>-833.33333333333337</v>
      </c>
      <c r="FA62" s="77">
        <f t="shared" si="34"/>
        <v>-9378.9009999999998</v>
      </c>
      <c r="FD62" s="75">
        <f t="shared" si="128"/>
        <v>1592.4543333333331</v>
      </c>
      <c r="FE62" s="75">
        <f t="shared" si="129"/>
        <v>833.33333333333337</v>
      </c>
      <c r="FF62" s="75">
        <f t="shared" si="130"/>
        <v>833.33333333333337</v>
      </c>
      <c r="FG62" s="75">
        <f t="shared" si="131"/>
        <v>833.33333333333337</v>
      </c>
      <c r="FH62" s="75">
        <f t="shared" si="132"/>
        <v>833.33333333333337</v>
      </c>
      <c r="FI62" s="75">
        <f t="shared" si="133"/>
        <v>833.33333333333337</v>
      </c>
      <c r="FJ62" s="75">
        <f t="shared" si="134"/>
        <v>833.33333333333337</v>
      </c>
      <c r="FK62" s="75">
        <f t="shared" si="135"/>
        <v>833.33333333333337</v>
      </c>
      <c r="FL62" s="75">
        <f t="shared" si="136"/>
        <v>833.33333333333337</v>
      </c>
      <c r="FM62" s="75">
        <f t="shared" si="137"/>
        <v>833.33333333333337</v>
      </c>
      <c r="FN62" s="75">
        <f t="shared" si="138"/>
        <v>833.33333333333337</v>
      </c>
      <c r="FO62" s="75">
        <f t="shared" si="139"/>
        <v>833.33333333333337</v>
      </c>
      <c r="FP62" s="75">
        <f t="shared" si="140"/>
        <v>10759.120999999999</v>
      </c>
    </row>
    <row r="63" spans="1:172" s="69" customFormat="1" ht="15" customHeight="1" outlineLevel="1" x14ac:dyDescent="0.25">
      <c r="A63" s="67"/>
      <c r="B63" s="68" t="s">
        <v>1122</v>
      </c>
      <c r="C63" s="67"/>
      <c r="D63" s="104"/>
      <c r="E63" s="114"/>
      <c r="F63" s="119"/>
      <c r="G63" s="68"/>
      <c r="H63" s="67"/>
      <c r="I63" s="119"/>
      <c r="J63" s="119"/>
      <c r="K63" s="119"/>
      <c r="L63" s="68"/>
      <c r="M63" s="107"/>
      <c r="N63" s="108"/>
      <c r="O63" s="108"/>
      <c r="P63" s="108"/>
      <c r="Q63" s="108"/>
      <c r="R63" s="107"/>
      <c r="S63" s="117"/>
      <c r="T63" s="107"/>
      <c r="U63" s="117"/>
      <c r="X63" s="110">
        <f t="shared" ref="X63:AJ63" si="214">SUBTOTAL(9,X62:X62)</f>
        <v>3735</v>
      </c>
      <c r="Y63" s="110">
        <f t="shared" si="214"/>
        <v>0</v>
      </c>
      <c r="Z63" s="110">
        <f t="shared" si="214"/>
        <v>0</v>
      </c>
      <c r="AA63" s="110">
        <f t="shared" si="214"/>
        <v>0</v>
      </c>
      <c r="AB63" s="110">
        <f t="shared" si="214"/>
        <v>0</v>
      </c>
      <c r="AC63" s="110">
        <f t="shared" si="214"/>
        <v>0</v>
      </c>
      <c r="AD63" s="110">
        <f t="shared" si="214"/>
        <v>0</v>
      </c>
      <c r="AE63" s="110">
        <f t="shared" si="214"/>
        <v>0</v>
      </c>
      <c r="AF63" s="110">
        <f t="shared" si="214"/>
        <v>0</v>
      </c>
      <c r="AG63" s="110">
        <f t="shared" si="214"/>
        <v>0</v>
      </c>
      <c r="AH63" s="110">
        <f t="shared" si="214"/>
        <v>0</v>
      </c>
      <c r="AI63" s="110">
        <f t="shared" si="214"/>
        <v>0</v>
      </c>
      <c r="AJ63" s="111">
        <f t="shared" si="214"/>
        <v>3735</v>
      </c>
      <c r="AK63" s="159">
        <f t="shared" si="36"/>
        <v>0.36953681392235604</v>
      </c>
      <c r="AL63" s="111"/>
      <c r="AM63" s="110">
        <f t="shared" ref="AM63:AY63" si="215">SUBTOTAL(9,AM62:AM62)</f>
        <v>1380.2199999999998</v>
      </c>
      <c r="AN63" s="110">
        <f t="shared" si="215"/>
        <v>0</v>
      </c>
      <c r="AO63" s="110">
        <f t="shared" si="215"/>
        <v>0</v>
      </c>
      <c r="AP63" s="110">
        <f t="shared" si="215"/>
        <v>0</v>
      </c>
      <c r="AQ63" s="110">
        <f t="shared" si="215"/>
        <v>0</v>
      </c>
      <c r="AR63" s="110">
        <f t="shared" si="215"/>
        <v>0</v>
      </c>
      <c r="AS63" s="110">
        <f t="shared" si="215"/>
        <v>0</v>
      </c>
      <c r="AT63" s="110">
        <f t="shared" si="215"/>
        <v>0</v>
      </c>
      <c r="AU63" s="110">
        <f t="shared" si="215"/>
        <v>0</v>
      </c>
      <c r="AV63" s="110">
        <f t="shared" si="215"/>
        <v>0</v>
      </c>
      <c r="AW63" s="110">
        <f t="shared" si="215"/>
        <v>0</v>
      </c>
      <c r="AX63" s="110">
        <f t="shared" si="215"/>
        <v>0</v>
      </c>
      <c r="AY63" s="111">
        <f t="shared" si="215"/>
        <v>1380.2199999999998</v>
      </c>
      <c r="AZ63" s="111"/>
      <c r="BA63" s="111"/>
      <c r="BB63" s="110">
        <f t="shared" ref="BB63:BN63" si="216">SUBTOTAL(9,BB62:BB62)</f>
        <v>1380.2199999999998</v>
      </c>
      <c r="BC63" s="110">
        <f t="shared" si="216"/>
        <v>0</v>
      </c>
      <c r="BD63" s="110">
        <f t="shared" si="216"/>
        <v>0</v>
      </c>
      <c r="BE63" s="110">
        <f t="shared" si="216"/>
        <v>0</v>
      </c>
      <c r="BF63" s="110">
        <f t="shared" si="216"/>
        <v>0</v>
      </c>
      <c r="BG63" s="110">
        <f t="shared" si="216"/>
        <v>0</v>
      </c>
      <c r="BH63" s="110">
        <f t="shared" si="216"/>
        <v>0</v>
      </c>
      <c r="BI63" s="110">
        <f t="shared" si="216"/>
        <v>0</v>
      </c>
      <c r="BJ63" s="110">
        <f t="shared" si="216"/>
        <v>0</v>
      </c>
      <c r="BK63" s="110">
        <f t="shared" si="216"/>
        <v>0</v>
      </c>
      <c r="BL63" s="110">
        <f t="shared" si="216"/>
        <v>0</v>
      </c>
      <c r="BM63" s="110">
        <f t="shared" si="216"/>
        <v>0</v>
      </c>
      <c r="BN63" s="111">
        <f t="shared" si="216"/>
        <v>1380.2199999999998</v>
      </c>
      <c r="BO63" s="110"/>
      <c r="BP63" s="110"/>
      <c r="BQ63" s="112">
        <f t="shared" ref="BQ63:CC63" si="217">SUBTOTAL(9,BQ62:BQ62)</f>
        <v>0</v>
      </c>
      <c r="BR63" s="112">
        <f t="shared" si="217"/>
        <v>0</v>
      </c>
      <c r="BS63" s="112">
        <f t="shared" si="217"/>
        <v>0</v>
      </c>
      <c r="BT63" s="112">
        <f t="shared" si="217"/>
        <v>0</v>
      </c>
      <c r="BU63" s="112">
        <f t="shared" si="217"/>
        <v>0</v>
      </c>
      <c r="BV63" s="112">
        <f t="shared" si="217"/>
        <v>0</v>
      </c>
      <c r="BW63" s="112">
        <f t="shared" si="217"/>
        <v>0</v>
      </c>
      <c r="BX63" s="112">
        <f t="shared" si="217"/>
        <v>0</v>
      </c>
      <c r="BY63" s="112">
        <f t="shared" si="217"/>
        <v>0</v>
      </c>
      <c r="BZ63" s="112">
        <f t="shared" si="217"/>
        <v>0</v>
      </c>
      <c r="CA63" s="112">
        <f t="shared" si="217"/>
        <v>0</v>
      </c>
      <c r="CB63" s="112">
        <f t="shared" si="217"/>
        <v>0</v>
      </c>
      <c r="CC63" s="112">
        <f t="shared" si="217"/>
        <v>0</v>
      </c>
      <c r="CD63" s="110"/>
      <c r="CE63" s="112"/>
      <c r="CF63" s="112">
        <f t="shared" ref="CF63:CR63" si="218">SUBTOTAL(9,CF62:CF62)</f>
        <v>0</v>
      </c>
      <c r="CG63" s="112">
        <f t="shared" si="218"/>
        <v>0</v>
      </c>
      <c r="CH63" s="112">
        <f t="shared" si="218"/>
        <v>0</v>
      </c>
      <c r="CI63" s="112">
        <f t="shared" si="218"/>
        <v>0</v>
      </c>
      <c r="CJ63" s="112">
        <f t="shared" si="218"/>
        <v>0</v>
      </c>
      <c r="CK63" s="112">
        <f t="shared" si="218"/>
        <v>0</v>
      </c>
      <c r="CL63" s="112">
        <f t="shared" si="218"/>
        <v>0</v>
      </c>
      <c r="CM63" s="112">
        <f t="shared" si="218"/>
        <v>0</v>
      </c>
      <c r="CN63" s="112">
        <f t="shared" si="218"/>
        <v>0</v>
      </c>
      <c r="CO63" s="112">
        <f t="shared" si="218"/>
        <v>0</v>
      </c>
      <c r="CP63" s="112">
        <f t="shared" si="218"/>
        <v>0</v>
      </c>
      <c r="CQ63" s="112">
        <f t="shared" si="218"/>
        <v>0</v>
      </c>
      <c r="CR63" s="112">
        <f t="shared" si="218"/>
        <v>0</v>
      </c>
      <c r="CS63" s="110"/>
      <c r="CT63" s="110"/>
      <c r="CU63" s="113">
        <f t="shared" ref="CU63:DG63" si="219">SUBTOTAL(9,CU62:CU62)</f>
        <v>-212.23433333333344</v>
      </c>
      <c r="CV63" s="113">
        <f t="shared" si="219"/>
        <v>-833.33333333333337</v>
      </c>
      <c r="CW63" s="113">
        <f t="shared" si="219"/>
        <v>-833.33333333333337</v>
      </c>
      <c r="CX63" s="113">
        <f t="shared" si="219"/>
        <v>-833.33333333333337</v>
      </c>
      <c r="CY63" s="113">
        <f t="shared" si="219"/>
        <v>-833.33333333333337</v>
      </c>
      <c r="CZ63" s="113">
        <f t="shared" si="219"/>
        <v>-833.33333333333337</v>
      </c>
      <c r="DA63" s="113">
        <f t="shared" si="219"/>
        <v>-833.33333333333337</v>
      </c>
      <c r="DB63" s="113">
        <f t="shared" si="219"/>
        <v>-833.33333333333337</v>
      </c>
      <c r="DC63" s="113">
        <f t="shared" si="219"/>
        <v>-833.33333333333337</v>
      </c>
      <c r="DD63" s="113">
        <f t="shared" si="219"/>
        <v>-833.33333333333337</v>
      </c>
      <c r="DE63" s="113">
        <f t="shared" si="219"/>
        <v>-833.33333333333337</v>
      </c>
      <c r="DF63" s="113">
        <f t="shared" si="219"/>
        <v>-833.33333333333337</v>
      </c>
      <c r="DG63" s="112">
        <f t="shared" si="219"/>
        <v>-9378.9009999999998</v>
      </c>
      <c r="DH63" s="110"/>
      <c r="DJ63" s="69">
        <f t="shared" ref="DJ63:DV63" si="220">SUBTOTAL(9,DJ62:DJ62)</f>
        <v>0</v>
      </c>
      <c r="DK63" s="69">
        <f t="shared" si="220"/>
        <v>0</v>
      </c>
      <c r="DL63" s="69">
        <f t="shared" si="220"/>
        <v>0</v>
      </c>
      <c r="DM63" s="69">
        <f t="shared" si="220"/>
        <v>0</v>
      </c>
      <c r="DN63" s="69">
        <f t="shared" si="220"/>
        <v>0</v>
      </c>
      <c r="DO63" s="69">
        <f t="shared" si="220"/>
        <v>0</v>
      </c>
      <c r="DP63" s="69">
        <f t="shared" si="220"/>
        <v>0</v>
      </c>
      <c r="DQ63" s="69">
        <f t="shared" si="220"/>
        <v>0</v>
      </c>
      <c r="DR63" s="69">
        <f t="shared" si="220"/>
        <v>0</v>
      </c>
      <c r="DS63" s="69">
        <f t="shared" si="220"/>
        <v>0</v>
      </c>
      <c r="DT63" s="69">
        <f t="shared" si="220"/>
        <v>0</v>
      </c>
      <c r="DU63" s="69">
        <f t="shared" si="220"/>
        <v>0</v>
      </c>
      <c r="DV63" s="112">
        <f t="shared" si="220"/>
        <v>0</v>
      </c>
      <c r="DY63" s="69">
        <f t="shared" ref="DY63:EK63" si="221">SUBTOTAL(9,DY62:DY62)</f>
        <v>0</v>
      </c>
      <c r="DZ63" s="69">
        <f t="shared" si="221"/>
        <v>0</v>
      </c>
      <c r="EA63" s="69">
        <f t="shared" si="221"/>
        <v>0</v>
      </c>
      <c r="EB63" s="69">
        <f t="shared" si="221"/>
        <v>0</v>
      </c>
      <c r="EC63" s="69">
        <f t="shared" si="221"/>
        <v>0</v>
      </c>
      <c r="ED63" s="69">
        <f t="shared" si="221"/>
        <v>0</v>
      </c>
      <c r="EE63" s="69">
        <f t="shared" si="221"/>
        <v>0</v>
      </c>
      <c r="EF63" s="69">
        <f t="shared" si="221"/>
        <v>0</v>
      </c>
      <c r="EG63" s="69">
        <f t="shared" si="221"/>
        <v>0</v>
      </c>
      <c r="EH63" s="69">
        <f t="shared" si="221"/>
        <v>0</v>
      </c>
      <c r="EI63" s="69">
        <f t="shared" si="221"/>
        <v>0</v>
      </c>
      <c r="EJ63" s="69">
        <f t="shared" si="221"/>
        <v>0</v>
      </c>
      <c r="EK63" s="112">
        <f t="shared" si="221"/>
        <v>0</v>
      </c>
      <c r="EN63" s="69">
        <f t="shared" ref="EN63:FA63" si="222">SUBTOTAL(9,EN62:EN62)</f>
        <v>0</v>
      </c>
      <c r="EO63" s="110">
        <f t="shared" si="222"/>
        <v>-212.23433333333344</v>
      </c>
      <c r="EP63" s="110">
        <f t="shared" si="222"/>
        <v>-833.33333333333337</v>
      </c>
      <c r="EQ63" s="110">
        <f t="shared" si="222"/>
        <v>-833.33333333333337</v>
      </c>
      <c r="ER63" s="110">
        <f t="shared" si="222"/>
        <v>-833.33333333333337</v>
      </c>
      <c r="ES63" s="110">
        <f t="shared" si="222"/>
        <v>-833.33333333333337</v>
      </c>
      <c r="ET63" s="110">
        <f t="shared" si="222"/>
        <v>-833.33333333333337</v>
      </c>
      <c r="EU63" s="110">
        <f t="shared" si="222"/>
        <v>-833.33333333333337</v>
      </c>
      <c r="EV63" s="110">
        <f t="shared" si="222"/>
        <v>-833.33333333333337</v>
      </c>
      <c r="EW63" s="110">
        <f t="shared" si="222"/>
        <v>-833.33333333333337</v>
      </c>
      <c r="EX63" s="110">
        <f t="shared" si="222"/>
        <v>-833.33333333333337</v>
      </c>
      <c r="EY63" s="110">
        <f t="shared" si="222"/>
        <v>-833.33333333333337</v>
      </c>
      <c r="EZ63" s="110">
        <f t="shared" si="222"/>
        <v>-833.33333333333337</v>
      </c>
      <c r="FA63" s="112">
        <f t="shared" si="222"/>
        <v>-9378.9009999999998</v>
      </c>
      <c r="FD63" s="110">
        <f t="shared" ref="FD63:FP63" si="223">SUBTOTAL(9,FD62:FD62)</f>
        <v>1592.4543333333331</v>
      </c>
      <c r="FE63" s="110">
        <f t="shared" si="223"/>
        <v>833.33333333333337</v>
      </c>
      <c r="FF63" s="110">
        <f t="shared" si="223"/>
        <v>833.33333333333337</v>
      </c>
      <c r="FG63" s="110">
        <f t="shared" si="223"/>
        <v>833.33333333333337</v>
      </c>
      <c r="FH63" s="110">
        <f t="shared" si="223"/>
        <v>833.33333333333337</v>
      </c>
      <c r="FI63" s="110">
        <f t="shared" si="223"/>
        <v>833.33333333333337</v>
      </c>
      <c r="FJ63" s="110">
        <f t="shared" si="223"/>
        <v>833.33333333333337</v>
      </c>
      <c r="FK63" s="110">
        <f t="shared" si="223"/>
        <v>833.33333333333337</v>
      </c>
      <c r="FL63" s="110">
        <f t="shared" si="223"/>
        <v>833.33333333333337</v>
      </c>
      <c r="FM63" s="110">
        <f t="shared" si="223"/>
        <v>833.33333333333337</v>
      </c>
      <c r="FN63" s="110">
        <f t="shared" si="223"/>
        <v>833.33333333333337</v>
      </c>
      <c r="FO63" s="110">
        <f t="shared" si="223"/>
        <v>833.33333333333337</v>
      </c>
      <c r="FP63" s="110">
        <f t="shared" si="223"/>
        <v>10759.120999999999</v>
      </c>
    </row>
    <row r="64" spans="1:172" ht="15" customHeight="1" outlineLevel="2" x14ac:dyDescent="0.25">
      <c r="A64" s="30">
        <v>9</v>
      </c>
      <c r="B64" s="30" t="s">
        <v>254</v>
      </c>
      <c r="C64" s="30" t="s">
        <v>169</v>
      </c>
      <c r="D64" s="64">
        <v>10018</v>
      </c>
      <c r="E64" s="63">
        <v>10019.100200000001</v>
      </c>
      <c r="F64" s="50" t="s">
        <v>323</v>
      </c>
      <c r="G64" s="30" t="s">
        <v>254</v>
      </c>
      <c r="H64" s="30" t="s">
        <v>249</v>
      </c>
      <c r="I64" s="50" t="s">
        <v>255</v>
      </c>
      <c r="J64" s="50" t="s">
        <v>332</v>
      </c>
      <c r="K64" s="50" t="s">
        <v>259</v>
      </c>
      <c r="L64" s="38" t="s">
        <v>261</v>
      </c>
      <c r="M64" s="33" t="s">
        <v>404</v>
      </c>
      <c r="N64" s="34">
        <v>0</v>
      </c>
      <c r="O64" s="34">
        <v>0</v>
      </c>
      <c r="P64" s="34">
        <v>0</v>
      </c>
      <c r="Q64" s="34">
        <v>0.7</v>
      </c>
      <c r="R64" s="33">
        <v>250</v>
      </c>
      <c r="S64" s="40">
        <v>-1050</v>
      </c>
      <c r="T64" s="33">
        <v>0</v>
      </c>
      <c r="U64" s="40"/>
      <c r="X64" s="75">
        <f>+VLOOKUP($D64,[1]venta_neta_cons!$A$2:$N$1048576,3,0)</f>
        <v>0</v>
      </c>
      <c r="Y64" s="75">
        <f>+VLOOKUP($D64,[1]venta_neta_cons!$A$2:$N$1048576,4,0)</f>
        <v>0</v>
      </c>
      <c r="Z64" s="75">
        <f>+VLOOKUP($D64,[1]venta_neta_cons!$A$2:$N$1048576,5,0)</f>
        <v>0</v>
      </c>
      <c r="AA64" s="75">
        <f>+VLOOKUP($D64,[1]venta_neta_cons!$A$2:$N$1048576,6,0)</f>
        <v>0</v>
      </c>
      <c r="AB64" s="75">
        <f>+VLOOKUP($D64,[1]venta_neta_cons!$A$2:$N$1048576,7,0)</f>
        <v>0</v>
      </c>
      <c r="AC64" s="75">
        <f>+VLOOKUP($D64,[1]venta_neta_cons!$A$2:$N$1048576,8,0)</f>
        <v>0</v>
      </c>
      <c r="AD64" s="75">
        <f>+VLOOKUP($D64,[1]venta_neta_cons!$A$2:$N$1048576,9,0)</f>
        <v>0</v>
      </c>
      <c r="AE64" s="75">
        <f>+VLOOKUP($D64,[1]venta_neta_cons!$A$2:$N$1048576,10,0)</f>
        <v>0</v>
      </c>
      <c r="AF64" s="75">
        <f>+VLOOKUP($D64,[1]venta_neta_cons!$A$2:$N$1048576,11,0)</f>
        <v>0</v>
      </c>
      <c r="AG64" s="75">
        <f>+VLOOKUP($D64,[1]venta_neta_cons!$A$2:$N$1048576,12,0)</f>
        <v>0</v>
      </c>
      <c r="AH64" s="75">
        <f>+VLOOKUP($D64,[1]venta_neta_cons!$A$2:$N$1048576,13,0)</f>
        <v>0</v>
      </c>
      <c r="AI64" s="75">
        <f>+VLOOKUP($D64,[1]venta_neta_cons!$A$2:$N$1048576,14,0)</f>
        <v>0</v>
      </c>
      <c r="AJ64" s="76">
        <f t="shared" si="35"/>
        <v>0</v>
      </c>
      <c r="AK64" s="159" t="e">
        <f t="shared" si="36"/>
        <v>#DIV/0!</v>
      </c>
      <c r="AL64" s="76"/>
      <c r="AM64" s="75">
        <f>+VLOOKUP($D64,[1]saldo_cons!$A$2:$N$1048576,3,0)</f>
        <v>0</v>
      </c>
      <c r="AN64" s="75">
        <f>+VLOOKUP($D64,[1]saldo_cons!$A$2:$N$1048576,4,0)</f>
        <v>0</v>
      </c>
      <c r="AO64" s="75">
        <f>+VLOOKUP($D64,[1]saldo_cons!$A$2:$N$1048576,5,0)</f>
        <v>0</v>
      </c>
      <c r="AP64" s="75">
        <f>+VLOOKUP($D64,[1]saldo_cons!$A$2:$N$1048576,6,0)</f>
        <v>0</v>
      </c>
      <c r="AQ64" s="75">
        <f>+VLOOKUP($D64,[1]saldo_cons!$A$2:$N$1048576,7,0)</f>
        <v>0</v>
      </c>
      <c r="AR64" s="75">
        <f>+VLOOKUP($D64,[1]saldo_cons!$A$2:$N$1048576,8,0)</f>
        <v>0</v>
      </c>
      <c r="AS64" s="75">
        <f>+VLOOKUP($D64,[1]saldo_cons!$A$2:$N$1048576,9,0)</f>
        <v>0</v>
      </c>
      <c r="AT64" s="75">
        <f>+VLOOKUP($D64,[1]saldo_cons!$A$2:$N$1048576,10,0)</f>
        <v>0</v>
      </c>
      <c r="AU64" s="75">
        <f>+VLOOKUP($D64,[1]saldo_cons!$A$2:$N$1048576,11,0)</f>
        <v>0</v>
      </c>
      <c r="AV64" s="75">
        <f>+VLOOKUP($D64,[1]saldo_cons!$A$2:$N$1048576,12,0)</f>
        <v>0</v>
      </c>
      <c r="AW64" s="75">
        <f>+VLOOKUP($D64,[1]saldo_cons!$A$2:$N$1048576,13,0)</f>
        <v>0</v>
      </c>
      <c r="AX64" s="75">
        <f>+VLOOKUP($D64,[1]saldo_cons!$A$2:$N$1048576,14,0)</f>
        <v>0</v>
      </c>
      <c r="AY64" s="76">
        <f t="shared" si="3"/>
        <v>0</v>
      </c>
      <c r="AZ64" s="76"/>
      <c r="BA64" s="76"/>
      <c r="BB64" s="75">
        <f>+VLOOKUP($D64,[1]ggr_cons!$A$2:$N$1048576,3,0)</f>
        <v>0</v>
      </c>
      <c r="BC64" s="75">
        <f>+VLOOKUP($D64,[1]ggr_cons!$A$2:$N$1048576,4,0)</f>
        <v>0</v>
      </c>
      <c r="BD64" s="75">
        <f>+VLOOKUP($D64,[1]ggr_cons!$A$2:$N$1048576,5,0)</f>
        <v>0</v>
      </c>
      <c r="BE64" s="75">
        <f>+VLOOKUP($D64,[1]ggr_cons!$A$2:$N$1048576,6,0)</f>
        <v>0</v>
      </c>
      <c r="BF64" s="75">
        <f>+VLOOKUP($D64,[1]ggr_cons!$A$2:$N$1048576,7,0)</f>
        <v>0</v>
      </c>
      <c r="BG64" s="75">
        <f>+VLOOKUP($D64,[1]ggr_cons!$A$2:$N$1048576,8,0)</f>
        <v>0</v>
      </c>
      <c r="BH64" s="75">
        <f>+VLOOKUP($D64,[1]ggr_cons!$A$2:$N$1048576,9,0)</f>
        <v>0</v>
      </c>
      <c r="BI64" s="75">
        <f>+VLOOKUP($D64,[1]ggr_cons!$A$2:$N$1048576,10,0)</f>
        <v>0</v>
      </c>
      <c r="BJ64" s="75">
        <f>+VLOOKUP($D64,[1]ggr_cons!$A$2:$N$1048576,11,0)</f>
        <v>0</v>
      </c>
      <c r="BK64" s="75">
        <f>+VLOOKUP($D64,[1]ggr_cons!$A$2:$N$1048576,12,0)</f>
        <v>0</v>
      </c>
      <c r="BL64" s="75">
        <f>+VLOOKUP($D64,[1]ggr_cons!$A$2:$N$1048576,13,0)</f>
        <v>0</v>
      </c>
      <c r="BM64" s="75">
        <f>+VLOOKUP($D64,[1]ggr_cons!$A$2:$N$1048576,14,0)</f>
        <v>0</v>
      </c>
      <c r="BN64" s="76">
        <f t="shared" si="4"/>
        <v>0</v>
      </c>
      <c r="BO64" s="76"/>
      <c r="BP64" s="75"/>
      <c r="BQ64" s="77">
        <f t="shared" si="37"/>
        <v>0</v>
      </c>
      <c r="BR64" s="77">
        <f t="shared" si="38"/>
        <v>0</v>
      </c>
      <c r="BS64" s="77">
        <f t="shared" si="39"/>
        <v>0</v>
      </c>
      <c r="BT64" s="77">
        <f t="shared" si="40"/>
        <v>0</v>
      </c>
      <c r="BU64" s="77">
        <f t="shared" si="41"/>
        <v>0</v>
      </c>
      <c r="BV64" s="77">
        <f t="shared" si="42"/>
        <v>0</v>
      </c>
      <c r="BW64" s="77">
        <f t="shared" si="43"/>
        <v>0</v>
      </c>
      <c r="BX64" s="77">
        <f t="shared" si="44"/>
        <v>0</v>
      </c>
      <c r="BY64" s="77">
        <f t="shared" si="45"/>
        <v>0</v>
      </c>
      <c r="BZ64" s="77">
        <f t="shared" si="46"/>
        <v>0</v>
      </c>
      <c r="CA64" s="77">
        <f t="shared" si="47"/>
        <v>0</v>
      </c>
      <c r="CB64" s="77">
        <f t="shared" si="48"/>
        <v>0</v>
      </c>
      <c r="CC64" s="77">
        <f t="shared" si="49"/>
        <v>0</v>
      </c>
      <c r="CD64" s="75"/>
      <c r="CE64" s="77"/>
      <c r="CF64" s="77">
        <f t="shared" si="50"/>
        <v>0</v>
      </c>
      <c r="CG64" s="77">
        <f t="shared" si="51"/>
        <v>0</v>
      </c>
      <c r="CH64" s="77">
        <f t="shared" si="52"/>
        <v>0</v>
      </c>
      <c r="CI64" s="77">
        <f t="shared" si="53"/>
        <v>0</v>
      </c>
      <c r="CJ64" s="77">
        <f t="shared" si="54"/>
        <v>0</v>
      </c>
      <c r="CK64" s="77">
        <f t="shared" si="55"/>
        <v>0</v>
      </c>
      <c r="CL64" s="77">
        <f t="shared" si="56"/>
        <v>0</v>
      </c>
      <c r="CM64" s="77">
        <f t="shared" si="57"/>
        <v>0</v>
      </c>
      <c r="CN64" s="77">
        <f t="shared" si="58"/>
        <v>0</v>
      </c>
      <c r="CO64" s="77">
        <f t="shared" si="59"/>
        <v>0</v>
      </c>
      <c r="CP64" s="77">
        <f t="shared" si="60"/>
        <v>0</v>
      </c>
      <c r="CQ64" s="77">
        <f t="shared" si="61"/>
        <v>0</v>
      </c>
      <c r="CR64" s="77">
        <f t="shared" si="62"/>
        <v>0</v>
      </c>
      <c r="CS64" s="75"/>
      <c r="CT64" s="75"/>
      <c r="CU64" s="78">
        <f t="shared" si="103"/>
        <v>-485</v>
      </c>
      <c r="CV64" s="78">
        <f t="shared" si="104"/>
        <v>-485</v>
      </c>
      <c r="CW64" s="78">
        <f t="shared" si="105"/>
        <v>-485</v>
      </c>
      <c r="CX64" s="78">
        <f t="shared" si="106"/>
        <v>-485</v>
      </c>
      <c r="CY64" s="78">
        <f t="shared" si="107"/>
        <v>-485</v>
      </c>
      <c r="CZ64" s="78">
        <f t="shared" si="108"/>
        <v>-485</v>
      </c>
      <c r="DA64" s="78">
        <f t="shared" si="109"/>
        <v>-485</v>
      </c>
      <c r="DB64" s="78">
        <f t="shared" si="110"/>
        <v>-485</v>
      </c>
      <c r="DC64" s="78">
        <f t="shared" si="111"/>
        <v>-485</v>
      </c>
      <c r="DD64" s="78">
        <f t="shared" si="112"/>
        <v>-485</v>
      </c>
      <c r="DE64" s="78">
        <f t="shared" si="113"/>
        <v>-485</v>
      </c>
      <c r="DF64" s="78">
        <f t="shared" si="114"/>
        <v>-485</v>
      </c>
      <c r="DG64" s="77">
        <f t="shared" si="115"/>
        <v>-5820</v>
      </c>
      <c r="DH64" s="75"/>
      <c r="DJ64" s="6">
        <f t="shared" si="116"/>
        <v>0</v>
      </c>
      <c r="DK64" s="6">
        <f t="shared" si="117"/>
        <v>0</v>
      </c>
      <c r="DL64" s="6">
        <f t="shared" si="118"/>
        <v>0</v>
      </c>
      <c r="DM64" s="6">
        <f t="shared" si="119"/>
        <v>0</v>
      </c>
      <c r="DN64" s="6">
        <f t="shared" si="120"/>
        <v>0</v>
      </c>
      <c r="DO64" s="6">
        <f t="shared" si="121"/>
        <v>0</v>
      </c>
      <c r="DP64" s="6">
        <f t="shared" si="122"/>
        <v>0</v>
      </c>
      <c r="DQ64" s="6">
        <f t="shared" si="123"/>
        <v>0</v>
      </c>
      <c r="DR64" s="6">
        <f t="shared" si="124"/>
        <v>0</v>
      </c>
      <c r="DS64" s="6">
        <f t="shared" si="125"/>
        <v>0</v>
      </c>
      <c r="DT64" s="6">
        <f t="shared" si="126"/>
        <v>0</v>
      </c>
      <c r="DU64" s="6">
        <f t="shared" si="127"/>
        <v>0</v>
      </c>
      <c r="DV64" s="77">
        <f t="shared" si="151"/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77">
        <f t="shared" si="21"/>
        <v>0</v>
      </c>
      <c r="EO64" s="75">
        <f t="shared" si="76"/>
        <v>-485</v>
      </c>
      <c r="EP64" s="75">
        <f t="shared" si="77"/>
        <v>-485</v>
      </c>
      <c r="EQ64" s="75">
        <f t="shared" si="78"/>
        <v>-485</v>
      </c>
      <c r="ER64" s="75">
        <f t="shared" si="79"/>
        <v>-485</v>
      </c>
      <c r="ES64" s="75">
        <f t="shared" si="80"/>
        <v>-485</v>
      </c>
      <c r="ET64" s="75">
        <f t="shared" si="81"/>
        <v>-485</v>
      </c>
      <c r="EU64" s="75">
        <f t="shared" si="82"/>
        <v>-485</v>
      </c>
      <c r="EV64" s="75">
        <f t="shared" si="83"/>
        <v>-485</v>
      </c>
      <c r="EW64" s="75">
        <f t="shared" si="84"/>
        <v>-485</v>
      </c>
      <c r="EX64" s="75">
        <f t="shared" si="85"/>
        <v>-485</v>
      </c>
      <c r="EY64" s="75">
        <f t="shared" si="86"/>
        <v>-485</v>
      </c>
      <c r="EZ64" s="75">
        <f t="shared" si="87"/>
        <v>-485</v>
      </c>
      <c r="FA64" s="77">
        <f t="shared" si="34"/>
        <v>-5820</v>
      </c>
      <c r="FD64" s="75">
        <f t="shared" si="128"/>
        <v>485</v>
      </c>
      <c r="FE64" s="75">
        <f t="shared" si="129"/>
        <v>485</v>
      </c>
      <c r="FF64" s="75">
        <f t="shared" si="130"/>
        <v>485</v>
      </c>
      <c r="FG64" s="75">
        <f t="shared" si="131"/>
        <v>485</v>
      </c>
      <c r="FH64" s="75">
        <f t="shared" si="132"/>
        <v>485</v>
      </c>
      <c r="FI64" s="75">
        <f t="shared" si="133"/>
        <v>485</v>
      </c>
      <c r="FJ64" s="75">
        <f t="shared" si="134"/>
        <v>485</v>
      </c>
      <c r="FK64" s="75">
        <f t="shared" si="135"/>
        <v>485</v>
      </c>
      <c r="FL64" s="75">
        <f t="shared" si="136"/>
        <v>485</v>
      </c>
      <c r="FM64" s="75">
        <f t="shared" si="137"/>
        <v>485</v>
      </c>
      <c r="FN64" s="75">
        <f t="shared" si="138"/>
        <v>485</v>
      </c>
      <c r="FO64" s="75">
        <f t="shared" si="139"/>
        <v>485</v>
      </c>
      <c r="FP64" s="75">
        <f t="shared" si="140"/>
        <v>5820</v>
      </c>
    </row>
    <row r="65" spans="1:172" s="69" customFormat="1" ht="15" customHeight="1" outlineLevel="1" x14ac:dyDescent="0.25">
      <c r="A65" s="67"/>
      <c r="B65" s="67" t="s">
        <v>1123</v>
      </c>
      <c r="C65" s="67"/>
      <c r="D65" s="104"/>
      <c r="E65" s="120"/>
      <c r="F65" s="121"/>
      <c r="G65" s="67"/>
      <c r="H65" s="67"/>
      <c r="I65" s="121"/>
      <c r="J65" s="121"/>
      <c r="K65" s="121"/>
      <c r="L65" s="68"/>
      <c r="M65" s="107"/>
      <c r="N65" s="108"/>
      <c r="O65" s="108"/>
      <c r="P65" s="108"/>
      <c r="Q65" s="108"/>
      <c r="R65" s="107"/>
      <c r="S65" s="117"/>
      <c r="T65" s="107"/>
      <c r="U65" s="117"/>
      <c r="X65" s="110">
        <f t="shared" ref="X65:AJ65" si="224">SUBTOTAL(9,X64:X64)</f>
        <v>0</v>
      </c>
      <c r="Y65" s="110">
        <f t="shared" si="224"/>
        <v>0</v>
      </c>
      <c r="Z65" s="110">
        <f t="shared" si="224"/>
        <v>0</v>
      </c>
      <c r="AA65" s="110">
        <f t="shared" si="224"/>
        <v>0</v>
      </c>
      <c r="AB65" s="110">
        <f t="shared" si="224"/>
        <v>0</v>
      </c>
      <c r="AC65" s="110">
        <f t="shared" si="224"/>
        <v>0</v>
      </c>
      <c r="AD65" s="110">
        <f t="shared" si="224"/>
        <v>0</v>
      </c>
      <c r="AE65" s="110">
        <f t="shared" si="224"/>
        <v>0</v>
      </c>
      <c r="AF65" s="110">
        <f t="shared" si="224"/>
        <v>0</v>
      </c>
      <c r="AG65" s="110">
        <f t="shared" si="224"/>
        <v>0</v>
      </c>
      <c r="AH65" s="110">
        <f t="shared" si="224"/>
        <v>0</v>
      </c>
      <c r="AI65" s="110">
        <f t="shared" si="224"/>
        <v>0</v>
      </c>
      <c r="AJ65" s="111">
        <f t="shared" si="224"/>
        <v>0</v>
      </c>
      <c r="AK65" s="159" t="e">
        <f t="shared" si="36"/>
        <v>#DIV/0!</v>
      </c>
      <c r="AL65" s="111"/>
      <c r="AM65" s="110">
        <f t="shared" ref="AM65:AY65" si="225">SUBTOTAL(9,AM64:AM64)</f>
        <v>0</v>
      </c>
      <c r="AN65" s="110">
        <f t="shared" si="225"/>
        <v>0</v>
      </c>
      <c r="AO65" s="110">
        <f t="shared" si="225"/>
        <v>0</v>
      </c>
      <c r="AP65" s="110">
        <f t="shared" si="225"/>
        <v>0</v>
      </c>
      <c r="AQ65" s="110">
        <f t="shared" si="225"/>
        <v>0</v>
      </c>
      <c r="AR65" s="110">
        <f t="shared" si="225"/>
        <v>0</v>
      </c>
      <c r="AS65" s="110">
        <f t="shared" si="225"/>
        <v>0</v>
      </c>
      <c r="AT65" s="110">
        <f t="shared" si="225"/>
        <v>0</v>
      </c>
      <c r="AU65" s="110">
        <f t="shared" si="225"/>
        <v>0</v>
      </c>
      <c r="AV65" s="110">
        <f t="shared" si="225"/>
        <v>0</v>
      </c>
      <c r="AW65" s="110">
        <f t="shared" si="225"/>
        <v>0</v>
      </c>
      <c r="AX65" s="110">
        <f t="shared" si="225"/>
        <v>0</v>
      </c>
      <c r="AY65" s="111">
        <f t="shared" si="225"/>
        <v>0</v>
      </c>
      <c r="AZ65" s="111"/>
      <c r="BA65" s="111"/>
      <c r="BB65" s="110">
        <f t="shared" ref="BB65:BN65" si="226">SUBTOTAL(9,BB64:BB64)</f>
        <v>0</v>
      </c>
      <c r="BC65" s="110">
        <f t="shared" si="226"/>
        <v>0</v>
      </c>
      <c r="BD65" s="110">
        <f t="shared" si="226"/>
        <v>0</v>
      </c>
      <c r="BE65" s="110">
        <f t="shared" si="226"/>
        <v>0</v>
      </c>
      <c r="BF65" s="110">
        <f t="shared" si="226"/>
        <v>0</v>
      </c>
      <c r="BG65" s="110">
        <f t="shared" si="226"/>
        <v>0</v>
      </c>
      <c r="BH65" s="110">
        <f t="shared" si="226"/>
        <v>0</v>
      </c>
      <c r="BI65" s="110">
        <f t="shared" si="226"/>
        <v>0</v>
      </c>
      <c r="BJ65" s="110">
        <f t="shared" si="226"/>
        <v>0</v>
      </c>
      <c r="BK65" s="110">
        <f t="shared" si="226"/>
        <v>0</v>
      </c>
      <c r="BL65" s="110">
        <f t="shared" si="226"/>
        <v>0</v>
      </c>
      <c r="BM65" s="110">
        <f t="shared" si="226"/>
        <v>0</v>
      </c>
      <c r="BN65" s="111">
        <f t="shared" si="226"/>
        <v>0</v>
      </c>
      <c r="BO65" s="111"/>
      <c r="BP65" s="110"/>
      <c r="BQ65" s="112">
        <f t="shared" ref="BQ65:CC65" si="227">SUBTOTAL(9,BQ64:BQ64)</f>
        <v>0</v>
      </c>
      <c r="BR65" s="112">
        <f t="shared" si="227"/>
        <v>0</v>
      </c>
      <c r="BS65" s="112">
        <f t="shared" si="227"/>
        <v>0</v>
      </c>
      <c r="BT65" s="112">
        <f t="shared" si="227"/>
        <v>0</v>
      </c>
      <c r="BU65" s="112">
        <f t="shared" si="227"/>
        <v>0</v>
      </c>
      <c r="BV65" s="112">
        <f t="shared" si="227"/>
        <v>0</v>
      </c>
      <c r="BW65" s="112">
        <f t="shared" si="227"/>
        <v>0</v>
      </c>
      <c r="BX65" s="112">
        <f t="shared" si="227"/>
        <v>0</v>
      </c>
      <c r="BY65" s="112">
        <f t="shared" si="227"/>
        <v>0</v>
      </c>
      <c r="BZ65" s="112">
        <f t="shared" si="227"/>
        <v>0</v>
      </c>
      <c r="CA65" s="112">
        <f t="shared" si="227"/>
        <v>0</v>
      </c>
      <c r="CB65" s="112">
        <f t="shared" si="227"/>
        <v>0</v>
      </c>
      <c r="CC65" s="112">
        <f t="shared" si="227"/>
        <v>0</v>
      </c>
      <c r="CD65" s="110"/>
      <c r="CE65" s="112"/>
      <c r="CF65" s="112">
        <f t="shared" ref="CF65:CR65" si="228">SUBTOTAL(9,CF64:CF64)</f>
        <v>0</v>
      </c>
      <c r="CG65" s="112">
        <f t="shared" si="228"/>
        <v>0</v>
      </c>
      <c r="CH65" s="112">
        <f t="shared" si="228"/>
        <v>0</v>
      </c>
      <c r="CI65" s="112">
        <f t="shared" si="228"/>
        <v>0</v>
      </c>
      <c r="CJ65" s="112">
        <f t="shared" si="228"/>
        <v>0</v>
      </c>
      <c r="CK65" s="112">
        <f t="shared" si="228"/>
        <v>0</v>
      </c>
      <c r="CL65" s="112">
        <f t="shared" si="228"/>
        <v>0</v>
      </c>
      <c r="CM65" s="112">
        <f t="shared" si="228"/>
        <v>0</v>
      </c>
      <c r="CN65" s="112">
        <f t="shared" si="228"/>
        <v>0</v>
      </c>
      <c r="CO65" s="112">
        <f t="shared" si="228"/>
        <v>0</v>
      </c>
      <c r="CP65" s="112">
        <f t="shared" si="228"/>
        <v>0</v>
      </c>
      <c r="CQ65" s="112">
        <f t="shared" si="228"/>
        <v>0</v>
      </c>
      <c r="CR65" s="112">
        <f t="shared" si="228"/>
        <v>0</v>
      </c>
      <c r="CS65" s="110"/>
      <c r="CT65" s="110"/>
      <c r="CU65" s="113">
        <f t="shared" ref="CU65:DG65" si="229">SUBTOTAL(9,CU64:CU64)</f>
        <v>-485</v>
      </c>
      <c r="CV65" s="113">
        <f t="shared" si="229"/>
        <v>-485</v>
      </c>
      <c r="CW65" s="113">
        <f t="shared" si="229"/>
        <v>-485</v>
      </c>
      <c r="CX65" s="113">
        <f t="shared" si="229"/>
        <v>-485</v>
      </c>
      <c r="CY65" s="113">
        <f t="shared" si="229"/>
        <v>-485</v>
      </c>
      <c r="CZ65" s="113">
        <f t="shared" si="229"/>
        <v>-485</v>
      </c>
      <c r="DA65" s="113">
        <f t="shared" si="229"/>
        <v>-485</v>
      </c>
      <c r="DB65" s="113">
        <f t="shared" si="229"/>
        <v>-485</v>
      </c>
      <c r="DC65" s="113">
        <f t="shared" si="229"/>
        <v>-485</v>
      </c>
      <c r="DD65" s="113">
        <f t="shared" si="229"/>
        <v>-485</v>
      </c>
      <c r="DE65" s="113">
        <f t="shared" si="229"/>
        <v>-485</v>
      </c>
      <c r="DF65" s="113">
        <f t="shared" si="229"/>
        <v>-485</v>
      </c>
      <c r="DG65" s="112">
        <f t="shared" si="229"/>
        <v>-5820</v>
      </c>
      <c r="DH65" s="110"/>
      <c r="DJ65" s="69">
        <f t="shared" ref="DJ65:DV65" si="230">SUBTOTAL(9,DJ64:DJ64)</f>
        <v>0</v>
      </c>
      <c r="DK65" s="69">
        <f t="shared" si="230"/>
        <v>0</v>
      </c>
      <c r="DL65" s="69">
        <f t="shared" si="230"/>
        <v>0</v>
      </c>
      <c r="DM65" s="69">
        <f t="shared" si="230"/>
        <v>0</v>
      </c>
      <c r="DN65" s="69">
        <f t="shared" si="230"/>
        <v>0</v>
      </c>
      <c r="DO65" s="69">
        <f t="shared" si="230"/>
        <v>0</v>
      </c>
      <c r="DP65" s="69">
        <f t="shared" si="230"/>
        <v>0</v>
      </c>
      <c r="DQ65" s="69">
        <f t="shared" si="230"/>
        <v>0</v>
      </c>
      <c r="DR65" s="69">
        <f t="shared" si="230"/>
        <v>0</v>
      </c>
      <c r="DS65" s="69">
        <f t="shared" si="230"/>
        <v>0</v>
      </c>
      <c r="DT65" s="69">
        <f t="shared" si="230"/>
        <v>0</v>
      </c>
      <c r="DU65" s="69">
        <f t="shared" si="230"/>
        <v>0</v>
      </c>
      <c r="DV65" s="112">
        <f t="shared" si="230"/>
        <v>0</v>
      </c>
      <c r="DY65" s="69">
        <f t="shared" ref="DY65:EK65" si="231">SUBTOTAL(9,DY64:DY64)</f>
        <v>0</v>
      </c>
      <c r="DZ65" s="69">
        <f t="shared" si="231"/>
        <v>0</v>
      </c>
      <c r="EA65" s="69">
        <f t="shared" si="231"/>
        <v>0</v>
      </c>
      <c r="EB65" s="69">
        <f t="shared" si="231"/>
        <v>0</v>
      </c>
      <c r="EC65" s="69">
        <f t="shared" si="231"/>
        <v>0</v>
      </c>
      <c r="ED65" s="69">
        <f t="shared" si="231"/>
        <v>0</v>
      </c>
      <c r="EE65" s="69">
        <f t="shared" si="231"/>
        <v>0</v>
      </c>
      <c r="EF65" s="69">
        <f t="shared" si="231"/>
        <v>0</v>
      </c>
      <c r="EG65" s="69">
        <f t="shared" si="231"/>
        <v>0</v>
      </c>
      <c r="EH65" s="69">
        <f t="shared" si="231"/>
        <v>0</v>
      </c>
      <c r="EI65" s="69">
        <f t="shared" si="231"/>
        <v>0</v>
      </c>
      <c r="EJ65" s="69">
        <f t="shared" si="231"/>
        <v>0</v>
      </c>
      <c r="EK65" s="112">
        <f t="shared" si="231"/>
        <v>0</v>
      </c>
      <c r="EN65" s="69">
        <f t="shared" ref="EN65:FA65" si="232">SUBTOTAL(9,EN64:EN64)</f>
        <v>0</v>
      </c>
      <c r="EO65" s="110">
        <f t="shared" si="232"/>
        <v>-485</v>
      </c>
      <c r="EP65" s="110">
        <f t="shared" si="232"/>
        <v>-485</v>
      </c>
      <c r="EQ65" s="110">
        <f t="shared" si="232"/>
        <v>-485</v>
      </c>
      <c r="ER65" s="110">
        <f t="shared" si="232"/>
        <v>-485</v>
      </c>
      <c r="ES65" s="110">
        <f t="shared" si="232"/>
        <v>-485</v>
      </c>
      <c r="ET65" s="110">
        <f t="shared" si="232"/>
        <v>-485</v>
      </c>
      <c r="EU65" s="110">
        <f t="shared" si="232"/>
        <v>-485</v>
      </c>
      <c r="EV65" s="110">
        <f t="shared" si="232"/>
        <v>-485</v>
      </c>
      <c r="EW65" s="110">
        <f t="shared" si="232"/>
        <v>-485</v>
      </c>
      <c r="EX65" s="110">
        <f t="shared" si="232"/>
        <v>-485</v>
      </c>
      <c r="EY65" s="110">
        <f t="shared" si="232"/>
        <v>-485</v>
      </c>
      <c r="EZ65" s="110">
        <f t="shared" si="232"/>
        <v>-485</v>
      </c>
      <c r="FA65" s="112">
        <f t="shared" si="232"/>
        <v>-5820</v>
      </c>
      <c r="FD65" s="110">
        <f t="shared" ref="FD65:FP65" si="233">SUBTOTAL(9,FD64:FD64)</f>
        <v>485</v>
      </c>
      <c r="FE65" s="110">
        <f t="shared" si="233"/>
        <v>485</v>
      </c>
      <c r="FF65" s="110">
        <f t="shared" si="233"/>
        <v>485</v>
      </c>
      <c r="FG65" s="110">
        <f t="shared" si="233"/>
        <v>485</v>
      </c>
      <c r="FH65" s="110">
        <f t="shared" si="233"/>
        <v>485</v>
      </c>
      <c r="FI65" s="110">
        <f t="shared" si="233"/>
        <v>485</v>
      </c>
      <c r="FJ65" s="110">
        <f t="shared" si="233"/>
        <v>485</v>
      </c>
      <c r="FK65" s="110">
        <f t="shared" si="233"/>
        <v>485</v>
      </c>
      <c r="FL65" s="110">
        <f t="shared" si="233"/>
        <v>485</v>
      </c>
      <c r="FM65" s="110">
        <f t="shared" si="233"/>
        <v>485</v>
      </c>
      <c r="FN65" s="110">
        <f t="shared" si="233"/>
        <v>485</v>
      </c>
      <c r="FO65" s="110">
        <f t="shared" si="233"/>
        <v>485</v>
      </c>
      <c r="FP65" s="110">
        <f t="shared" si="233"/>
        <v>5820</v>
      </c>
    </row>
    <row r="66" spans="1:172" ht="15" customHeight="1" outlineLevel="2" x14ac:dyDescent="0.25">
      <c r="A66" s="132">
        <v>10</v>
      </c>
      <c r="B66" s="132" t="s">
        <v>256</v>
      </c>
      <c r="C66" s="132" t="s">
        <v>260</v>
      </c>
      <c r="D66" s="133" t="str">
        <f t="shared" ref="D66:D135" si="234">+E66</f>
        <v>tbd</v>
      </c>
      <c r="E66" s="134" t="s">
        <v>410</v>
      </c>
      <c r="F66" s="135" t="s">
        <v>324</v>
      </c>
      <c r="G66" s="132" t="s">
        <v>256</v>
      </c>
      <c r="H66" s="132" t="s">
        <v>257</v>
      </c>
      <c r="I66" s="135" t="s">
        <v>258</v>
      </c>
      <c r="J66" s="135" t="s">
        <v>332</v>
      </c>
      <c r="K66" s="135" t="s">
        <v>259</v>
      </c>
      <c r="L66" s="136" t="s">
        <v>261</v>
      </c>
      <c r="M66" s="137" t="s">
        <v>1128</v>
      </c>
      <c r="N66" s="138">
        <v>0</v>
      </c>
      <c r="O66" s="138">
        <v>0</v>
      </c>
      <c r="P66" s="138">
        <v>0</v>
      </c>
      <c r="Q66" s="138">
        <v>0.7</v>
      </c>
      <c r="R66" s="137">
        <v>250</v>
      </c>
      <c r="S66" s="139">
        <f>-20000/12</f>
        <v>-1666.6666666666667</v>
      </c>
      <c r="T66" s="137">
        <v>0</v>
      </c>
      <c r="U66" s="139"/>
      <c r="X66" s="75">
        <v>0</v>
      </c>
      <c r="Y66" s="75" t="e">
        <f>+VLOOKUP($D66,[1]venta_neta_cons!$A$2:$N$1048576,4,0)</f>
        <v>#N/A</v>
      </c>
      <c r="Z66" s="75" t="e">
        <f>+VLOOKUP($D66,[1]venta_neta_cons!$A$2:$N$1048576,5,0)</f>
        <v>#N/A</v>
      </c>
      <c r="AA66" s="75" t="e">
        <f>+VLOOKUP($D66,[1]venta_neta_cons!$A$2:$N$1048576,6,0)</f>
        <v>#N/A</v>
      </c>
      <c r="AB66" s="75" t="e">
        <f>+VLOOKUP($D66,[1]venta_neta_cons!$A$2:$N$1048576,7,0)</f>
        <v>#N/A</v>
      </c>
      <c r="AC66" s="75" t="e">
        <f>+VLOOKUP($D66,[1]venta_neta_cons!$A$2:$N$1048576,8,0)</f>
        <v>#N/A</v>
      </c>
      <c r="AD66" s="75" t="e">
        <f>+VLOOKUP($D66,[1]venta_neta_cons!$A$2:$N$1048576,9,0)</f>
        <v>#N/A</v>
      </c>
      <c r="AE66" s="75" t="e">
        <f>+VLOOKUP($D66,[1]venta_neta_cons!$A$2:$N$1048576,10,0)</f>
        <v>#N/A</v>
      </c>
      <c r="AF66" s="75" t="e">
        <f>+VLOOKUP($D66,[1]venta_neta_cons!$A$2:$N$1048576,11,0)</f>
        <v>#N/A</v>
      </c>
      <c r="AG66" s="75" t="e">
        <f>+VLOOKUP($D66,[1]venta_neta_cons!$A$2:$N$1048576,12,0)</f>
        <v>#N/A</v>
      </c>
      <c r="AH66" s="75" t="e">
        <f>+VLOOKUP($D66,[1]venta_neta_cons!$A$2:$N$1048576,13,0)</f>
        <v>#N/A</v>
      </c>
      <c r="AI66" s="75" t="e">
        <f>+VLOOKUP($D66,[1]venta_neta_cons!$A$2:$N$1048576,14,0)</f>
        <v>#N/A</v>
      </c>
      <c r="AJ66" s="76" t="e">
        <f t="shared" si="35"/>
        <v>#N/A</v>
      </c>
      <c r="AK66" s="159" t="e">
        <f t="shared" si="36"/>
        <v>#DIV/0!</v>
      </c>
      <c r="AL66" s="75"/>
      <c r="AM66" s="75">
        <v>0</v>
      </c>
      <c r="AN66" s="75" t="e">
        <f>+VLOOKUP($D66,[1]saldo_cons!$A$2:$N$1048576,4,0)</f>
        <v>#N/A</v>
      </c>
      <c r="AO66" s="75" t="e">
        <f>+VLOOKUP($D66,[1]saldo_cons!$A$2:$N$1048576,5,0)</f>
        <v>#N/A</v>
      </c>
      <c r="AP66" s="75" t="e">
        <f>+VLOOKUP($D66,[1]saldo_cons!$A$2:$N$1048576,6,0)</f>
        <v>#N/A</v>
      </c>
      <c r="AQ66" s="75" t="e">
        <f>+VLOOKUP($D66,[1]saldo_cons!$A$2:$N$1048576,7,0)</f>
        <v>#N/A</v>
      </c>
      <c r="AR66" s="75" t="e">
        <f>+VLOOKUP($D66,[1]saldo_cons!$A$2:$N$1048576,8,0)</f>
        <v>#N/A</v>
      </c>
      <c r="AS66" s="75" t="e">
        <f>+VLOOKUP($D66,[1]saldo_cons!$A$2:$N$1048576,9,0)</f>
        <v>#N/A</v>
      </c>
      <c r="AT66" s="75" t="e">
        <f>+VLOOKUP($D66,[1]saldo_cons!$A$2:$N$1048576,10,0)</f>
        <v>#N/A</v>
      </c>
      <c r="AU66" s="75" t="e">
        <f>+VLOOKUP($D66,[1]saldo_cons!$A$2:$N$1048576,11,0)</f>
        <v>#N/A</v>
      </c>
      <c r="AV66" s="75" t="e">
        <f>+VLOOKUP($D66,[1]saldo_cons!$A$2:$N$1048576,12,0)</f>
        <v>#N/A</v>
      </c>
      <c r="AW66" s="75" t="e">
        <f>+VLOOKUP($D66,[1]saldo_cons!$A$2:$N$1048576,13,0)</f>
        <v>#N/A</v>
      </c>
      <c r="AX66" s="75" t="e">
        <f>+VLOOKUP($D66,[1]saldo_cons!$A$2:$N$1048576,14,0)</f>
        <v>#N/A</v>
      </c>
      <c r="AY66" s="76" t="e">
        <f t="shared" si="3"/>
        <v>#N/A</v>
      </c>
      <c r="AZ66" s="76"/>
      <c r="BA66" s="76"/>
      <c r="BB66" s="75">
        <v>0</v>
      </c>
      <c r="BC66" s="75" t="e">
        <f>+VLOOKUP($D66,[1]ggr_cons!$A$2:$N$1048576,4,0)</f>
        <v>#N/A</v>
      </c>
      <c r="BD66" s="75" t="e">
        <f>+VLOOKUP($D66,[1]ggr_cons!$A$2:$N$1048576,5,0)</f>
        <v>#N/A</v>
      </c>
      <c r="BE66" s="75" t="e">
        <f>+VLOOKUP($D66,[1]ggr_cons!$A$2:$N$1048576,6,0)</f>
        <v>#N/A</v>
      </c>
      <c r="BF66" s="75" t="e">
        <f>+VLOOKUP($D66,[1]ggr_cons!$A$2:$N$1048576,7,0)</f>
        <v>#N/A</v>
      </c>
      <c r="BG66" s="75" t="e">
        <f>+VLOOKUP($D66,[1]ggr_cons!$A$2:$N$1048576,8,0)</f>
        <v>#N/A</v>
      </c>
      <c r="BH66" s="75" t="e">
        <f>+VLOOKUP($D66,[1]ggr_cons!$A$2:$N$1048576,9,0)</f>
        <v>#N/A</v>
      </c>
      <c r="BI66" s="75" t="e">
        <f>+VLOOKUP($D66,[1]ggr_cons!$A$2:$N$1048576,10,0)</f>
        <v>#N/A</v>
      </c>
      <c r="BJ66" s="75" t="e">
        <f>+VLOOKUP($D66,[1]ggr_cons!$A$2:$N$1048576,11,0)</f>
        <v>#N/A</v>
      </c>
      <c r="BK66" s="75" t="e">
        <f>+VLOOKUP($D66,[1]ggr_cons!$A$2:$N$1048576,12,0)</f>
        <v>#N/A</v>
      </c>
      <c r="BL66" s="75" t="e">
        <f>+VLOOKUP($D66,[1]ggr_cons!$A$2:$N$1048576,13,0)</f>
        <v>#N/A</v>
      </c>
      <c r="BM66" s="75" t="e">
        <f>+VLOOKUP($D66,[1]ggr_cons!$A$2:$N$1048576,14,0)</f>
        <v>#N/A</v>
      </c>
      <c r="BN66" s="76" t="e">
        <f t="shared" si="4"/>
        <v>#N/A</v>
      </c>
      <c r="BO66" s="75"/>
      <c r="BP66" s="75"/>
      <c r="BQ66" s="77">
        <f t="shared" si="37"/>
        <v>0</v>
      </c>
      <c r="BR66" s="77" t="e">
        <f t="shared" si="38"/>
        <v>#N/A</v>
      </c>
      <c r="BS66" s="77" t="e">
        <f t="shared" si="39"/>
        <v>#N/A</v>
      </c>
      <c r="BT66" s="77" t="e">
        <f t="shared" si="40"/>
        <v>#N/A</v>
      </c>
      <c r="BU66" s="77" t="e">
        <f t="shared" si="41"/>
        <v>#N/A</v>
      </c>
      <c r="BV66" s="77" t="e">
        <f t="shared" si="42"/>
        <v>#N/A</v>
      </c>
      <c r="BW66" s="77" t="e">
        <f t="shared" si="43"/>
        <v>#N/A</v>
      </c>
      <c r="BX66" s="77" t="e">
        <f t="shared" si="44"/>
        <v>#N/A</v>
      </c>
      <c r="BY66" s="77" t="e">
        <f t="shared" si="45"/>
        <v>#N/A</v>
      </c>
      <c r="BZ66" s="77" t="e">
        <f t="shared" si="46"/>
        <v>#N/A</v>
      </c>
      <c r="CA66" s="77" t="e">
        <f t="shared" si="47"/>
        <v>#N/A</v>
      </c>
      <c r="CB66" s="77" t="e">
        <f t="shared" si="48"/>
        <v>#N/A</v>
      </c>
      <c r="CC66" s="77" t="e">
        <f t="shared" si="49"/>
        <v>#N/A</v>
      </c>
      <c r="CD66" s="75"/>
      <c r="CE66" s="77"/>
      <c r="CF66" s="77">
        <f t="shared" si="50"/>
        <v>0</v>
      </c>
      <c r="CG66" s="77" t="e">
        <f t="shared" si="51"/>
        <v>#N/A</v>
      </c>
      <c r="CH66" s="77" t="e">
        <f t="shared" si="52"/>
        <v>#N/A</v>
      </c>
      <c r="CI66" s="77" t="e">
        <f t="shared" si="53"/>
        <v>#N/A</v>
      </c>
      <c r="CJ66" s="77" t="e">
        <f t="shared" si="54"/>
        <v>#N/A</v>
      </c>
      <c r="CK66" s="77" t="e">
        <f t="shared" si="55"/>
        <v>#N/A</v>
      </c>
      <c r="CL66" s="77" t="e">
        <f t="shared" si="56"/>
        <v>#N/A</v>
      </c>
      <c r="CM66" s="77" t="e">
        <f t="shared" si="57"/>
        <v>#N/A</v>
      </c>
      <c r="CN66" s="77" t="e">
        <f t="shared" si="58"/>
        <v>#N/A</v>
      </c>
      <c r="CO66" s="77" t="e">
        <f t="shared" si="59"/>
        <v>#N/A</v>
      </c>
      <c r="CP66" s="77" t="e">
        <f t="shared" si="60"/>
        <v>#N/A</v>
      </c>
      <c r="CQ66" s="77" t="e">
        <f t="shared" si="61"/>
        <v>#N/A</v>
      </c>
      <c r="CR66" s="77" t="e">
        <f t="shared" si="62"/>
        <v>#N/A</v>
      </c>
      <c r="CS66" s="75"/>
      <c r="CT66" s="75"/>
      <c r="CU66" s="78">
        <f t="shared" si="103"/>
        <v>-916.66666666666674</v>
      </c>
      <c r="CV66" s="78" t="e">
        <f t="shared" si="104"/>
        <v>#N/A</v>
      </c>
      <c r="CW66" s="78" t="e">
        <f t="shared" si="105"/>
        <v>#N/A</v>
      </c>
      <c r="CX66" s="78" t="e">
        <f t="shared" si="106"/>
        <v>#N/A</v>
      </c>
      <c r="CY66" s="78" t="e">
        <f t="shared" si="107"/>
        <v>#N/A</v>
      </c>
      <c r="CZ66" s="78" t="e">
        <f t="shared" si="108"/>
        <v>#N/A</v>
      </c>
      <c r="DA66" s="78" t="e">
        <f t="shared" si="109"/>
        <v>#N/A</v>
      </c>
      <c r="DB66" s="78" t="e">
        <f t="shared" si="110"/>
        <v>#N/A</v>
      </c>
      <c r="DC66" s="78" t="e">
        <f t="shared" si="111"/>
        <v>#N/A</v>
      </c>
      <c r="DD66" s="78" t="e">
        <f t="shared" si="112"/>
        <v>#N/A</v>
      </c>
      <c r="DE66" s="78" t="e">
        <f t="shared" si="113"/>
        <v>#N/A</v>
      </c>
      <c r="DF66" s="78" t="e">
        <f t="shared" si="114"/>
        <v>#N/A</v>
      </c>
      <c r="DG66" s="77" t="e">
        <f t="shared" si="115"/>
        <v>#N/A</v>
      </c>
      <c r="DH66" s="75"/>
      <c r="DJ66" s="6">
        <f t="shared" si="116"/>
        <v>0</v>
      </c>
      <c r="DK66" s="6" t="e">
        <f t="shared" si="117"/>
        <v>#N/A</v>
      </c>
      <c r="DL66" s="6" t="e">
        <f t="shared" si="118"/>
        <v>#N/A</v>
      </c>
      <c r="DM66" s="6" t="e">
        <f t="shared" si="119"/>
        <v>#N/A</v>
      </c>
      <c r="DN66" s="6" t="e">
        <f t="shared" si="120"/>
        <v>#N/A</v>
      </c>
      <c r="DO66" s="6" t="e">
        <f t="shared" si="121"/>
        <v>#N/A</v>
      </c>
      <c r="DP66" s="6" t="e">
        <f t="shared" si="122"/>
        <v>#N/A</v>
      </c>
      <c r="DQ66" s="6" t="e">
        <f t="shared" si="123"/>
        <v>#N/A</v>
      </c>
      <c r="DR66" s="6" t="e">
        <f t="shared" si="124"/>
        <v>#N/A</v>
      </c>
      <c r="DS66" s="6" t="e">
        <f t="shared" si="125"/>
        <v>#N/A</v>
      </c>
      <c r="DT66" s="6" t="e">
        <f t="shared" si="126"/>
        <v>#N/A</v>
      </c>
      <c r="DU66" s="6" t="e">
        <f t="shared" si="127"/>
        <v>#N/A</v>
      </c>
      <c r="DV66" s="77" t="e">
        <f t="shared" si="151"/>
        <v>#N/A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77">
        <f t="shared" si="21"/>
        <v>0</v>
      </c>
      <c r="EO66" s="75">
        <f t="shared" si="76"/>
        <v>-916.66666666666674</v>
      </c>
      <c r="EP66" s="75" t="e">
        <f t="shared" si="77"/>
        <v>#N/A</v>
      </c>
      <c r="EQ66" s="75" t="e">
        <f t="shared" si="78"/>
        <v>#N/A</v>
      </c>
      <c r="ER66" s="75" t="e">
        <f t="shared" si="79"/>
        <v>#N/A</v>
      </c>
      <c r="ES66" s="75" t="e">
        <f t="shared" si="80"/>
        <v>#N/A</v>
      </c>
      <c r="ET66" s="75" t="e">
        <f t="shared" si="81"/>
        <v>#N/A</v>
      </c>
      <c r="EU66" s="75" t="e">
        <f t="shared" si="82"/>
        <v>#N/A</v>
      </c>
      <c r="EV66" s="75" t="e">
        <f t="shared" si="83"/>
        <v>#N/A</v>
      </c>
      <c r="EW66" s="75" t="e">
        <f t="shared" si="84"/>
        <v>#N/A</v>
      </c>
      <c r="EX66" s="75" t="e">
        <f t="shared" si="85"/>
        <v>#N/A</v>
      </c>
      <c r="EY66" s="75" t="e">
        <f t="shared" si="86"/>
        <v>#N/A</v>
      </c>
      <c r="EZ66" s="75" t="e">
        <f t="shared" si="87"/>
        <v>#N/A</v>
      </c>
      <c r="FA66" s="77" t="e">
        <f t="shared" si="34"/>
        <v>#N/A</v>
      </c>
      <c r="FD66" s="75">
        <f t="shared" si="128"/>
        <v>916.66666666666674</v>
      </c>
      <c r="FE66" s="75" t="e">
        <f t="shared" si="129"/>
        <v>#N/A</v>
      </c>
      <c r="FF66" s="75" t="e">
        <f t="shared" si="130"/>
        <v>#N/A</v>
      </c>
      <c r="FG66" s="75" t="e">
        <f t="shared" si="131"/>
        <v>#N/A</v>
      </c>
      <c r="FH66" s="75" t="e">
        <f t="shared" si="132"/>
        <v>#N/A</v>
      </c>
      <c r="FI66" s="75" t="e">
        <f t="shared" si="133"/>
        <v>#N/A</v>
      </c>
      <c r="FJ66" s="75" t="e">
        <f t="shared" si="134"/>
        <v>#N/A</v>
      </c>
      <c r="FK66" s="75" t="e">
        <f t="shared" si="135"/>
        <v>#N/A</v>
      </c>
      <c r="FL66" s="75" t="e">
        <f t="shared" si="136"/>
        <v>#N/A</v>
      </c>
      <c r="FM66" s="75" t="e">
        <f t="shared" si="137"/>
        <v>#N/A</v>
      </c>
      <c r="FN66" s="75" t="e">
        <f t="shared" si="138"/>
        <v>#N/A</v>
      </c>
      <c r="FO66" s="75" t="e">
        <f t="shared" si="139"/>
        <v>#N/A</v>
      </c>
      <c r="FP66" s="75" t="e">
        <f t="shared" si="140"/>
        <v>#N/A</v>
      </c>
    </row>
    <row r="67" spans="1:172" s="69" customFormat="1" ht="15" customHeight="1" outlineLevel="1" x14ac:dyDescent="0.25">
      <c r="A67" s="67"/>
      <c r="B67" s="67" t="s">
        <v>1222</v>
      </c>
      <c r="C67" s="67"/>
      <c r="D67" s="104"/>
      <c r="E67" s="114"/>
      <c r="F67" s="67"/>
      <c r="G67" s="67"/>
      <c r="H67" s="67"/>
      <c r="I67" s="67"/>
      <c r="J67" s="67"/>
      <c r="K67" s="67"/>
      <c r="L67" s="68"/>
      <c r="M67" s="107"/>
      <c r="N67" s="108"/>
      <c r="O67" s="108"/>
      <c r="P67" s="108"/>
      <c r="Q67" s="108"/>
      <c r="R67" s="107"/>
      <c r="S67" s="117"/>
      <c r="T67" s="107"/>
      <c r="U67" s="117"/>
      <c r="X67" s="110">
        <v>0</v>
      </c>
      <c r="Y67" s="110" t="e">
        <f t="shared" ref="Y67:AJ67" si="235">SUBTOTAL(9,Y66:Y66)</f>
        <v>#N/A</v>
      </c>
      <c r="Z67" s="110" t="e">
        <f t="shared" si="235"/>
        <v>#N/A</v>
      </c>
      <c r="AA67" s="110" t="e">
        <f t="shared" si="235"/>
        <v>#N/A</v>
      </c>
      <c r="AB67" s="110" t="e">
        <f t="shared" si="235"/>
        <v>#N/A</v>
      </c>
      <c r="AC67" s="110" t="e">
        <f t="shared" si="235"/>
        <v>#N/A</v>
      </c>
      <c r="AD67" s="110" t="e">
        <f t="shared" si="235"/>
        <v>#N/A</v>
      </c>
      <c r="AE67" s="110" t="e">
        <f t="shared" si="235"/>
        <v>#N/A</v>
      </c>
      <c r="AF67" s="110" t="e">
        <f t="shared" si="235"/>
        <v>#N/A</v>
      </c>
      <c r="AG67" s="110" t="e">
        <f t="shared" si="235"/>
        <v>#N/A</v>
      </c>
      <c r="AH67" s="110" t="e">
        <f t="shared" si="235"/>
        <v>#N/A</v>
      </c>
      <c r="AI67" s="110" t="e">
        <f t="shared" si="235"/>
        <v>#N/A</v>
      </c>
      <c r="AJ67" s="111" t="e">
        <f t="shared" si="235"/>
        <v>#N/A</v>
      </c>
      <c r="AK67" s="159" t="e">
        <f t="shared" si="36"/>
        <v>#DIV/0!</v>
      </c>
      <c r="AL67" s="110"/>
      <c r="AM67" s="110">
        <f t="shared" ref="AM67:AY67" si="236">SUBTOTAL(9,AM66:AM66)</f>
        <v>0</v>
      </c>
      <c r="AN67" s="110" t="e">
        <f t="shared" si="236"/>
        <v>#N/A</v>
      </c>
      <c r="AO67" s="110" t="e">
        <f t="shared" si="236"/>
        <v>#N/A</v>
      </c>
      <c r="AP67" s="110" t="e">
        <f t="shared" si="236"/>
        <v>#N/A</v>
      </c>
      <c r="AQ67" s="110" t="e">
        <f t="shared" si="236"/>
        <v>#N/A</v>
      </c>
      <c r="AR67" s="110" t="e">
        <f t="shared" si="236"/>
        <v>#N/A</v>
      </c>
      <c r="AS67" s="110" t="e">
        <f t="shared" si="236"/>
        <v>#N/A</v>
      </c>
      <c r="AT67" s="110" t="e">
        <f t="shared" si="236"/>
        <v>#N/A</v>
      </c>
      <c r="AU67" s="110" t="e">
        <f t="shared" si="236"/>
        <v>#N/A</v>
      </c>
      <c r="AV67" s="110" t="e">
        <f t="shared" si="236"/>
        <v>#N/A</v>
      </c>
      <c r="AW67" s="110" t="e">
        <f t="shared" si="236"/>
        <v>#N/A</v>
      </c>
      <c r="AX67" s="110" t="e">
        <f t="shared" si="236"/>
        <v>#N/A</v>
      </c>
      <c r="AY67" s="111" t="e">
        <f t="shared" si="236"/>
        <v>#N/A</v>
      </c>
      <c r="AZ67" s="111"/>
      <c r="BA67" s="111"/>
      <c r="BB67" s="110">
        <f t="shared" ref="BB67:BN67" si="237">SUBTOTAL(9,BB66:BB66)</f>
        <v>0</v>
      </c>
      <c r="BC67" s="110" t="e">
        <f t="shared" si="237"/>
        <v>#N/A</v>
      </c>
      <c r="BD67" s="110" t="e">
        <f t="shared" si="237"/>
        <v>#N/A</v>
      </c>
      <c r="BE67" s="110" t="e">
        <f t="shared" si="237"/>
        <v>#N/A</v>
      </c>
      <c r="BF67" s="110" t="e">
        <f t="shared" si="237"/>
        <v>#N/A</v>
      </c>
      <c r="BG67" s="110" t="e">
        <f t="shared" si="237"/>
        <v>#N/A</v>
      </c>
      <c r="BH67" s="110" t="e">
        <f t="shared" si="237"/>
        <v>#N/A</v>
      </c>
      <c r="BI67" s="110" t="e">
        <f t="shared" si="237"/>
        <v>#N/A</v>
      </c>
      <c r="BJ67" s="110" t="e">
        <f t="shared" si="237"/>
        <v>#N/A</v>
      </c>
      <c r="BK67" s="110" t="e">
        <f t="shared" si="237"/>
        <v>#N/A</v>
      </c>
      <c r="BL67" s="110" t="e">
        <f t="shared" si="237"/>
        <v>#N/A</v>
      </c>
      <c r="BM67" s="110" t="e">
        <f t="shared" si="237"/>
        <v>#N/A</v>
      </c>
      <c r="BN67" s="111" t="e">
        <f t="shared" si="237"/>
        <v>#N/A</v>
      </c>
      <c r="BO67" s="110"/>
      <c r="BP67" s="110"/>
      <c r="BQ67" s="112">
        <f t="shared" ref="BQ67:CC67" si="238">SUBTOTAL(9,BQ66:BQ66)</f>
        <v>0</v>
      </c>
      <c r="BR67" s="112" t="e">
        <f t="shared" si="238"/>
        <v>#N/A</v>
      </c>
      <c r="BS67" s="112" t="e">
        <f t="shared" si="238"/>
        <v>#N/A</v>
      </c>
      <c r="BT67" s="112" t="e">
        <f t="shared" si="238"/>
        <v>#N/A</v>
      </c>
      <c r="BU67" s="112" t="e">
        <f t="shared" si="238"/>
        <v>#N/A</v>
      </c>
      <c r="BV67" s="112" t="e">
        <f t="shared" si="238"/>
        <v>#N/A</v>
      </c>
      <c r="BW67" s="112" t="e">
        <f t="shared" si="238"/>
        <v>#N/A</v>
      </c>
      <c r="BX67" s="112" t="e">
        <f t="shared" si="238"/>
        <v>#N/A</v>
      </c>
      <c r="BY67" s="112" t="e">
        <f t="shared" si="238"/>
        <v>#N/A</v>
      </c>
      <c r="BZ67" s="112" t="e">
        <f t="shared" si="238"/>
        <v>#N/A</v>
      </c>
      <c r="CA67" s="112" t="e">
        <f t="shared" si="238"/>
        <v>#N/A</v>
      </c>
      <c r="CB67" s="112" t="e">
        <f t="shared" si="238"/>
        <v>#N/A</v>
      </c>
      <c r="CC67" s="112" t="e">
        <f t="shared" si="238"/>
        <v>#N/A</v>
      </c>
      <c r="CD67" s="110"/>
      <c r="CE67" s="112"/>
      <c r="CF67" s="112">
        <f t="shared" ref="CF67:CR67" si="239">SUBTOTAL(9,CF66:CF66)</f>
        <v>0</v>
      </c>
      <c r="CG67" s="112" t="e">
        <f t="shared" si="239"/>
        <v>#N/A</v>
      </c>
      <c r="CH67" s="112" t="e">
        <f t="shared" si="239"/>
        <v>#N/A</v>
      </c>
      <c r="CI67" s="112" t="e">
        <f t="shared" si="239"/>
        <v>#N/A</v>
      </c>
      <c r="CJ67" s="112" t="e">
        <f t="shared" si="239"/>
        <v>#N/A</v>
      </c>
      <c r="CK67" s="112" t="e">
        <f t="shared" si="239"/>
        <v>#N/A</v>
      </c>
      <c r="CL67" s="112" t="e">
        <f t="shared" si="239"/>
        <v>#N/A</v>
      </c>
      <c r="CM67" s="112" t="e">
        <f t="shared" si="239"/>
        <v>#N/A</v>
      </c>
      <c r="CN67" s="112" t="e">
        <f t="shared" si="239"/>
        <v>#N/A</v>
      </c>
      <c r="CO67" s="112" t="e">
        <f t="shared" si="239"/>
        <v>#N/A</v>
      </c>
      <c r="CP67" s="112" t="e">
        <f t="shared" si="239"/>
        <v>#N/A</v>
      </c>
      <c r="CQ67" s="112" t="e">
        <f t="shared" si="239"/>
        <v>#N/A</v>
      </c>
      <c r="CR67" s="112" t="e">
        <f t="shared" si="239"/>
        <v>#N/A</v>
      </c>
      <c r="CS67" s="110"/>
      <c r="CT67" s="110"/>
      <c r="CU67" s="113">
        <f t="shared" ref="CU67:DG67" si="240">SUBTOTAL(9,CU66:CU66)</f>
        <v>-916.66666666666674</v>
      </c>
      <c r="CV67" s="113" t="e">
        <f t="shared" si="240"/>
        <v>#N/A</v>
      </c>
      <c r="CW67" s="113" t="e">
        <f t="shared" si="240"/>
        <v>#N/A</v>
      </c>
      <c r="CX67" s="113" t="e">
        <f t="shared" si="240"/>
        <v>#N/A</v>
      </c>
      <c r="CY67" s="113" t="e">
        <f t="shared" si="240"/>
        <v>#N/A</v>
      </c>
      <c r="CZ67" s="113" t="e">
        <f t="shared" si="240"/>
        <v>#N/A</v>
      </c>
      <c r="DA67" s="113" t="e">
        <f t="shared" si="240"/>
        <v>#N/A</v>
      </c>
      <c r="DB67" s="113" t="e">
        <f t="shared" si="240"/>
        <v>#N/A</v>
      </c>
      <c r="DC67" s="113" t="e">
        <f t="shared" si="240"/>
        <v>#N/A</v>
      </c>
      <c r="DD67" s="113" t="e">
        <f t="shared" si="240"/>
        <v>#N/A</v>
      </c>
      <c r="DE67" s="113" t="e">
        <f t="shared" si="240"/>
        <v>#N/A</v>
      </c>
      <c r="DF67" s="113" t="e">
        <f t="shared" si="240"/>
        <v>#N/A</v>
      </c>
      <c r="DG67" s="112" t="e">
        <f t="shared" si="240"/>
        <v>#N/A</v>
      </c>
      <c r="DH67" s="110"/>
      <c r="DJ67" s="69">
        <f t="shared" ref="DJ67:DV67" si="241">SUBTOTAL(9,DJ66:DJ66)</f>
        <v>0</v>
      </c>
      <c r="DK67" s="69" t="e">
        <f t="shared" si="241"/>
        <v>#N/A</v>
      </c>
      <c r="DL67" s="69" t="e">
        <f t="shared" si="241"/>
        <v>#N/A</v>
      </c>
      <c r="DM67" s="69" t="e">
        <f t="shared" si="241"/>
        <v>#N/A</v>
      </c>
      <c r="DN67" s="69" t="e">
        <f t="shared" si="241"/>
        <v>#N/A</v>
      </c>
      <c r="DO67" s="69" t="e">
        <f t="shared" si="241"/>
        <v>#N/A</v>
      </c>
      <c r="DP67" s="69" t="e">
        <f t="shared" si="241"/>
        <v>#N/A</v>
      </c>
      <c r="DQ67" s="69" t="e">
        <f t="shared" si="241"/>
        <v>#N/A</v>
      </c>
      <c r="DR67" s="69" t="e">
        <f t="shared" si="241"/>
        <v>#N/A</v>
      </c>
      <c r="DS67" s="69" t="e">
        <f t="shared" si="241"/>
        <v>#N/A</v>
      </c>
      <c r="DT67" s="69" t="e">
        <f t="shared" si="241"/>
        <v>#N/A</v>
      </c>
      <c r="DU67" s="69" t="e">
        <f t="shared" si="241"/>
        <v>#N/A</v>
      </c>
      <c r="DV67" s="112" t="e">
        <f t="shared" si="241"/>
        <v>#N/A</v>
      </c>
      <c r="DY67" s="69">
        <f t="shared" ref="DY67:EK67" si="242">SUBTOTAL(9,DY66:DY66)</f>
        <v>0</v>
      </c>
      <c r="DZ67" s="69">
        <f t="shared" si="242"/>
        <v>0</v>
      </c>
      <c r="EA67" s="69">
        <f t="shared" si="242"/>
        <v>0</v>
      </c>
      <c r="EB67" s="69">
        <f t="shared" si="242"/>
        <v>0</v>
      </c>
      <c r="EC67" s="69">
        <f t="shared" si="242"/>
        <v>0</v>
      </c>
      <c r="ED67" s="69">
        <f t="shared" si="242"/>
        <v>0</v>
      </c>
      <c r="EE67" s="69">
        <f t="shared" si="242"/>
        <v>0</v>
      </c>
      <c r="EF67" s="69">
        <f t="shared" si="242"/>
        <v>0</v>
      </c>
      <c r="EG67" s="69">
        <f t="shared" si="242"/>
        <v>0</v>
      </c>
      <c r="EH67" s="69">
        <f t="shared" si="242"/>
        <v>0</v>
      </c>
      <c r="EI67" s="69">
        <f t="shared" si="242"/>
        <v>0</v>
      </c>
      <c r="EJ67" s="69">
        <f t="shared" si="242"/>
        <v>0</v>
      </c>
      <c r="EK67" s="112">
        <f t="shared" si="242"/>
        <v>0</v>
      </c>
      <c r="EN67" s="69">
        <f t="shared" ref="EN67:FA67" si="243">SUBTOTAL(9,EN66:EN66)</f>
        <v>0</v>
      </c>
      <c r="EO67" s="110">
        <f t="shared" si="243"/>
        <v>-916.66666666666674</v>
      </c>
      <c r="EP67" s="110" t="e">
        <f t="shared" si="243"/>
        <v>#N/A</v>
      </c>
      <c r="EQ67" s="110" t="e">
        <f t="shared" si="243"/>
        <v>#N/A</v>
      </c>
      <c r="ER67" s="110" t="e">
        <f t="shared" si="243"/>
        <v>#N/A</v>
      </c>
      <c r="ES67" s="110" t="e">
        <f t="shared" si="243"/>
        <v>#N/A</v>
      </c>
      <c r="ET67" s="110" t="e">
        <f t="shared" si="243"/>
        <v>#N/A</v>
      </c>
      <c r="EU67" s="110" t="e">
        <f t="shared" si="243"/>
        <v>#N/A</v>
      </c>
      <c r="EV67" s="110" t="e">
        <f t="shared" si="243"/>
        <v>#N/A</v>
      </c>
      <c r="EW67" s="110" t="e">
        <f t="shared" si="243"/>
        <v>#N/A</v>
      </c>
      <c r="EX67" s="110" t="e">
        <f t="shared" si="243"/>
        <v>#N/A</v>
      </c>
      <c r="EY67" s="110" t="e">
        <f t="shared" si="243"/>
        <v>#N/A</v>
      </c>
      <c r="EZ67" s="110" t="e">
        <f t="shared" si="243"/>
        <v>#N/A</v>
      </c>
      <c r="FA67" s="112" t="e">
        <f t="shared" si="243"/>
        <v>#N/A</v>
      </c>
      <c r="FD67" s="110">
        <f t="shared" ref="FD67:FP67" si="244">SUBTOTAL(9,FD66:FD66)</f>
        <v>916.66666666666674</v>
      </c>
      <c r="FE67" s="110" t="e">
        <f t="shared" si="244"/>
        <v>#N/A</v>
      </c>
      <c r="FF67" s="110" t="e">
        <f t="shared" si="244"/>
        <v>#N/A</v>
      </c>
      <c r="FG67" s="110" t="e">
        <f t="shared" si="244"/>
        <v>#N/A</v>
      </c>
      <c r="FH67" s="110" t="e">
        <f t="shared" si="244"/>
        <v>#N/A</v>
      </c>
      <c r="FI67" s="110" t="e">
        <f t="shared" si="244"/>
        <v>#N/A</v>
      </c>
      <c r="FJ67" s="110" t="e">
        <f t="shared" si="244"/>
        <v>#N/A</v>
      </c>
      <c r="FK67" s="110" t="e">
        <f t="shared" si="244"/>
        <v>#N/A</v>
      </c>
      <c r="FL67" s="110" t="e">
        <f t="shared" si="244"/>
        <v>#N/A</v>
      </c>
      <c r="FM67" s="110" t="e">
        <f t="shared" si="244"/>
        <v>#N/A</v>
      </c>
      <c r="FN67" s="110" t="e">
        <f t="shared" si="244"/>
        <v>#N/A</v>
      </c>
      <c r="FO67" s="110" t="e">
        <f t="shared" si="244"/>
        <v>#N/A</v>
      </c>
      <c r="FP67" s="110" t="e">
        <f t="shared" si="244"/>
        <v>#N/A</v>
      </c>
    </row>
    <row r="68" spans="1:172" ht="15" customHeight="1" outlineLevel="2" x14ac:dyDescent="0.25">
      <c r="A68" s="30">
        <v>11</v>
      </c>
      <c r="B68" s="30" t="s">
        <v>264</v>
      </c>
      <c r="C68" s="30" t="s">
        <v>260</v>
      </c>
      <c r="D68" s="64" t="str">
        <f t="shared" si="234"/>
        <v>tbd</v>
      </c>
      <c r="E68" s="61" t="s">
        <v>410</v>
      </c>
      <c r="F68" s="30" t="s">
        <v>325</v>
      </c>
      <c r="G68" s="30" t="s">
        <v>264</v>
      </c>
      <c r="H68" s="30" t="s">
        <v>265</v>
      </c>
      <c r="I68" s="30" t="s">
        <v>263</v>
      </c>
      <c r="J68" s="30" t="s">
        <v>332</v>
      </c>
      <c r="K68" s="30" t="s">
        <v>259</v>
      </c>
      <c r="L68" s="38" t="s">
        <v>261</v>
      </c>
      <c r="M68" s="33" t="s">
        <v>1128</v>
      </c>
      <c r="N68" s="34">
        <v>0</v>
      </c>
      <c r="O68" s="34">
        <v>0</v>
      </c>
      <c r="P68" s="34">
        <v>0</v>
      </c>
      <c r="Q68" s="34">
        <v>0.7</v>
      </c>
      <c r="R68" s="33">
        <v>250</v>
      </c>
      <c r="S68" s="40">
        <f>-20000/12</f>
        <v>-1666.6666666666667</v>
      </c>
      <c r="T68" s="33">
        <v>0</v>
      </c>
      <c r="U68" s="40"/>
      <c r="X68" s="75">
        <v>0</v>
      </c>
      <c r="Y68" s="75" t="e">
        <f>+VLOOKUP($D68,[1]venta_neta_cons!$A$2:$N$1048576,4,0)</f>
        <v>#N/A</v>
      </c>
      <c r="Z68" s="75" t="e">
        <f>+VLOOKUP($D68,[1]venta_neta_cons!$A$2:$N$1048576,5,0)</f>
        <v>#N/A</v>
      </c>
      <c r="AA68" s="75" t="e">
        <f>+VLOOKUP($D68,[1]venta_neta_cons!$A$2:$N$1048576,6,0)</f>
        <v>#N/A</v>
      </c>
      <c r="AB68" s="75" t="e">
        <f>+VLOOKUP($D68,[1]venta_neta_cons!$A$2:$N$1048576,7,0)</f>
        <v>#N/A</v>
      </c>
      <c r="AC68" s="75" t="e">
        <f>+VLOOKUP($D68,[1]venta_neta_cons!$A$2:$N$1048576,8,0)</f>
        <v>#N/A</v>
      </c>
      <c r="AD68" s="75" t="e">
        <f>+VLOOKUP($D68,[1]venta_neta_cons!$A$2:$N$1048576,9,0)</f>
        <v>#N/A</v>
      </c>
      <c r="AE68" s="75" t="e">
        <f>+VLOOKUP($D68,[1]venta_neta_cons!$A$2:$N$1048576,10,0)</f>
        <v>#N/A</v>
      </c>
      <c r="AF68" s="75" t="e">
        <f>+VLOOKUP($D68,[1]venta_neta_cons!$A$2:$N$1048576,11,0)</f>
        <v>#N/A</v>
      </c>
      <c r="AG68" s="75" t="e">
        <f>+VLOOKUP($D68,[1]venta_neta_cons!$A$2:$N$1048576,12,0)</f>
        <v>#N/A</v>
      </c>
      <c r="AH68" s="75" t="e">
        <f>+VLOOKUP($D68,[1]venta_neta_cons!$A$2:$N$1048576,13,0)</f>
        <v>#N/A</v>
      </c>
      <c r="AI68" s="75" t="e">
        <f>+VLOOKUP($D68,[1]venta_neta_cons!$A$2:$N$1048576,14,0)</f>
        <v>#N/A</v>
      </c>
      <c r="AJ68" s="76" t="e">
        <f t="shared" si="35"/>
        <v>#N/A</v>
      </c>
      <c r="AK68" s="159" t="e">
        <f t="shared" si="36"/>
        <v>#DIV/0!</v>
      </c>
      <c r="AL68" s="75"/>
      <c r="AM68" s="75">
        <v>0</v>
      </c>
      <c r="AN68" s="75" t="e">
        <f>+VLOOKUP($D68,[1]saldo_cons!$A$2:$N$1048576,4,0)</f>
        <v>#N/A</v>
      </c>
      <c r="AO68" s="75" t="e">
        <f>+VLOOKUP($D68,[1]saldo_cons!$A$2:$N$1048576,5,0)</f>
        <v>#N/A</v>
      </c>
      <c r="AP68" s="75" t="e">
        <f>+VLOOKUP($D68,[1]saldo_cons!$A$2:$N$1048576,6,0)</f>
        <v>#N/A</v>
      </c>
      <c r="AQ68" s="75" t="e">
        <f>+VLOOKUP($D68,[1]saldo_cons!$A$2:$N$1048576,7,0)</f>
        <v>#N/A</v>
      </c>
      <c r="AR68" s="75" t="e">
        <f>+VLOOKUP($D68,[1]saldo_cons!$A$2:$N$1048576,8,0)</f>
        <v>#N/A</v>
      </c>
      <c r="AS68" s="75" t="e">
        <f>+VLOOKUP($D68,[1]saldo_cons!$A$2:$N$1048576,9,0)</f>
        <v>#N/A</v>
      </c>
      <c r="AT68" s="75" t="e">
        <f>+VLOOKUP($D68,[1]saldo_cons!$A$2:$N$1048576,10,0)</f>
        <v>#N/A</v>
      </c>
      <c r="AU68" s="75" t="e">
        <f>+VLOOKUP($D68,[1]saldo_cons!$A$2:$N$1048576,11,0)</f>
        <v>#N/A</v>
      </c>
      <c r="AV68" s="75" t="e">
        <f>+VLOOKUP($D68,[1]saldo_cons!$A$2:$N$1048576,12,0)</f>
        <v>#N/A</v>
      </c>
      <c r="AW68" s="75" t="e">
        <f>+VLOOKUP($D68,[1]saldo_cons!$A$2:$N$1048576,13,0)</f>
        <v>#N/A</v>
      </c>
      <c r="AX68" s="75" t="e">
        <f>+VLOOKUP($D68,[1]saldo_cons!$A$2:$N$1048576,14,0)</f>
        <v>#N/A</v>
      </c>
      <c r="AY68" s="76" t="e">
        <f t="shared" si="3"/>
        <v>#N/A</v>
      </c>
      <c r="AZ68" s="76"/>
      <c r="BA68" s="76"/>
      <c r="BB68" s="75">
        <v>0</v>
      </c>
      <c r="BC68" s="75" t="e">
        <f>+VLOOKUP($D68,[1]ggr_cons!$A$2:$N$1048576,4,0)</f>
        <v>#N/A</v>
      </c>
      <c r="BD68" s="75" t="e">
        <f>+VLOOKUP($D68,[1]ggr_cons!$A$2:$N$1048576,5,0)</f>
        <v>#N/A</v>
      </c>
      <c r="BE68" s="75" t="e">
        <f>+VLOOKUP($D68,[1]ggr_cons!$A$2:$N$1048576,6,0)</f>
        <v>#N/A</v>
      </c>
      <c r="BF68" s="75" t="e">
        <f>+VLOOKUP($D68,[1]ggr_cons!$A$2:$N$1048576,7,0)</f>
        <v>#N/A</v>
      </c>
      <c r="BG68" s="75" t="e">
        <f>+VLOOKUP($D68,[1]ggr_cons!$A$2:$N$1048576,8,0)</f>
        <v>#N/A</v>
      </c>
      <c r="BH68" s="75" t="e">
        <f>+VLOOKUP($D68,[1]ggr_cons!$A$2:$N$1048576,9,0)</f>
        <v>#N/A</v>
      </c>
      <c r="BI68" s="75" t="e">
        <f>+VLOOKUP($D68,[1]ggr_cons!$A$2:$N$1048576,10,0)</f>
        <v>#N/A</v>
      </c>
      <c r="BJ68" s="75" t="e">
        <f>+VLOOKUP($D68,[1]ggr_cons!$A$2:$N$1048576,11,0)</f>
        <v>#N/A</v>
      </c>
      <c r="BK68" s="75" t="e">
        <f>+VLOOKUP($D68,[1]ggr_cons!$A$2:$N$1048576,12,0)</f>
        <v>#N/A</v>
      </c>
      <c r="BL68" s="75" t="e">
        <f>+VLOOKUP($D68,[1]ggr_cons!$A$2:$N$1048576,13,0)</f>
        <v>#N/A</v>
      </c>
      <c r="BM68" s="75" t="e">
        <f>+VLOOKUP($D68,[1]ggr_cons!$A$2:$N$1048576,14,0)</f>
        <v>#N/A</v>
      </c>
      <c r="BN68" s="76" t="e">
        <f t="shared" si="4"/>
        <v>#N/A</v>
      </c>
      <c r="BO68" s="75"/>
      <c r="BP68" s="75"/>
      <c r="BQ68" s="77">
        <f t="shared" si="37"/>
        <v>0</v>
      </c>
      <c r="BR68" s="77" t="e">
        <f t="shared" si="38"/>
        <v>#N/A</v>
      </c>
      <c r="BS68" s="77" t="e">
        <f t="shared" si="39"/>
        <v>#N/A</v>
      </c>
      <c r="BT68" s="77" t="e">
        <f t="shared" si="40"/>
        <v>#N/A</v>
      </c>
      <c r="BU68" s="77" t="e">
        <f t="shared" si="41"/>
        <v>#N/A</v>
      </c>
      <c r="BV68" s="77" t="e">
        <f t="shared" si="42"/>
        <v>#N/A</v>
      </c>
      <c r="BW68" s="77" t="e">
        <f t="shared" si="43"/>
        <v>#N/A</v>
      </c>
      <c r="BX68" s="77" t="e">
        <f t="shared" si="44"/>
        <v>#N/A</v>
      </c>
      <c r="BY68" s="77" t="e">
        <f t="shared" si="45"/>
        <v>#N/A</v>
      </c>
      <c r="BZ68" s="77" t="e">
        <f t="shared" si="46"/>
        <v>#N/A</v>
      </c>
      <c r="CA68" s="77" t="e">
        <f t="shared" si="47"/>
        <v>#N/A</v>
      </c>
      <c r="CB68" s="77" t="e">
        <f t="shared" si="48"/>
        <v>#N/A</v>
      </c>
      <c r="CC68" s="77" t="e">
        <f t="shared" si="49"/>
        <v>#N/A</v>
      </c>
      <c r="CD68" s="75"/>
      <c r="CE68" s="77"/>
      <c r="CF68" s="77">
        <f t="shared" si="50"/>
        <v>0</v>
      </c>
      <c r="CG68" s="77" t="e">
        <f t="shared" si="51"/>
        <v>#N/A</v>
      </c>
      <c r="CH68" s="77" t="e">
        <f t="shared" si="52"/>
        <v>#N/A</v>
      </c>
      <c r="CI68" s="77" t="e">
        <f t="shared" si="53"/>
        <v>#N/A</v>
      </c>
      <c r="CJ68" s="77" t="e">
        <f t="shared" si="54"/>
        <v>#N/A</v>
      </c>
      <c r="CK68" s="77" t="e">
        <f t="shared" si="55"/>
        <v>#N/A</v>
      </c>
      <c r="CL68" s="77" t="e">
        <f t="shared" si="56"/>
        <v>#N/A</v>
      </c>
      <c r="CM68" s="77" t="e">
        <f t="shared" si="57"/>
        <v>#N/A</v>
      </c>
      <c r="CN68" s="77" t="e">
        <f t="shared" si="58"/>
        <v>#N/A</v>
      </c>
      <c r="CO68" s="77" t="e">
        <f t="shared" si="59"/>
        <v>#N/A</v>
      </c>
      <c r="CP68" s="77" t="e">
        <f t="shared" si="60"/>
        <v>#N/A</v>
      </c>
      <c r="CQ68" s="77" t="e">
        <f t="shared" si="61"/>
        <v>#N/A</v>
      </c>
      <c r="CR68" s="77" t="e">
        <f t="shared" si="62"/>
        <v>#N/A</v>
      </c>
      <c r="CS68" s="75"/>
      <c r="CT68" s="75"/>
      <c r="CU68" s="78">
        <f t="shared" si="103"/>
        <v>-916.66666666666674</v>
      </c>
      <c r="CV68" s="78" t="e">
        <f t="shared" si="104"/>
        <v>#N/A</v>
      </c>
      <c r="CW68" s="78" t="e">
        <f t="shared" si="105"/>
        <v>#N/A</v>
      </c>
      <c r="CX68" s="78" t="e">
        <f t="shared" si="106"/>
        <v>#N/A</v>
      </c>
      <c r="CY68" s="78" t="e">
        <f t="shared" si="107"/>
        <v>#N/A</v>
      </c>
      <c r="CZ68" s="78" t="e">
        <f t="shared" si="108"/>
        <v>#N/A</v>
      </c>
      <c r="DA68" s="78" t="e">
        <f t="shared" si="109"/>
        <v>#N/A</v>
      </c>
      <c r="DB68" s="78" t="e">
        <f t="shared" si="110"/>
        <v>#N/A</v>
      </c>
      <c r="DC68" s="78" t="e">
        <f t="shared" si="111"/>
        <v>#N/A</v>
      </c>
      <c r="DD68" s="78" t="e">
        <f t="shared" si="112"/>
        <v>#N/A</v>
      </c>
      <c r="DE68" s="78" t="e">
        <f t="shared" si="113"/>
        <v>#N/A</v>
      </c>
      <c r="DF68" s="78" t="e">
        <f t="shared" si="114"/>
        <v>#N/A</v>
      </c>
      <c r="DG68" s="77" t="e">
        <f t="shared" si="115"/>
        <v>#N/A</v>
      </c>
      <c r="DH68" s="75"/>
      <c r="DJ68" s="6">
        <f t="shared" si="116"/>
        <v>0</v>
      </c>
      <c r="DK68" s="6" t="e">
        <f t="shared" si="117"/>
        <v>#N/A</v>
      </c>
      <c r="DL68" s="6" t="e">
        <f t="shared" si="118"/>
        <v>#N/A</v>
      </c>
      <c r="DM68" s="6" t="e">
        <f t="shared" si="119"/>
        <v>#N/A</v>
      </c>
      <c r="DN68" s="6" t="e">
        <f t="shared" si="120"/>
        <v>#N/A</v>
      </c>
      <c r="DO68" s="6" t="e">
        <f t="shared" si="121"/>
        <v>#N/A</v>
      </c>
      <c r="DP68" s="6" t="e">
        <f t="shared" si="122"/>
        <v>#N/A</v>
      </c>
      <c r="DQ68" s="6" t="e">
        <f t="shared" si="123"/>
        <v>#N/A</v>
      </c>
      <c r="DR68" s="6" t="e">
        <f t="shared" si="124"/>
        <v>#N/A</v>
      </c>
      <c r="DS68" s="6" t="e">
        <f t="shared" si="125"/>
        <v>#N/A</v>
      </c>
      <c r="DT68" s="6" t="e">
        <f t="shared" si="126"/>
        <v>#N/A</v>
      </c>
      <c r="DU68" s="6" t="e">
        <f t="shared" si="127"/>
        <v>#N/A</v>
      </c>
      <c r="DV68" s="77" t="e">
        <f t="shared" si="151"/>
        <v>#N/A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77">
        <f t="shared" si="21"/>
        <v>0</v>
      </c>
      <c r="EO68" s="75">
        <f t="shared" si="76"/>
        <v>-916.66666666666674</v>
      </c>
      <c r="EP68" s="75" t="e">
        <f t="shared" si="77"/>
        <v>#N/A</v>
      </c>
      <c r="EQ68" s="75" t="e">
        <f t="shared" si="78"/>
        <v>#N/A</v>
      </c>
      <c r="ER68" s="75" t="e">
        <f t="shared" si="79"/>
        <v>#N/A</v>
      </c>
      <c r="ES68" s="75" t="e">
        <f t="shared" si="80"/>
        <v>#N/A</v>
      </c>
      <c r="ET68" s="75" t="e">
        <f t="shared" si="81"/>
        <v>#N/A</v>
      </c>
      <c r="EU68" s="75" t="e">
        <f t="shared" si="82"/>
        <v>#N/A</v>
      </c>
      <c r="EV68" s="75" t="e">
        <f t="shared" si="83"/>
        <v>#N/A</v>
      </c>
      <c r="EW68" s="75" t="e">
        <f t="shared" si="84"/>
        <v>#N/A</v>
      </c>
      <c r="EX68" s="75" t="e">
        <f t="shared" si="85"/>
        <v>#N/A</v>
      </c>
      <c r="EY68" s="75" t="e">
        <f t="shared" si="86"/>
        <v>#N/A</v>
      </c>
      <c r="EZ68" s="75" t="e">
        <f t="shared" si="87"/>
        <v>#N/A</v>
      </c>
      <c r="FA68" s="77" t="e">
        <f t="shared" si="34"/>
        <v>#N/A</v>
      </c>
      <c r="FD68" s="75">
        <f t="shared" si="128"/>
        <v>916.66666666666674</v>
      </c>
      <c r="FE68" s="75" t="e">
        <f t="shared" si="129"/>
        <v>#N/A</v>
      </c>
      <c r="FF68" s="75" t="e">
        <f t="shared" si="130"/>
        <v>#N/A</v>
      </c>
      <c r="FG68" s="75" t="e">
        <f t="shared" si="131"/>
        <v>#N/A</v>
      </c>
      <c r="FH68" s="75" t="e">
        <f t="shared" si="132"/>
        <v>#N/A</v>
      </c>
      <c r="FI68" s="75" t="e">
        <f t="shared" si="133"/>
        <v>#N/A</v>
      </c>
      <c r="FJ68" s="75" t="e">
        <f t="shared" si="134"/>
        <v>#N/A</v>
      </c>
      <c r="FK68" s="75" t="e">
        <f t="shared" si="135"/>
        <v>#N/A</v>
      </c>
      <c r="FL68" s="75" t="e">
        <f t="shared" si="136"/>
        <v>#N/A</v>
      </c>
      <c r="FM68" s="75" t="e">
        <f t="shared" si="137"/>
        <v>#N/A</v>
      </c>
      <c r="FN68" s="75" t="e">
        <f t="shared" si="138"/>
        <v>#N/A</v>
      </c>
      <c r="FO68" s="75" t="e">
        <f t="shared" si="139"/>
        <v>#N/A</v>
      </c>
      <c r="FP68" s="75" t="e">
        <f t="shared" si="140"/>
        <v>#N/A</v>
      </c>
    </row>
    <row r="69" spans="1:172" s="69" customFormat="1" ht="15" customHeight="1" outlineLevel="1" x14ac:dyDescent="0.25">
      <c r="A69" s="67"/>
      <c r="B69" s="67" t="s">
        <v>1223</v>
      </c>
      <c r="C69" s="67"/>
      <c r="D69" s="104"/>
      <c r="E69" s="114"/>
      <c r="F69" s="67"/>
      <c r="G69" s="67"/>
      <c r="H69" s="67"/>
      <c r="I69" s="67"/>
      <c r="J69" s="67"/>
      <c r="K69" s="67"/>
      <c r="L69" s="68"/>
      <c r="M69" s="107"/>
      <c r="N69" s="108"/>
      <c r="O69" s="108"/>
      <c r="P69" s="108"/>
      <c r="Q69" s="108"/>
      <c r="R69" s="107"/>
      <c r="S69" s="117"/>
      <c r="T69" s="107"/>
      <c r="U69" s="117"/>
      <c r="X69" s="110">
        <f t="shared" ref="X69:AJ69" si="245">SUBTOTAL(9,X68:X68)</f>
        <v>0</v>
      </c>
      <c r="Y69" s="110" t="e">
        <f t="shared" si="245"/>
        <v>#N/A</v>
      </c>
      <c r="Z69" s="110" t="e">
        <f t="shared" si="245"/>
        <v>#N/A</v>
      </c>
      <c r="AA69" s="110" t="e">
        <f t="shared" si="245"/>
        <v>#N/A</v>
      </c>
      <c r="AB69" s="110" t="e">
        <f t="shared" si="245"/>
        <v>#N/A</v>
      </c>
      <c r="AC69" s="110" t="e">
        <f t="shared" si="245"/>
        <v>#N/A</v>
      </c>
      <c r="AD69" s="110" t="e">
        <f t="shared" si="245"/>
        <v>#N/A</v>
      </c>
      <c r="AE69" s="110" t="e">
        <f t="shared" si="245"/>
        <v>#N/A</v>
      </c>
      <c r="AF69" s="110" t="e">
        <f t="shared" si="245"/>
        <v>#N/A</v>
      </c>
      <c r="AG69" s="110" t="e">
        <f t="shared" si="245"/>
        <v>#N/A</v>
      </c>
      <c r="AH69" s="110" t="e">
        <f t="shared" si="245"/>
        <v>#N/A</v>
      </c>
      <c r="AI69" s="110" t="e">
        <f t="shared" si="245"/>
        <v>#N/A</v>
      </c>
      <c r="AJ69" s="111" t="e">
        <f t="shared" si="245"/>
        <v>#N/A</v>
      </c>
      <c r="AK69" s="159" t="e">
        <f t="shared" ref="AK69:AK132" si="246">+BB69/X69</f>
        <v>#DIV/0!</v>
      </c>
      <c r="AL69" s="110"/>
      <c r="AM69" s="110">
        <f t="shared" ref="AM69:AY69" si="247">SUBTOTAL(9,AM68:AM68)</f>
        <v>0</v>
      </c>
      <c r="AN69" s="110" t="e">
        <f t="shared" si="247"/>
        <v>#N/A</v>
      </c>
      <c r="AO69" s="110" t="e">
        <f t="shared" si="247"/>
        <v>#N/A</v>
      </c>
      <c r="AP69" s="110" t="e">
        <f t="shared" si="247"/>
        <v>#N/A</v>
      </c>
      <c r="AQ69" s="110" t="e">
        <f t="shared" si="247"/>
        <v>#N/A</v>
      </c>
      <c r="AR69" s="110" t="e">
        <f t="shared" si="247"/>
        <v>#N/A</v>
      </c>
      <c r="AS69" s="110" t="e">
        <f t="shared" si="247"/>
        <v>#N/A</v>
      </c>
      <c r="AT69" s="110" t="e">
        <f t="shared" si="247"/>
        <v>#N/A</v>
      </c>
      <c r="AU69" s="110" t="e">
        <f t="shared" si="247"/>
        <v>#N/A</v>
      </c>
      <c r="AV69" s="110" t="e">
        <f t="shared" si="247"/>
        <v>#N/A</v>
      </c>
      <c r="AW69" s="110" t="e">
        <f t="shared" si="247"/>
        <v>#N/A</v>
      </c>
      <c r="AX69" s="110" t="e">
        <f t="shared" si="247"/>
        <v>#N/A</v>
      </c>
      <c r="AY69" s="111" t="e">
        <f t="shared" si="247"/>
        <v>#N/A</v>
      </c>
      <c r="AZ69" s="111"/>
      <c r="BA69" s="111"/>
      <c r="BB69" s="110">
        <f t="shared" ref="BB69:BN69" si="248">SUBTOTAL(9,BB68:BB68)</f>
        <v>0</v>
      </c>
      <c r="BC69" s="110" t="e">
        <f t="shared" si="248"/>
        <v>#N/A</v>
      </c>
      <c r="BD69" s="110" t="e">
        <f t="shared" si="248"/>
        <v>#N/A</v>
      </c>
      <c r="BE69" s="110" t="e">
        <f t="shared" si="248"/>
        <v>#N/A</v>
      </c>
      <c r="BF69" s="110" t="e">
        <f t="shared" si="248"/>
        <v>#N/A</v>
      </c>
      <c r="BG69" s="110" t="e">
        <f t="shared" si="248"/>
        <v>#N/A</v>
      </c>
      <c r="BH69" s="110" t="e">
        <f t="shared" si="248"/>
        <v>#N/A</v>
      </c>
      <c r="BI69" s="110" t="e">
        <f t="shared" si="248"/>
        <v>#N/A</v>
      </c>
      <c r="BJ69" s="110" t="e">
        <f t="shared" si="248"/>
        <v>#N/A</v>
      </c>
      <c r="BK69" s="110" t="e">
        <f t="shared" si="248"/>
        <v>#N/A</v>
      </c>
      <c r="BL69" s="110" t="e">
        <f t="shared" si="248"/>
        <v>#N/A</v>
      </c>
      <c r="BM69" s="110" t="e">
        <f t="shared" si="248"/>
        <v>#N/A</v>
      </c>
      <c r="BN69" s="111" t="e">
        <f t="shared" si="248"/>
        <v>#N/A</v>
      </c>
      <c r="BO69" s="110"/>
      <c r="BP69" s="110"/>
      <c r="BQ69" s="112">
        <f t="shared" ref="BQ69:CC69" si="249">SUBTOTAL(9,BQ68:BQ68)</f>
        <v>0</v>
      </c>
      <c r="BR69" s="112" t="e">
        <f t="shared" si="249"/>
        <v>#N/A</v>
      </c>
      <c r="BS69" s="112" t="e">
        <f t="shared" si="249"/>
        <v>#N/A</v>
      </c>
      <c r="BT69" s="112" t="e">
        <f t="shared" si="249"/>
        <v>#N/A</v>
      </c>
      <c r="BU69" s="112" t="e">
        <f t="shared" si="249"/>
        <v>#N/A</v>
      </c>
      <c r="BV69" s="112" t="e">
        <f t="shared" si="249"/>
        <v>#N/A</v>
      </c>
      <c r="BW69" s="112" t="e">
        <f t="shared" si="249"/>
        <v>#N/A</v>
      </c>
      <c r="BX69" s="112" t="e">
        <f t="shared" si="249"/>
        <v>#N/A</v>
      </c>
      <c r="BY69" s="112" t="e">
        <f t="shared" si="249"/>
        <v>#N/A</v>
      </c>
      <c r="BZ69" s="112" t="e">
        <f t="shared" si="249"/>
        <v>#N/A</v>
      </c>
      <c r="CA69" s="112" t="e">
        <f t="shared" si="249"/>
        <v>#N/A</v>
      </c>
      <c r="CB69" s="112" t="e">
        <f t="shared" si="249"/>
        <v>#N/A</v>
      </c>
      <c r="CC69" s="112" t="e">
        <f t="shared" si="249"/>
        <v>#N/A</v>
      </c>
      <c r="CD69" s="110"/>
      <c r="CE69" s="112"/>
      <c r="CF69" s="112">
        <f t="shared" ref="CF69:CR69" si="250">SUBTOTAL(9,CF68:CF68)</f>
        <v>0</v>
      </c>
      <c r="CG69" s="112" t="e">
        <f t="shared" si="250"/>
        <v>#N/A</v>
      </c>
      <c r="CH69" s="112" t="e">
        <f t="shared" si="250"/>
        <v>#N/A</v>
      </c>
      <c r="CI69" s="112" t="e">
        <f t="shared" si="250"/>
        <v>#N/A</v>
      </c>
      <c r="CJ69" s="112" t="e">
        <f t="shared" si="250"/>
        <v>#N/A</v>
      </c>
      <c r="CK69" s="112" t="e">
        <f t="shared" si="250"/>
        <v>#N/A</v>
      </c>
      <c r="CL69" s="112" t="e">
        <f t="shared" si="250"/>
        <v>#N/A</v>
      </c>
      <c r="CM69" s="112" t="e">
        <f t="shared" si="250"/>
        <v>#N/A</v>
      </c>
      <c r="CN69" s="112" t="e">
        <f t="shared" si="250"/>
        <v>#N/A</v>
      </c>
      <c r="CO69" s="112" t="e">
        <f t="shared" si="250"/>
        <v>#N/A</v>
      </c>
      <c r="CP69" s="112" t="e">
        <f t="shared" si="250"/>
        <v>#N/A</v>
      </c>
      <c r="CQ69" s="112" t="e">
        <f t="shared" si="250"/>
        <v>#N/A</v>
      </c>
      <c r="CR69" s="112" t="e">
        <f t="shared" si="250"/>
        <v>#N/A</v>
      </c>
      <c r="CS69" s="110"/>
      <c r="CT69" s="110"/>
      <c r="CU69" s="113">
        <f t="shared" ref="CU69:DG69" si="251">SUBTOTAL(9,CU68:CU68)</f>
        <v>-916.66666666666674</v>
      </c>
      <c r="CV69" s="113" t="e">
        <f t="shared" si="251"/>
        <v>#N/A</v>
      </c>
      <c r="CW69" s="113" t="e">
        <f t="shared" si="251"/>
        <v>#N/A</v>
      </c>
      <c r="CX69" s="113" t="e">
        <f t="shared" si="251"/>
        <v>#N/A</v>
      </c>
      <c r="CY69" s="113" t="e">
        <f t="shared" si="251"/>
        <v>#N/A</v>
      </c>
      <c r="CZ69" s="113" t="e">
        <f t="shared" si="251"/>
        <v>#N/A</v>
      </c>
      <c r="DA69" s="113" t="e">
        <f t="shared" si="251"/>
        <v>#N/A</v>
      </c>
      <c r="DB69" s="113" t="e">
        <f t="shared" si="251"/>
        <v>#N/A</v>
      </c>
      <c r="DC69" s="113" t="e">
        <f t="shared" si="251"/>
        <v>#N/A</v>
      </c>
      <c r="DD69" s="113" t="e">
        <f t="shared" si="251"/>
        <v>#N/A</v>
      </c>
      <c r="DE69" s="113" t="e">
        <f t="shared" si="251"/>
        <v>#N/A</v>
      </c>
      <c r="DF69" s="113" t="e">
        <f t="shared" si="251"/>
        <v>#N/A</v>
      </c>
      <c r="DG69" s="112" t="e">
        <f t="shared" si="251"/>
        <v>#N/A</v>
      </c>
      <c r="DH69" s="110"/>
      <c r="DJ69" s="69">
        <f t="shared" ref="DJ69:DV69" si="252">SUBTOTAL(9,DJ68:DJ68)</f>
        <v>0</v>
      </c>
      <c r="DK69" s="69" t="e">
        <f t="shared" si="252"/>
        <v>#N/A</v>
      </c>
      <c r="DL69" s="69" t="e">
        <f t="shared" si="252"/>
        <v>#N/A</v>
      </c>
      <c r="DM69" s="69" t="e">
        <f t="shared" si="252"/>
        <v>#N/A</v>
      </c>
      <c r="DN69" s="69" t="e">
        <f t="shared" si="252"/>
        <v>#N/A</v>
      </c>
      <c r="DO69" s="69" t="e">
        <f t="shared" si="252"/>
        <v>#N/A</v>
      </c>
      <c r="DP69" s="69" t="e">
        <f t="shared" si="252"/>
        <v>#N/A</v>
      </c>
      <c r="DQ69" s="69" t="e">
        <f t="shared" si="252"/>
        <v>#N/A</v>
      </c>
      <c r="DR69" s="69" t="e">
        <f t="shared" si="252"/>
        <v>#N/A</v>
      </c>
      <c r="DS69" s="69" t="e">
        <f t="shared" si="252"/>
        <v>#N/A</v>
      </c>
      <c r="DT69" s="69" t="e">
        <f t="shared" si="252"/>
        <v>#N/A</v>
      </c>
      <c r="DU69" s="69" t="e">
        <f t="shared" si="252"/>
        <v>#N/A</v>
      </c>
      <c r="DV69" s="112" t="e">
        <f t="shared" si="252"/>
        <v>#N/A</v>
      </c>
      <c r="DY69" s="69">
        <f t="shared" ref="DY69:EK69" si="253">SUBTOTAL(9,DY68:DY68)</f>
        <v>0</v>
      </c>
      <c r="DZ69" s="69">
        <f t="shared" si="253"/>
        <v>0</v>
      </c>
      <c r="EA69" s="69">
        <f t="shared" si="253"/>
        <v>0</v>
      </c>
      <c r="EB69" s="69">
        <f t="shared" si="253"/>
        <v>0</v>
      </c>
      <c r="EC69" s="69">
        <f t="shared" si="253"/>
        <v>0</v>
      </c>
      <c r="ED69" s="69">
        <f t="shared" si="253"/>
        <v>0</v>
      </c>
      <c r="EE69" s="69">
        <f t="shared" si="253"/>
        <v>0</v>
      </c>
      <c r="EF69" s="69">
        <f t="shared" si="253"/>
        <v>0</v>
      </c>
      <c r="EG69" s="69">
        <f t="shared" si="253"/>
        <v>0</v>
      </c>
      <c r="EH69" s="69">
        <f t="shared" si="253"/>
        <v>0</v>
      </c>
      <c r="EI69" s="69">
        <f t="shared" si="253"/>
        <v>0</v>
      </c>
      <c r="EJ69" s="69">
        <f t="shared" si="253"/>
        <v>0</v>
      </c>
      <c r="EK69" s="112">
        <f t="shared" si="253"/>
        <v>0</v>
      </c>
      <c r="EN69" s="69">
        <f t="shared" ref="EN69:FA69" si="254">SUBTOTAL(9,EN68:EN68)</f>
        <v>0</v>
      </c>
      <c r="EO69" s="110">
        <f t="shared" si="254"/>
        <v>-916.66666666666674</v>
      </c>
      <c r="EP69" s="110" t="e">
        <f t="shared" si="254"/>
        <v>#N/A</v>
      </c>
      <c r="EQ69" s="110" t="e">
        <f t="shared" si="254"/>
        <v>#N/A</v>
      </c>
      <c r="ER69" s="110" t="e">
        <f t="shared" si="254"/>
        <v>#N/A</v>
      </c>
      <c r="ES69" s="110" t="e">
        <f t="shared" si="254"/>
        <v>#N/A</v>
      </c>
      <c r="ET69" s="110" t="e">
        <f t="shared" si="254"/>
        <v>#N/A</v>
      </c>
      <c r="EU69" s="110" t="e">
        <f t="shared" si="254"/>
        <v>#N/A</v>
      </c>
      <c r="EV69" s="110" t="e">
        <f t="shared" si="254"/>
        <v>#N/A</v>
      </c>
      <c r="EW69" s="110" t="e">
        <f t="shared" si="254"/>
        <v>#N/A</v>
      </c>
      <c r="EX69" s="110" t="e">
        <f t="shared" si="254"/>
        <v>#N/A</v>
      </c>
      <c r="EY69" s="110" t="e">
        <f t="shared" si="254"/>
        <v>#N/A</v>
      </c>
      <c r="EZ69" s="110" t="e">
        <f t="shared" si="254"/>
        <v>#N/A</v>
      </c>
      <c r="FA69" s="112" t="e">
        <f t="shared" si="254"/>
        <v>#N/A</v>
      </c>
      <c r="FD69" s="110">
        <f t="shared" ref="FD69:FP69" si="255">SUBTOTAL(9,FD68:FD68)</f>
        <v>916.66666666666674</v>
      </c>
      <c r="FE69" s="110" t="e">
        <f t="shared" si="255"/>
        <v>#N/A</v>
      </c>
      <c r="FF69" s="110" t="e">
        <f t="shared" si="255"/>
        <v>#N/A</v>
      </c>
      <c r="FG69" s="110" t="e">
        <f t="shared" si="255"/>
        <v>#N/A</v>
      </c>
      <c r="FH69" s="110" t="e">
        <f t="shared" si="255"/>
        <v>#N/A</v>
      </c>
      <c r="FI69" s="110" t="e">
        <f t="shared" si="255"/>
        <v>#N/A</v>
      </c>
      <c r="FJ69" s="110" t="e">
        <f t="shared" si="255"/>
        <v>#N/A</v>
      </c>
      <c r="FK69" s="110" t="e">
        <f t="shared" si="255"/>
        <v>#N/A</v>
      </c>
      <c r="FL69" s="110" t="e">
        <f t="shared" si="255"/>
        <v>#N/A</v>
      </c>
      <c r="FM69" s="110" t="e">
        <f t="shared" si="255"/>
        <v>#N/A</v>
      </c>
      <c r="FN69" s="110" t="e">
        <f t="shared" si="255"/>
        <v>#N/A</v>
      </c>
      <c r="FO69" s="110" t="e">
        <f t="shared" si="255"/>
        <v>#N/A</v>
      </c>
      <c r="FP69" s="110" t="e">
        <f t="shared" si="255"/>
        <v>#N/A</v>
      </c>
    </row>
    <row r="70" spans="1:172" ht="15" customHeight="1" outlineLevel="2" x14ac:dyDescent="0.25">
      <c r="A70" s="30">
        <v>12</v>
      </c>
      <c r="B70" s="30" t="s">
        <v>408</v>
      </c>
      <c r="C70" s="30" t="s">
        <v>6</v>
      </c>
      <c r="D70" s="64">
        <v>10109</v>
      </c>
      <c r="E70" s="64">
        <v>10109</v>
      </c>
      <c r="F70" s="30" t="s">
        <v>1207</v>
      </c>
      <c r="G70" s="36" t="s">
        <v>410</v>
      </c>
      <c r="H70" s="36" t="s">
        <v>410</v>
      </c>
      <c r="I70" s="30" t="s">
        <v>1208</v>
      </c>
      <c r="J70" s="30" t="s">
        <v>1209</v>
      </c>
      <c r="K70" s="30" t="s">
        <v>259</v>
      </c>
      <c r="L70" s="32" t="s">
        <v>333</v>
      </c>
      <c r="M70" s="33" t="s">
        <v>405</v>
      </c>
      <c r="N70" s="34">
        <v>0.01</v>
      </c>
      <c r="O70" s="34">
        <v>0.02</v>
      </c>
      <c r="P70" s="34">
        <v>0</v>
      </c>
      <c r="Q70" s="34">
        <v>0</v>
      </c>
      <c r="R70" s="33">
        <v>0</v>
      </c>
      <c r="S70" s="33">
        <v>0</v>
      </c>
      <c r="T70" s="33">
        <v>30</v>
      </c>
      <c r="U70" s="33"/>
      <c r="X70" s="75">
        <f>+VLOOKUP($D70,[1]venta_neta_cons!$A$2:$N$1048576,3,0)</f>
        <v>257</v>
      </c>
      <c r="Y70" s="75">
        <f>+VLOOKUP($D70,[1]venta_neta_cons!$A$2:$N$1048576,4,0)</f>
        <v>0</v>
      </c>
      <c r="Z70" s="75">
        <f>+VLOOKUP($D70,[1]venta_neta_cons!$A$2:$N$1048576,5,0)</f>
        <v>0</v>
      </c>
      <c r="AA70" s="75">
        <f>+VLOOKUP($D70,[1]venta_neta_cons!$A$2:$N$1048576,6,0)</f>
        <v>0</v>
      </c>
      <c r="AB70" s="75">
        <f>+VLOOKUP($D70,[1]venta_neta_cons!$A$2:$N$1048576,7,0)</f>
        <v>0</v>
      </c>
      <c r="AC70" s="75">
        <f>+VLOOKUP($D70,[1]venta_neta_cons!$A$2:$N$1048576,8,0)</f>
        <v>0</v>
      </c>
      <c r="AD70" s="75">
        <f>+VLOOKUP($D70,[1]venta_neta_cons!$A$2:$N$1048576,9,0)</f>
        <v>0</v>
      </c>
      <c r="AE70" s="75">
        <f>+VLOOKUP($D70,[1]venta_neta_cons!$A$2:$N$1048576,10,0)</f>
        <v>0</v>
      </c>
      <c r="AF70" s="75">
        <f>+VLOOKUP($D70,[1]venta_neta_cons!$A$2:$N$1048576,11,0)</f>
        <v>0</v>
      </c>
      <c r="AG70" s="75">
        <f>+VLOOKUP($D70,[1]venta_neta_cons!$A$2:$N$1048576,12,0)</f>
        <v>0</v>
      </c>
      <c r="AH70" s="75">
        <f>+VLOOKUP($D70,[1]venta_neta_cons!$A$2:$N$1048576,13,0)</f>
        <v>0</v>
      </c>
      <c r="AI70" s="75">
        <f>+VLOOKUP($D70,[1]venta_neta_cons!$A$2:$N$1048576,14,0)</f>
        <v>0</v>
      </c>
      <c r="AJ70" s="76">
        <f t="shared" si="35"/>
        <v>257</v>
      </c>
      <c r="AK70" s="159">
        <f t="shared" si="246"/>
        <v>-7.3151750972762471E-3</v>
      </c>
      <c r="AL70" s="75"/>
      <c r="AM70" s="75">
        <f>+VLOOKUP($D70,[1]saldo_cons!$A$2:$N$1048576,3,0)</f>
        <v>-1.8799999999999955</v>
      </c>
      <c r="AN70" s="75">
        <f>+VLOOKUP($D70,[1]saldo_cons!$A$2:$N$1048576,4,0)</f>
        <v>0</v>
      </c>
      <c r="AO70" s="75">
        <f>+VLOOKUP($D70,[1]saldo_cons!$A$2:$N$1048576,5,0)</f>
        <v>0</v>
      </c>
      <c r="AP70" s="75">
        <f>+VLOOKUP($D70,[1]saldo_cons!$A$2:$N$1048576,6,0)</f>
        <v>0</v>
      </c>
      <c r="AQ70" s="75">
        <f>+VLOOKUP($D70,[1]saldo_cons!$A$2:$N$1048576,7,0)</f>
        <v>0</v>
      </c>
      <c r="AR70" s="75">
        <f>+VLOOKUP($D70,[1]saldo_cons!$A$2:$N$1048576,8,0)</f>
        <v>0</v>
      </c>
      <c r="AS70" s="75">
        <f>+VLOOKUP($D70,[1]saldo_cons!$A$2:$N$1048576,9,0)</f>
        <v>0</v>
      </c>
      <c r="AT70" s="75">
        <f>+VLOOKUP($D70,[1]saldo_cons!$A$2:$N$1048576,10,0)</f>
        <v>0</v>
      </c>
      <c r="AU70" s="75">
        <f>+VLOOKUP($D70,[1]saldo_cons!$A$2:$N$1048576,11,0)</f>
        <v>0</v>
      </c>
      <c r="AV70" s="75">
        <f>+VLOOKUP($D70,[1]saldo_cons!$A$2:$N$1048576,12,0)</f>
        <v>0</v>
      </c>
      <c r="AW70" s="75">
        <f>+VLOOKUP($D70,[1]saldo_cons!$A$2:$N$1048576,13,0)</f>
        <v>0</v>
      </c>
      <c r="AX70" s="75">
        <f>+VLOOKUP($D70,[1]saldo_cons!$A$2:$N$1048576,14,0)</f>
        <v>0</v>
      </c>
      <c r="AY70" s="76"/>
      <c r="AZ70" s="76"/>
      <c r="BA70" s="76"/>
      <c r="BB70" s="75">
        <f>+VLOOKUP($D70,[1]ggr_cons!$A$2:$N$1048576,3,0)</f>
        <v>-1.8799999999999955</v>
      </c>
      <c r="BC70" s="75">
        <f>+VLOOKUP($D70,[1]ggr_cons!$A$2:$N$1048576,4,0)</f>
        <v>0</v>
      </c>
      <c r="BD70" s="75">
        <f>+VLOOKUP($D70,[1]ggr_cons!$A$2:$N$1048576,5,0)</f>
        <v>0</v>
      </c>
      <c r="BE70" s="75">
        <f>+VLOOKUP($D70,[1]ggr_cons!$A$2:$N$1048576,6,0)</f>
        <v>0</v>
      </c>
      <c r="BF70" s="75">
        <f>+VLOOKUP($D70,[1]ggr_cons!$A$2:$N$1048576,7,0)</f>
        <v>0</v>
      </c>
      <c r="BG70" s="75">
        <f>+VLOOKUP($D70,[1]ggr_cons!$A$2:$N$1048576,8,0)</f>
        <v>0</v>
      </c>
      <c r="BH70" s="75">
        <f>+VLOOKUP($D70,[1]ggr_cons!$A$2:$N$1048576,9,0)</f>
        <v>0</v>
      </c>
      <c r="BI70" s="75">
        <f>+VLOOKUP($D70,[1]ggr_cons!$A$2:$N$1048576,10,0)</f>
        <v>0</v>
      </c>
      <c r="BJ70" s="75">
        <f>+VLOOKUP($D70,[1]ggr_cons!$A$2:$N$1048576,11,0)</f>
        <v>0</v>
      </c>
      <c r="BK70" s="75">
        <f>+VLOOKUP($D70,[1]ggr_cons!$A$2:$N$1048576,12,0)</f>
        <v>0</v>
      </c>
      <c r="BL70" s="75">
        <f>+VLOOKUP($D70,[1]ggr_cons!$A$2:$N$1048576,13,0)</f>
        <v>0</v>
      </c>
      <c r="BM70" s="75">
        <f>+VLOOKUP($D70,[1]ggr_cons!$A$2:$N$1048576,14,0)</f>
        <v>0</v>
      </c>
      <c r="BN70" s="76"/>
      <c r="BO70" s="75"/>
      <c r="BP70" s="75"/>
      <c r="BQ70" s="77">
        <f t="shared" si="37"/>
        <v>2.57</v>
      </c>
      <c r="BR70" s="77">
        <f t="shared" si="38"/>
        <v>0</v>
      </c>
      <c r="BS70" s="77">
        <f t="shared" si="39"/>
        <v>0</v>
      </c>
      <c r="BT70" s="77">
        <f t="shared" si="40"/>
        <v>0</v>
      </c>
      <c r="BU70" s="77">
        <f t="shared" si="41"/>
        <v>0</v>
      </c>
      <c r="BV70" s="77">
        <f t="shared" si="42"/>
        <v>0</v>
      </c>
      <c r="BW70" s="77">
        <f t="shared" si="43"/>
        <v>0</v>
      </c>
      <c r="BX70" s="77">
        <f t="shared" si="44"/>
        <v>0</v>
      </c>
      <c r="BY70" s="77">
        <f t="shared" si="45"/>
        <v>0</v>
      </c>
      <c r="BZ70" s="77">
        <f t="shared" si="46"/>
        <v>0</v>
      </c>
      <c r="CA70" s="77">
        <f t="shared" si="47"/>
        <v>0</v>
      </c>
      <c r="CB70" s="77">
        <f t="shared" si="48"/>
        <v>0</v>
      </c>
      <c r="CC70" s="77">
        <f t="shared" si="49"/>
        <v>2.57</v>
      </c>
      <c r="CD70" s="75"/>
      <c r="CE70" s="77"/>
      <c r="CF70" s="77">
        <f t="shared" si="50"/>
        <v>2.1239669421487601</v>
      </c>
      <c r="CG70" s="77">
        <f t="shared" si="51"/>
        <v>0</v>
      </c>
      <c r="CH70" s="77">
        <f t="shared" si="52"/>
        <v>0</v>
      </c>
      <c r="CI70" s="77">
        <f t="shared" si="53"/>
        <v>0</v>
      </c>
      <c r="CJ70" s="77">
        <f t="shared" si="54"/>
        <v>0</v>
      </c>
      <c r="CK70" s="77">
        <f t="shared" si="55"/>
        <v>0</v>
      </c>
      <c r="CL70" s="77">
        <f t="shared" si="56"/>
        <v>0</v>
      </c>
      <c r="CM70" s="77">
        <f t="shared" si="57"/>
        <v>0</v>
      </c>
      <c r="CN70" s="77">
        <f t="shared" si="58"/>
        <v>0</v>
      </c>
      <c r="CO70" s="77">
        <f t="shared" si="59"/>
        <v>0</v>
      </c>
      <c r="CP70" s="77">
        <f t="shared" si="60"/>
        <v>0</v>
      </c>
      <c r="CQ70" s="77">
        <f t="shared" si="61"/>
        <v>0</v>
      </c>
      <c r="CR70" s="77">
        <f t="shared" si="62"/>
        <v>2.1239669421487601</v>
      </c>
      <c r="CS70" s="75"/>
      <c r="CT70" s="75"/>
      <c r="CU70" s="78">
        <f t="shared" si="103"/>
        <v>5.14</v>
      </c>
      <c r="CV70" s="78">
        <f t="shared" si="104"/>
        <v>0</v>
      </c>
      <c r="CW70" s="78">
        <f t="shared" si="105"/>
        <v>0</v>
      </c>
      <c r="CX70" s="78">
        <f t="shared" si="106"/>
        <v>0</v>
      </c>
      <c r="CY70" s="78">
        <f t="shared" si="107"/>
        <v>0</v>
      </c>
      <c r="CZ70" s="78">
        <f t="shared" si="108"/>
        <v>0</v>
      </c>
      <c r="DA70" s="78">
        <f t="shared" si="109"/>
        <v>0</v>
      </c>
      <c r="DB70" s="78">
        <f t="shared" si="110"/>
        <v>0</v>
      </c>
      <c r="DC70" s="78">
        <f t="shared" si="111"/>
        <v>0</v>
      </c>
      <c r="DD70" s="78">
        <f t="shared" si="112"/>
        <v>0</v>
      </c>
      <c r="DE70" s="78">
        <f t="shared" si="113"/>
        <v>0</v>
      </c>
      <c r="DF70" s="78">
        <f t="shared" si="114"/>
        <v>0</v>
      </c>
      <c r="DG70" s="77">
        <f t="shared" si="115"/>
        <v>5.14</v>
      </c>
      <c r="DH70" s="75"/>
      <c r="DJ70" s="6">
        <f t="shared" si="116"/>
        <v>30</v>
      </c>
      <c r="DK70" s="6">
        <f t="shared" si="117"/>
        <v>0</v>
      </c>
      <c r="DL70" s="6">
        <f t="shared" si="118"/>
        <v>0</v>
      </c>
      <c r="DM70" s="6">
        <f t="shared" si="119"/>
        <v>0</v>
      </c>
      <c r="DN70" s="6">
        <f t="shared" si="120"/>
        <v>0</v>
      </c>
      <c r="DO70" s="6">
        <f t="shared" si="121"/>
        <v>0</v>
      </c>
      <c r="DP70" s="6">
        <f t="shared" si="122"/>
        <v>0</v>
      </c>
      <c r="DQ70" s="6">
        <f t="shared" si="123"/>
        <v>0</v>
      </c>
      <c r="DR70" s="6">
        <f t="shared" si="124"/>
        <v>0</v>
      </c>
      <c r="DS70" s="6">
        <f t="shared" si="125"/>
        <v>0</v>
      </c>
      <c r="DT70" s="6">
        <f t="shared" si="126"/>
        <v>0</v>
      </c>
      <c r="DU70" s="6">
        <f t="shared" si="127"/>
        <v>0</v>
      </c>
      <c r="DV70" s="77"/>
      <c r="DY70" s="6">
        <v>0</v>
      </c>
      <c r="DZ70" s="6">
        <v>0</v>
      </c>
      <c r="EA70" s="6">
        <v>0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77"/>
      <c r="EO70" s="75">
        <f t="shared" si="76"/>
        <v>35.14</v>
      </c>
      <c r="EP70" s="75">
        <f t="shared" si="77"/>
        <v>0</v>
      </c>
      <c r="EQ70" s="75">
        <f t="shared" si="78"/>
        <v>0</v>
      </c>
      <c r="ER70" s="75">
        <f t="shared" si="79"/>
        <v>0</v>
      </c>
      <c r="ES70" s="75">
        <f t="shared" si="80"/>
        <v>0</v>
      </c>
      <c r="ET70" s="75">
        <f t="shared" si="81"/>
        <v>0</v>
      </c>
      <c r="EU70" s="75">
        <f t="shared" si="82"/>
        <v>0</v>
      </c>
      <c r="EV70" s="75">
        <f t="shared" si="83"/>
        <v>0</v>
      </c>
      <c r="EW70" s="75">
        <f t="shared" si="84"/>
        <v>0</v>
      </c>
      <c r="EX70" s="75">
        <f t="shared" si="85"/>
        <v>0</v>
      </c>
      <c r="EY70" s="75">
        <f t="shared" si="86"/>
        <v>0</v>
      </c>
      <c r="EZ70" s="75">
        <f t="shared" si="87"/>
        <v>0</v>
      </c>
      <c r="FA70" s="77">
        <f t="shared" si="34"/>
        <v>35.14</v>
      </c>
      <c r="FD70" s="75">
        <f t="shared" si="128"/>
        <v>-37.019999999999996</v>
      </c>
      <c r="FE70" s="75">
        <f t="shared" si="129"/>
        <v>0</v>
      </c>
      <c r="FF70" s="75">
        <f t="shared" si="130"/>
        <v>0</v>
      </c>
      <c r="FG70" s="75">
        <f t="shared" si="131"/>
        <v>0</v>
      </c>
      <c r="FH70" s="75">
        <f t="shared" si="132"/>
        <v>0</v>
      </c>
      <c r="FI70" s="75">
        <f t="shared" si="133"/>
        <v>0</v>
      </c>
      <c r="FJ70" s="75">
        <f t="shared" si="134"/>
        <v>0</v>
      </c>
      <c r="FK70" s="75">
        <f t="shared" si="135"/>
        <v>0</v>
      </c>
      <c r="FL70" s="75">
        <f t="shared" si="136"/>
        <v>0</v>
      </c>
      <c r="FM70" s="75">
        <f t="shared" si="137"/>
        <v>0</v>
      </c>
      <c r="FN70" s="75">
        <f t="shared" si="138"/>
        <v>0</v>
      </c>
      <c r="FO70" s="75">
        <f t="shared" si="139"/>
        <v>0</v>
      </c>
      <c r="FP70" s="75">
        <f t="shared" si="140"/>
        <v>-35.14</v>
      </c>
    </row>
    <row r="71" spans="1:172" ht="15" customHeight="1" outlineLevel="2" x14ac:dyDescent="0.25">
      <c r="A71" s="30">
        <v>12</v>
      </c>
      <c r="B71" s="30" t="s">
        <v>408</v>
      </c>
      <c r="C71" s="30" t="s">
        <v>6</v>
      </c>
      <c r="D71" s="64">
        <v>10133</v>
      </c>
      <c r="E71" s="64">
        <v>10133</v>
      </c>
      <c r="F71" s="30" t="s">
        <v>1210</v>
      </c>
      <c r="G71" s="36" t="s">
        <v>410</v>
      </c>
      <c r="H71" s="36" t="s">
        <v>410</v>
      </c>
      <c r="I71" s="30" t="s">
        <v>1211</v>
      </c>
      <c r="J71" s="30" t="s">
        <v>12</v>
      </c>
      <c r="K71" s="30" t="s">
        <v>12</v>
      </c>
      <c r="L71" s="32" t="s">
        <v>333</v>
      </c>
      <c r="M71" s="33" t="s">
        <v>405</v>
      </c>
      <c r="N71" s="34">
        <v>0.01</v>
      </c>
      <c r="O71" s="34">
        <v>0.02</v>
      </c>
      <c r="P71" s="34">
        <v>0</v>
      </c>
      <c r="Q71" s="34">
        <v>0</v>
      </c>
      <c r="R71" s="33">
        <v>0</v>
      </c>
      <c r="S71" s="33">
        <v>0</v>
      </c>
      <c r="T71" s="33">
        <v>30</v>
      </c>
      <c r="U71" s="33"/>
      <c r="X71" s="75">
        <f>+VLOOKUP($D71,[1]venta_neta_cons!$A$2:$N$1048576,3,0)</f>
        <v>35</v>
      </c>
      <c r="Y71" s="75">
        <f>+VLOOKUP($D71,[1]venta_neta_cons!$A$2:$N$1048576,4,0)</f>
        <v>0</v>
      </c>
      <c r="Z71" s="75">
        <f>+VLOOKUP($D71,[1]venta_neta_cons!$A$2:$N$1048576,5,0)</f>
        <v>0</v>
      </c>
      <c r="AA71" s="75">
        <f>+VLOOKUP($D71,[1]venta_neta_cons!$A$2:$N$1048576,6,0)</f>
        <v>0</v>
      </c>
      <c r="AB71" s="75">
        <f>+VLOOKUP($D71,[1]venta_neta_cons!$A$2:$N$1048576,7,0)</f>
        <v>0</v>
      </c>
      <c r="AC71" s="75">
        <f>+VLOOKUP($D71,[1]venta_neta_cons!$A$2:$N$1048576,8,0)</f>
        <v>0</v>
      </c>
      <c r="AD71" s="75">
        <f>+VLOOKUP($D71,[1]venta_neta_cons!$A$2:$N$1048576,9,0)</f>
        <v>0</v>
      </c>
      <c r="AE71" s="75">
        <f>+VLOOKUP($D71,[1]venta_neta_cons!$A$2:$N$1048576,10,0)</f>
        <v>0</v>
      </c>
      <c r="AF71" s="75">
        <f>+VLOOKUP($D71,[1]venta_neta_cons!$A$2:$N$1048576,11,0)</f>
        <v>0</v>
      </c>
      <c r="AG71" s="75">
        <f>+VLOOKUP($D71,[1]venta_neta_cons!$A$2:$N$1048576,12,0)</f>
        <v>0</v>
      </c>
      <c r="AH71" s="75">
        <f>+VLOOKUP($D71,[1]venta_neta_cons!$A$2:$N$1048576,13,0)</f>
        <v>0</v>
      </c>
      <c r="AI71" s="75">
        <f>+VLOOKUP($D71,[1]venta_neta_cons!$A$2:$N$1048576,14,0)</f>
        <v>0</v>
      </c>
      <c r="AJ71" s="76">
        <f t="shared" si="35"/>
        <v>35</v>
      </c>
      <c r="AK71" s="159">
        <f t="shared" si="246"/>
        <v>0.82857142857142863</v>
      </c>
      <c r="AL71" s="75"/>
      <c r="AM71" s="75">
        <f>+VLOOKUP($D71,[1]saldo_cons!$A$2:$N$1048576,3,0)</f>
        <v>29</v>
      </c>
      <c r="AN71" s="75">
        <f>+VLOOKUP($D71,[1]saldo_cons!$A$2:$N$1048576,4,0)</f>
        <v>0</v>
      </c>
      <c r="AO71" s="75">
        <f>+VLOOKUP($D71,[1]saldo_cons!$A$2:$N$1048576,5,0)</f>
        <v>0</v>
      </c>
      <c r="AP71" s="75">
        <f>+VLOOKUP($D71,[1]saldo_cons!$A$2:$N$1048576,6,0)</f>
        <v>0</v>
      </c>
      <c r="AQ71" s="75">
        <f>+VLOOKUP($D71,[1]saldo_cons!$A$2:$N$1048576,7,0)</f>
        <v>0</v>
      </c>
      <c r="AR71" s="75">
        <f>+VLOOKUP($D71,[1]saldo_cons!$A$2:$N$1048576,8,0)</f>
        <v>0</v>
      </c>
      <c r="AS71" s="75">
        <f>+VLOOKUP($D71,[1]saldo_cons!$A$2:$N$1048576,9,0)</f>
        <v>0</v>
      </c>
      <c r="AT71" s="75">
        <f>+VLOOKUP($D71,[1]saldo_cons!$A$2:$N$1048576,10,0)</f>
        <v>0</v>
      </c>
      <c r="AU71" s="75">
        <f>+VLOOKUP($D71,[1]saldo_cons!$A$2:$N$1048576,11,0)</f>
        <v>0</v>
      </c>
      <c r="AV71" s="75">
        <f>+VLOOKUP($D71,[1]saldo_cons!$A$2:$N$1048576,12,0)</f>
        <v>0</v>
      </c>
      <c r="AW71" s="75">
        <f>+VLOOKUP($D71,[1]saldo_cons!$A$2:$N$1048576,13,0)</f>
        <v>0</v>
      </c>
      <c r="AX71" s="75">
        <f>+VLOOKUP($D71,[1]saldo_cons!$A$2:$N$1048576,14,0)</f>
        <v>0</v>
      </c>
      <c r="AY71" s="76"/>
      <c r="AZ71" s="76"/>
      <c r="BA71" s="76"/>
      <c r="BB71" s="75">
        <f>+VLOOKUP($D71,[1]ggr_cons!$A$2:$N$1048576,3,0)</f>
        <v>29</v>
      </c>
      <c r="BC71" s="75">
        <f>+VLOOKUP($D71,[1]ggr_cons!$A$2:$N$1048576,4,0)</f>
        <v>0</v>
      </c>
      <c r="BD71" s="75">
        <f>+VLOOKUP($D71,[1]ggr_cons!$A$2:$N$1048576,5,0)</f>
        <v>0</v>
      </c>
      <c r="BE71" s="75">
        <f>+VLOOKUP($D71,[1]ggr_cons!$A$2:$N$1048576,6,0)</f>
        <v>0</v>
      </c>
      <c r="BF71" s="75">
        <f>+VLOOKUP($D71,[1]ggr_cons!$A$2:$N$1048576,7,0)</f>
        <v>0</v>
      </c>
      <c r="BG71" s="75">
        <f>+VLOOKUP($D71,[1]ggr_cons!$A$2:$N$1048576,8,0)</f>
        <v>0</v>
      </c>
      <c r="BH71" s="75">
        <f>+VLOOKUP($D71,[1]ggr_cons!$A$2:$N$1048576,9,0)</f>
        <v>0</v>
      </c>
      <c r="BI71" s="75">
        <f>+VLOOKUP($D71,[1]ggr_cons!$A$2:$N$1048576,10,0)</f>
        <v>0</v>
      </c>
      <c r="BJ71" s="75">
        <f>+VLOOKUP($D71,[1]ggr_cons!$A$2:$N$1048576,11,0)</f>
        <v>0</v>
      </c>
      <c r="BK71" s="75">
        <f>+VLOOKUP($D71,[1]ggr_cons!$A$2:$N$1048576,12,0)</f>
        <v>0</v>
      </c>
      <c r="BL71" s="75">
        <f>+VLOOKUP($D71,[1]ggr_cons!$A$2:$N$1048576,13,0)</f>
        <v>0</v>
      </c>
      <c r="BM71" s="75">
        <f>+VLOOKUP($D71,[1]ggr_cons!$A$2:$N$1048576,14,0)</f>
        <v>0</v>
      </c>
      <c r="BN71" s="76"/>
      <c r="BO71" s="75"/>
      <c r="BP71" s="75"/>
      <c r="BQ71" s="77">
        <f t="shared" si="37"/>
        <v>0.35000000000000003</v>
      </c>
      <c r="BR71" s="77">
        <f t="shared" si="38"/>
        <v>0</v>
      </c>
      <c r="BS71" s="77">
        <f t="shared" si="39"/>
        <v>0</v>
      </c>
      <c r="BT71" s="77">
        <f t="shared" si="40"/>
        <v>0</v>
      </c>
      <c r="BU71" s="77">
        <f t="shared" si="41"/>
        <v>0</v>
      </c>
      <c r="BV71" s="77">
        <f t="shared" si="42"/>
        <v>0</v>
      </c>
      <c r="BW71" s="77">
        <f t="shared" si="43"/>
        <v>0</v>
      </c>
      <c r="BX71" s="77">
        <f t="shared" si="44"/>
        <v>0</v>
      </c>
      <c r="BY71" s="77">
        <f t="shared" si="45"/>
        <v>0</v>
      </c>
      <c r="BZ71" s="77">
        <f t="shared" si="46"/>
        <v>0</v>
      </c>
      <c r="CA71" s="77">
        <f t="shared" si="47"/>
        <v>0</v>
      </c>
      <c r="CB71" s="77">
        <f t="shared" si="48"/>
        <v>0</v>
      </c>
      <c r="CC71" s="77">
        <f t="shared" si="49"/>
        <v>0.35000000000000003</v>
      </c>
      <c r="CD71" s="75"/>
      <c r="CE71" s="77"/>
      <c r="CF71" s="77">
        <f t="shared" si="50"/>
        <v>0.28925619834710747</v>
      </c>
      <c r="CG71" s="77">
        <f t="shared" si="51"/>
        <v>0</v>
      </c>
      <c r="CH71" s="77">
        <f t="shared" si="52"/>
        <v>0</v>
      </c>
      <c r="CI71" s="77">
        <f t="shared" si="53"/>
        <v>0</v>
      </c>
      <c r="CJ71" s="77">
        <f t="shared" si="54"/>
        <v>0</v>
      </c>
      <c r="CK71" s="77">
        <f t="shared" si="55"/>
        <v>0</v>
      </c>
      <c r="CL71" s="77">
        <f t="shared" si="56"/>
        <v>0</v>
      </c>
      <c r="CM71" s="77">
        <f t="shared" si="57"/>
        <v>0</v>
      </c>
      <c r="CN71" s="77">
        <f t="shared" si="58"/>
        <v>0</v>
      </c>
      <c r="CO71" s="77">
        <f t="shared" si="59"/>
        <v>0</v>
      </c>
      <c r="CP71" s="77">
        <f t="shared" si="60"/>
        <v>0</v>
      </c>
      <c r="CQ71" s="77">
        <f t="shared" si="61"/>
        <v>0</v>
      </c>
      <c r="CR71" s="77">
        <f t="shared" si="62"/>
        <v>0.28925619834710747</v>
      </c>
      <c r="CS71" s="75"/>
      <c r="CT71" s="75"/>
      <c r="CU71" s="78">
        <f t="shared" si="103"/>
        <v>0.70000000000000007</v>
      </c>
      <c r="CV71" s="78">
        <f t="shared" si="104"/>
        <v>0</v>
      </c>
      <c r="CW71" s="78">
        <f t="shared" si="105"/>
        <v>0</v>
      </c>
      <c r="CX71" s="78">
        <f t="shared" si="106"/>
        <v>0</v>
      </c>
      <c r="CY71" s="78">
        <f t="shared" si="107"/>
        <v>0</v>
      </c>
      <c r="CZ71" s="78">
        <f t="shared" si="108"/>
        <v>0</v>
      </c>
      <c r="DA71" s="78">
        <f t="shared" si="109"/>
        <v>0</v>
      </c>
      <c r="DB71" s="78">
        <f t="shared" si="110"/>
        <v>0</v>
      </c>
      <c r="DC71" s="78">
        <f t="shared" si="111"/>
        <v>0</v>
      </c>
      <c r="DD71" s="78">
        <f t="shared" si="112"/>
        <v>0</v>
      </c>
      <c r="DE71" s="78">
        <f t="shared" si="113"/>
        <v>0</v>
      </c>
      <c r="DF71" s="78">
        <f t="shared" si="114"/>
        <v>0</v>
      </c>
      <c r="DG71" s="77">
        <f t="shared" si="115"/>
        <v>0.70000000000000007</v>
      </c>
      <c r="DH71" s="75"/>
      <c r="DJ71" s="6">
        <f t="shared" si="116"/>
        <v>30</v>
      </c>
      <c r="DK71" s="6">
        <f t="shared" si="117"/>
        <v>0</v>
      </c>
      <c r="DL71" s="6">
        <f t="shared" si="118"/>
        <v>0</v>
      </c>
      <c r="DM71" s="6">
        <f t="shared" si="119"/>
        <v>0</v>
      </c>
      <c r="DN71" s="6">
        <f t="shared" si="120"/>
        <v>0</v>
      </c>
      <c r="DO71" s="6">
        <f t="shared" si="121"/>
        <v>0</v>
      </c>
      <c r="DP71" s="6">
        <f t="shared" si="122"/>
        <v>0</v>
      </c>
      <c r="DQ71" s="6">
        <f t="shared" si="123"/>
        <v>0</v>
      </c>
      <c r="DR71" s="6">
        <f t="shared" si="124"/>
        <v>0</v>
      </c>
      <c r="DS71" s="6">
        <f t="shared" si="125"/>
        <v>0</v>
      </c>
      <c r="DT71" s="6">
        <f t="shared" si="126"/>
        <v>0</v>
      </c>
      <c r="DU71" s="6">
        <f t="shared" si="127"/>
        <v>0</v>
      </c>
      <c r="DV71" s="77"/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77"/>
      <c r="EO71" s="75">
        <f t="shared" si="76"/>
        <v>30.7</v>
      </c>
      <c r="EP71" s="75">
        <f t="shared" si="77"/>
        <v>0</v>
      </c>
      <c r="EQ71" s="75">
        <f t="shared" si="78"/>
        <v>0</v>
      </c>
      <c r="ER71" s="75">
        <f t="shared" si="79"/>
        <v>0</v>
      </c>
      <c r="ES71" s="75">
        <f t="shared" si="80"/>
        <v>0</v>
      </c>
      <c r="ET71" s="75">
        <f t="shared" si="81"/>
        <v>0</v>
      </c>
      <c r="EU71" s="75">
        <f t="shared" si="82"/>
        <v>0</v>
      </c>
      <c r="EV71" s="75">
        <f t="shared" si="83"/>
        <v>0</v>
      </c>
      <c r="EW71" s="75">
        <f t="shared" si="84"/>
        <v>0</v>
      </c>
      <c r="EX71" s="75">
        <f t="shared" si="85"/>
        <v>0</v>
      </c>
      <c r="EY71" s="75">
        <f t="shared" si="86"/>
        <v>0</v>
      </c>
      <c r="EZ71" s="75">
        <f t="shared" si="87"/>
        <v>0</v>
      </c>
      <c r="FA71" s="77">
        <f t="shared" si="34"/>
        <v>30.7</v>
      </c>
      <c r="FD71" s="75">
        <f t="shared" si="128"/>
        <v>-1.6999999999999993</v>
      </c>
      <c r="FE71" s="75">
        <f t="shared" si="129"/>
        <v>0</v>
      </c>
      <c r="FF71" s="75">
        <f t="shared" si="130"/>
        <v>0</v>
      </c>
      <c r="FG71" s="75">
        <f t="shared" si="131"/>
        <v>0</v>
      </c>
      <c r="FH71" s="75">
        <f t="shared" si="132"/>
        <v>0</v>
      </c>
      <c r="FI71" s="75">
        <f t="shared" si="133"/>
        <v>0</v>
      </c>
      <c r="FJ71" s="75">
        <f t="shared" si="134"/>
        <v>0</v>
      </c>
      <c r="FK71" s="75">
        <f t="shared" si="135"/>
        <v>0</v>
      </c>
      <c r="FL71" s="75">
        <f t="shared" si="136"/>
        <v>0</v>
      </c>
      <c r="FM71" s="75">
        <f t="shared" si="137"/>
        <v>0</v>
      </c>
      <c r="FN71" s="75">
        <f t="shared" si="138"/>
        <v>0</v>
      </c>
      <c r="FO71" s="75">
        <f t="shared" si="139"/>
        <v>0</v>
      </c>
      <c r="FP71" s="75">
        <f t="shared" si="140"/>
        <v>-30.7</v>
      </c>
    </row>
    <row r="72" spans="1:172" ht="15" customHeight="1" outlineLevel="2" x14ac:dyDescent="0.25">
      <c r="A72" s="30">
        <v>12</v>
      </c>
      <c r="B72" s="30" t="s">
        <v>408</v>
      </c>
      <c r="C72" s="30" t="s">
        <v>6</v>
      </c>
      <c r="D72" s="64">
        <v>10134</v>
      </c>
      <c r="E72" s="64">
        <v>10134</v>
      </c>
      <c r="F72" s="30" t="s">
        <v>1212</v>
      </c>
      <c r="G72" s="36" t="s">
        <v>410</v>
      </c>
      <c r="H72" s="36" t="s">
        <v>410</v>
      </c>
      <c r="I72" s="30" t="s">
        <v>1213</v>
      </c>
      <c r="J72" s="30" t="s">
        <v>353</v>
      </c>
      <c r="K72" s="30" t="s">
        <v>12</v>
      </c>
      <c r="L72" s="32" t="s">
        <v>333</v>
      </c>
      <c r="M72" s="33" t="s">
        <v>405</v>
      </c>
      <c r="N72" s="34">
        <v>0.01</v>
      </c>
      <c r="O72" s="34">
        <v>0.02</v>
      </c>
      <c r="P72" s="34">
        <v>0</v>
      </c>
      <c r="Q72" s="34">
        <v>0</v>
      </c>
      <c r="R72" s="33">
        <v>0</v>
      </c>
      <c r="S72" s="33">
        <v>0</v>
      </c>
      <c r="T72" s="33">
        <v>30</v>
      </c>
      <c r="U72" s="33"/>
      <c r="X72" s="75">
        <f>+VLOOKUP($D72,[1]venta_neta_cons!$A$2:$N$1048576,3,0)</f>
        <v>406</v>
      </c>
      <c r="Y72" s="75">
        <f>+VLOOKUP($D72,[1]venta_neta_cons!$A$2:$N$1048576,4,0)</f>
        <v>0</v>
      </c>
      <c r="Z72" s="75">
        <f>+VLOOKUP($D72,[1]venta_neta_cons!$A$2:$N$1048576,5,0)</f>
        <v>0</v>
      </c>
      <c r="AA72" s="75">
        <f>+VLOOKUP($D72,[1]venta_neta_cons!$A$2:$N$1048576,6,0)</f>
        <v>0</v>
      </c>
      <c r="AB72" s="75">
        <f>+VLOOKUP($D72,[1]venta_neta_cons!$A$2:$N$1048576,7,0)</f>
        <v>0</v>
      </c>
      <c r="AC72" s="75">
        <f>+VLOOKUP($D72,[1]venta_neta_cons!$A$2:$N$1048576,8,0)</f>
        <v>0</v>
      </c>
      <c r="AD72" s="75">
        <f>+VLOOKUP($D72,[1]venta_neta_cons!$A$2:$N$1048576,9,0)</f>
        <v>0</v>
      </c>
      <c r="AE72" s="75">
        <f>+VLOOKUP($D72,[1]venta_neta_cons!$A$2:$N$1048576,10,0)</f>
        <v>0</v>
      </c>
      <c r="AF72" s="75">
        <f>+VLOOKUP($D72,[1]venta_neta_cons!$A$2:$N$1048576,11,0)</f>
        <v>0</v>
      </c>
      <c r="AG72" s="75">
        <f>+VLOOKUP($D72,[1]venta_neta_cons!$A$2:$N$1048576,12,0)</f>
        <v>0</v>
      </c>
      <c r="AH72" s="75">
        <f>+VLOOKUP($D72,[1]venta_neta_cons!$A$2:$N$1048576,13,0)</f>
        <v>0</v>
      </c>
      <c r="AI72" s="75">
        <f>+VLOOKUP($D72,[1]venta_neta_cons!$A$2:$N$1048576,14,0)</f>
        <v>0</v>
      </c>
      <c r="AJ72" s="76">
        <f t="shared" si="35"/>
        <v>406</v>
      </c>
      <c r="AK72" s="159">
        <f t="shared" si="246"/>
        <v>0.47967980295566504</v>
      </c>
      <c r="AL72" s="75"/>
      <c r="AM72" s="75">
        <f>+VLOOKUP($D72,[1]saldo_cons!$A$2:$N$1048576,3,0)</f>
        <v>194.75</v>
      </c>
      <c r="AN72" s="75">
        <f>+VLOOKUP($D72,[1]saldo_cons!$A$2:$N$1048576,4,0)</f>
        <v>0</v>
      </c>
      <c r="AO72" s="75">
        <f>+VLOOKUP($D72,[1]saldo_cons!$A$2:$N$1048576,5,0)</f>
        <v>0</v>
      </c>
      <c r="AP72" s="75">
        <f>+VLOOKUP($D72,[1]saldo_cons!$A$2:$N$1048576,6,0)</f>
        <v>0</v>
      </c>
      <c r="AQ72" s="75">
        <f>+VLOOKUP($D72,[1]saldo_cons!$A$2:$N$1048576,7,0)</f>
        <v>0</v>
      </c>
      <c r="AR72" s="75">
        <f>+VLOOKUP($D72,[1]saldo_cons!$A$2:$N$1048576,8,0)</f>
        <v>0</v>
      </c>
      <c r="AS72" s="75">
        <f>+VLOOKUP($D72,[1]saldo_cons!$A$2:$N$1048576,9,0)</f>
        <v>0</v>
      </c>
      <c r="AT72" s="75">
        <f>+VLOOKUP($D72,[1]saldo_cons!$A$2:$N$1048576,10,0)</f>
        <v>0</v>
      </c>
      <c r="AU72" s="75">
        <f>+VLOOKUP($D72,[1]saldo_cons!$A$2:$N$1048576,11,0)</f>
        <v>0</v>
      </c>
      <c r="AV72" s="75">
        <f>+VLOOKUP($D72,[1]saldo_cons!$A$2:$N$1048576,12,0)</f>
        <v>0</v>
      </c>
      <c r="AW72" s="75">
        <f>+VLOOKUP($D72,[1]saldo_cons!$A$2:$N$1048576,13,0)</f>
        <v>0</v>
      </c>
      <c r="AX72" s="75">
        <f>+VLOOKUP($D72,[1]saldo_cons!$A$2:$N$1048576,14,0)</f>
        <v>0</v>
      </c>
      <c r="AY72" s="76"/>
      <c r="AZ72" s="76"/>
      <c r="BA72" s="76"/>
      <c r="BB72" s="75">
        <f>+VLOOKUP($D72,[1]ggr_cons!$A$2:$N$1048576,3,0)</f>
        <v>194.75</v>
      </c>
      <c r="BC72" s="75">
        <f>+VLOOKUP($D72,[1]ggr_cons!$A$2:$N$1048576,4,0)</f>
        <v>0</v>
      </c>
      <c r="BD72" s="75">
        <f>+VLOOKUP($D72,[1]ggr_cons!$A$2:$N$1048576,5,0)</f>
        <v>0</v>
      </c>
      <c r="BE72" s="75">
        <f>+VLOOKUP($D72,[1]ggr_cons!$A$2:$N$1048576,6,0)</f>
        <v>0</v>
      </c>
      <c r="BF72" s="75">
        <f>+VLOOKUP($D72,[1]ggr_cons!$A$2:$N$1048576,7,0)</f>
        <v>0</v>
      </c>
      <c r="BG72" s="75">
        <f>+VLOOKUP($D72,[1]ggr_cons!$A$2:$N$1048576,8,0)</f>
        <v>0</v>
      </c>
      <c r="BH72" s="75">
        <f>+VLOOKUP($D72,[1]ggr_cons!$A$2:$N$1048576,9,0)</f>
        <v>0</v>
      </c>
      <c r="BI72" s="75">
        <f>+VLOOKUP($D72,[1]ggr_cons!$A$2:$N$1048576,10,0)</f>
        <v>0</v>
      </c>
      <c r="BJ72" s="75">
        <f>+VLOOKUP($D72,[1]ggr_cons!$A$2:$N$1048576,11,0)</f>
        <v>0</v>
      </c>
      <c r="BK72" s="75">
        <f>+VLOOKUP($D72,[1]ggr_cons!$A$2:$N$1048576,12,0)</f>
        <v>0</v>
      </c>
      <c r="BL72" s="75">
        <f>+VLOOKUP($D72,[1]ggr_cons!$A$2:$N$1048576,13,0)</f>
        <v>0</v>
      </c>
      <c r="BM72" s="75">
        <f>+VLOOKUP($D72,[1]ggr_cons!$A$2:$N$1048576,14,0)</f>
        <v>0</v>
      </c>
      <c r="BN72" s="76"/>
      <c r="BO72" s="75"/>
      <c r="BP72" s="75"/>
      <c r="BQ72" s="77">
        <f t="shared" si="37"/>
        <v>4.0600000000000005</v>
      </c>
      <c r="BR72" s="77">
        <f t="shared" si="38"/>
        <v>0</v>
      </c>
      <c r="BS72" s="77">
        <f t="shared" si="39"/>
        <v>0</v>
      </c>
      <c r="BT72" s="77">
        <f t="shared" si="40"/>
        <v>0</v>
      </c>
      <c r="BU72" s="77">
        <f t="shared" si="41"/>
        <v>0</v>
      </c>
      <c r="BV72" s="77">
        <f t="shared" si="42"/>
        <v>0</v>
      </c>
      <c r="BW72" s="77">
        <f t="shared" si="43"/>
        <v>0</v>
      </c>
      <c r="BX72" s="77">
        <f t="shared" si="44"/>
        <v>0</v>
      </c>
      <c r="BY72" s="77">
        <f t="shared" si="45"/>
        <v>0</v>
      </c>
      <c r="BZ72" s="77">
        <f t="shared" si="46"/>
        <v>0</v>
      </c>
      <c r="CA72" s="77">
        <f t="shared" si="47"/>
        <v>0</v>
      </c>
      <c r="CB72" s="77">
        <f t="shared" si="48"/>
        <v>0</v>
      </c>
      <c r="CC72" s="77">
        <f t="shared" si="49"/>
        <v>4.0600000000000005</v>
      </c>
      <c r="CD72" s="75"/>
      <c r="CE72" s="77"/>
      <c r="CF72" s="77">
        <f t="shared" si="50"/>
        <v>3.3553719008264467</v>
      </c>
      <c r="CG72" s="77">
        <f t="shared" si="51"/>
        <v>0</v>
      </c>
      <c r="CH72" s="77">
        <f t="shared" si="52"/>
        <v>0</v>
      </c>
      <c r="CI72" s="77">
        <f t="shared" si="53"/>
        <v>0</v>
      </c>
      <c r="CJ72" s="77">
        <f t="shared" si="54"/>
        <v>0</v>
      </c>
      <c r="CK72" s="77">
        <f t="shared" si="55"/>
        <v>0</v>
      </c>
      <c r="CL72" s="77">
        <f t="shared" si="56"/>
        <v>0</v>
      </c>
      <c r="CM72" s="77">
        <f t="shared" si="57"/>
        <v>0</v>
      </c>
      <c r="CN72" s="77">
        <f t="shared" si="58"/>
        <v>0</v>
      </c>
      <c r="CO72" s="77">
        <f t="shared" si="59"/>
        <v>0</v>
      </c>
      <c r="CP72" s="77">
        <f t="shared" si="60"/>
        <v>0</v>
      </c>
      <c r="CQ72" s="77">
        <f t="shared" si="61"/>
        <v>0</v>
      </c>
      <c r="CR72" s="77">
        <f t="shared" si="62"/>
        <v>3.3553719008264467</v>
      </c>
      <c r="CS72" s="75"/>
      <c r="CT72" s="75"/>
      <c r="CU72" s="78">
        <f t="shared" si="103"/>
        <v>8.120000000000001</v>
      </c>
      <c r="CV72" s="78">
        <f t="shared" si="104"/>
        <v>0</v>
      </c>
      <c r="CW72" s="78">
        <f t="shared" si="105"/>
        <v>0</v>
      </c>
      <c r="CX72" s="78">
        <f t="shared" si="106"/>
        <v>0</v>
      </c>
      <c r="CY72" s="78">
        <f t="shared" si="107"/>
        <v>0</v>
      </c>
      <c r="CZ72" s="78">
        <f t="shared" si="108"/>
        <v>0</v>
      </c>
      <c r="DA72" s="78">
        <f t="shared" si="109"/>
        <v>0</v>
      </c>
      <c r="DB72" s="78">
        <f t="shared" si="110"/>
        <v>0</v>
      </c>
      <c r="DC72" s="78">
        <f t="shared" si="111"/>
        <v>0</v>
      </c>
      <c r="DD72" s="78">
        <f t="shared" si="112"/>
        <v>0</v>
      </c>
      <c r="DE72" s="78">
        <f t="shared" si="113"/>
        <v>0</v>
      </c>
      <c r="DF72" s="78">
        <f t="shared" si="114"/>
        <v>0</v>
      </c>
      <c r="DG72" s="77">
        <f t="shared" si="115"/>
        <v>8.120000000000001</v>
      </c>
      <c r="DH72" s="75"/>
      <c r="DJ72" s="6">
        <f t="shared" si="116"/>
        <v>30</v>
      </c>
      <c r="DK72" s="6">
        <f t="shared" si="117"/>
        <v>0</v>
      </c>
      <c r="DL72" s="6">
        <f t="shared" si="118"/>
        <v>0</v>
      </c>
      <c r="DM72" s="6">
        <f t="shared" si="119"/>
        <v>0</v>
      </c>
      <c r="DN72" s="6">
        <f t="shared" si="120"/>
        <v>0</v>
      </c>
      <c r="DO72" s="6">
        <f t="shared" si="121"/>
        <v>0</v>
      </c>
      <c r="DP72" s="6">
        <f t="shared" si="122"/>
        <v>0</v>
      </c>
      <c r="DQ72" s="6">
        <f t="shared" si="123"/>
        <v>0</v>
      </c>
      <c r="DR72" s="6">
        <f t="shared" si="124"/>
        <v>0</v>
      </c>
      <c r="DS72" s="6">
        <f t="shared" si="125"/>
        <v>0</v>
      </c>
      <c r="DT72" s="6">
        <f t="shared" si="126"/>
        <v>0</v>
      </c>
      <c r="DU72" s="6">
        <f t="shared" si="127"/>
        <v>0</v>
      </c>
      <c r="DV72" s="77"/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77"/>
      <c r="EO72" s="75">
        <f t="shared" si="76"/>
        <v>38.120000000000005</v>
      </c>
      <c r="EP72" s="75">
        <f t="shared" si="77"/>
        <v>0</v>
      </c>
      <c r="EQ72" s="75">
        <f t="shared" si="78"/>
        <v>0</v>
      </c>
      <c r="ER72" s="75">
        <f t="shared" si="79"/>
        <v>0</v>
      </c>
      <c r="ES72" s="75">
        <f t="shared" si="80"/>
        <v>0</v>
      </c>
      <c r="ET72" s="75">
        <f t="shared" si="81"/>
        <v>0</v>
      </c>
      <c r="EU72" s="75">
        <f t="shared" si="82"/>
        <v>0</v>
      </c>
      <c r="EV72" s="75">
        <f t="shared" si="83"/>
        <v>0</v>
      </c>
      <c r="EW72" s="75">
        <f t="shared" si="84"/>
        <v>0</v>
      </c>
      <c r="EX72" s="75">
        <f t="shared" si="85"/>
        <v>0</v>
      </c>
      <c r="EY72" s="75">
        <f t="shared" si="86"/>
        <v>0</v>
      </c>
      <c r="EZ72" s="75">
        <f t="shared" si="87"/>
        <v>0</v>
      </c>
      <c r="FA72" s="77">
        <f t="shared" si="34"/>
        <v>38.120000000000005</v>
      </c>
      <c r="FD72" s="75">
        <f t="shared" si="128"/>
        <v>156.63</v>
      </c>
      <c r="FE72" s="75">
        <f t="shared" si="129"/>
        <v>0</v>
      </c>
      <c r="FF72" s="75">
        <f t="shared" si="130"/>
        <v>0</v>
      </c>
      <c r="FG72" s="75">
        <f t="shared" si="131"/>
        <v>0</v>
      </c>
      <c r="FH72" s="75">
        <f t="shared" si="132"/>
        <v>0</v>
      </c>
      <c r="FI72" s="75">
        <f t="shared" si="133"/>
        <v>0</v>
      </c>
      <c r="FJ72" s="75">
        <f t="shared" si="134"/>
        <v>0</v>
      </c>
      <c r="FK72" s="75">
        <f t="shared" si="135"/>
        <v>0</v>
      </c>
      <c r="FL72" s="75">
        <f t="shared" si="136"/>
        <v>0</v>
      </c>
      <c r="FM72" s="75">
        <f t="shared" si="137"/>
        <v>0</v>
      </c>
      <c r="FN72" s="75">
        <f t="shared" si="138"/>
        <v>0</v>
      </c>
      <c r="FO72" s="75">
        <f t="shared" si="139"/>
        <v>0</v>
      </c>
      <c r="FP72" s="75">
        <f t="shared" si="140"/>
        <v>-38.120000000000005</v>
      </c>
    </row>
    <row r="73" spans="1:172" ht="15" customHeight="1" outlineLevel="2" x14ac:dyDescent="0.25">
      <c r="A73" s="30">
        <v>12</v>
      </c>
      <c r="B73" s="30" t="s">
        <v>408</v>
      </c>
      <c r="C73" s="30" t="s">
        <v>6</v>
      </c>
      <c r="D73" s="64">
        <v>10118</v>
      </c>
      <c r="E73" s="64">
        <v>10118</v>
      </c>
      <c r="F73" s="30" t="s">
        <v>1214</v>
      </c>
      <c r="G73" s="36" t="s">
        <v>410</v>
      </c>
      <c r="H73" s="36" t="s">
        <v>410</v>
      </c>
      <c r="I73" s="30" t="s">
        <v>1215</v>
      </c>
      <c r="J73" s="30" t="s">
        <v>353</v>
      </c>
      <c r="K73" s="30" t="s">
        <v>12</v>
      </c>
      <c r="L73" s="32" t="s">
        <v>333</v>
      </c>
      <c r="M73" s="33" t="s">
        <v>405</v>
      </c>
      <c r="N73" s="34">
        <v>0.01</v>
      </c>
      <c r="O73" s="34">
        <v>0.02</v>
      </c>
      <c r="P73" s="34">
        <v>0</v>
      </c>
      <c r="Q73" s="34">
        <v>0</v>
      </c>
      <c r="R73" s="33">
        <v>0</v>
      </c>
      <c r="S73" s="33">
        <v>0</v>
      </c>
      <c r="T73" s="33">
        <v>30</v>
      </c>
      <c r="U73" s="33"/>
      <c r="X73" s="75">
        <f>+VLOOKUP($D73,[1]venta_neta_cons!$A$2:$N$1048576,3,0)</f>
        <v>410</v>
      </c>
      <c r="Y73" s="75">
        <f>+VLOOKUP($D73,[1]venta_neta_cons!$A$2:$N$1048576,4,0)</f>
        <v>0</v>
      </c>
      <c r="Z73" s="75">
        <f>+VLOOKUP($D73,[1]venta_neta_cons!$A$2:$N$1048576,5,0)</f>
        <v>0</v>
      </c>
      <c r="AA73" s="75">
        <f>+VLOOKUP($D73,[1]venta_neta_cons!$A$2:$N$1048576,6,0)</f>
        <v>0</v>
      </c>
      <c r="AB73" s="75">
        <f>+VLOOKUP($D73,[1]venta_neta_cons!$A$2:$N$1048576,7,0)</f>
        <v>0</v>
      </c>
      <c r="AC73" s="75">
        <f>+VLOOKUP($D73,[1]venta_neta_cons!$A$2:$N$1048576,8,0)</f>
        <v>0</v>
      </c>
      <c r="AD73" s="75">
        <f>+VLOOKUP($D73,[1]venta_neta_cons!$A$2:$N$1048576,9,0)</f>
        <v>0</v>
      </c>
      <c r="AE73" s="75">
        <f>+VLOOKUP($D73,[1]venta_neta_cons!$A$2:$N$1048576,10,0)</f>
        <v>0</v>
      </c>
      <c r="AF73" s="75">
        <f>+VLOOKUP($D73,[1]venta_neta_cons!$A$2:$N$1048576,11,0)</f>
        <v>0</v>
      </c>
      <c r="AG73" s="75">
        <f>+VLOOKUP($D73,[1]venta_neta_cons!$A$2:$N$1048576,12,0)</f>
        <v>0</v>
      </c>
      <c r="AH73" s="75">
        <f>+VLOOKUP($D73,[1]venta_neta_cons!$A$2:$N$1048576,13,0)</f>
        <v>0</v>
      </c>
      <c r="AI73" s="75">
        <f>+VLOOKUP($D73,[1]venta_neta_cons!$A$2:$N$1048576,14,0)</f>
        <v>0</v>
      </c>
      <c r="AJ73" s="76">
        <f t="shared" si="35"/>
        <v>410</v>
      </c>
      <c r="AK73" s="159">
        <f t="shared" si="246"/>
        <v>8.1390243902439041E-2</v>
      </c>
      <c r="AL73" s="75"/>
      <c r="AM73" s="75">
        <f>+VLOOKUP($D73,[1]saldo_cons!$A$2:$N$1048576,3,0)</f>
        <v>33.370000000000005</v>
      </c>
      <c r="AN73" s="75">
        <f>+VLOOKUP($D73,[1]saldo_cons!$A$2:$N$1048576,4,0)</f>
        <v>0</v>
      </c>
      <c r="AO73" s="75">
        <f>+VLOOKUP($D73,[1]saldo_cons!$A$2:$N$1048576,5,0)</f>
        <v>0</v>
      </c>
      <c r="AP73" s="75">
        <f>+VLOOKUP($D73,[1]saldo_cons!$A$2:$N$1048576,6,0)</f>
        <v>0</v>
      </c>
      <c r="AQ73" s="75">
        <f>+VLOOKUP($D73,[1]saldo_cons!$A$2:$N$1048576,7,0)</f>
        <v>0</v>
      </c>
      <c r="AR73" s="75">
        <f>+VLOOKUP($D73,[1]saldo_cons!$A$2:$N$1048576,8,0)</f>
        <v>0</v>
      </c>
      <c r="AS73" s="75">
        <f>+VLOOKUP($D73,[1]saldo_cons!$A$2:$N$1048576,9,0)</f>
        <v>0</v>
      </c>
      <c r="AT73" s="75">
        <f>+VLOOKUP($D73,[1]saldo_cons!$A$2:$N$1048576,10,0)</f>
        <v>0</v>
      </c>
      <c r="AU73" s="75">
        <f>+VLOOKUP($D73,[1]saldo_cons!$A$2:$N$1048576,11,0)</f>
        <v>0</v>
      </c>
      <c r="AV73" s="75">
        <f>+VLOOKUP($D73,[1]saldo_cons!$A$2:$N$1048576,12,0)</f>
        <v>0</v>
      </c>
      <c r="AW73" s="75">
        <f>+VLOOKUP($D73,[1]saldo_cons!$A$2:$N$1048576,13,0)</f>
        <v>0</v>
      </c>
      <c r="AX73" s="75">
        <f>+VLOOKUP($D73,[1]saldo_cons!$A$2:$N$1048576,14,0)</f>
        <v>0</v>
      </c>
      <c r="AY73" s="76"/>
      <c r="AZ73" s="76"/>
      <c r="BA73" s="76"/>
      <c r="BB73" s="75">
        <f>+VLOOKUP($D73,[1]ggr_cons!$A$2:$N$1048576,3,0)</f>
        <v>33.370000000000005</v>
      </c>
      <c r="BC73" s="75">
        <f>+VLOOKUP($D73,[1]ggr_cons!$A$2:$N$1048576,4,0)</f>
        <v>0</v>
      </c>
      <c r="BD73" s="75">
        <f>+VLOOKUP($D73,[1]ggr_cons!$A$2:$N$1048576,5,0)</f>
        <v>0</v>
      </c>
      <c r="BE73" s="75">
        <f>+VLOOKUP($D73,[1]ggr_cons!$A$2:$N$1048576,6,0)</f>
        <v>0</v>
      </c>
      <c r="BF73" s="75">
        <f>+VLOOKUP($D73,[1]ggr_cons!$A$2:$N$1048576,7,0)</f>
        <v>0</v>
      </c>
      <c r="BG73" s="75">
        <f>+VLOOKUP($D73,[1]ggr_cons!$A$2:$N$1048576,8,0)</f>
        <v>0</v>
      </c>
      <c r="BH73" s="75">
        <f>+VLOOKUP($D73,[1]ggr_cons!$A$2:$N$1048576,9,0)</f>
        <v>0</v>
      </c>
      <c r="BI73" s="75">
        <f>+VLOOKUP($D73,[1]ggr_cons!$A$2:$N$1048576,10,0)</f>
        <v>0</v>
      </c>
      <c r="BJ73" s="75">
        <f>+VLOOKUP($D73,[1]ggr_cons!$A$2:$N$1048576,11,0)</f>
        <v>0</v>
      </c>
      <c r="BK73" s="75">
        <f>+VLOOKUP($D73,[1]ggr_cons!$A$2:$N$1048576,12,0)</f>
        <v>0</v>
      </c>
      <c r="BL73" s="75">
        <f>+VLOOKUP($D73,[1]ggr_cons!$A$2:$N$1048576,13,0)</f>
        <v>0</v>
      </c>
      <c r="BM73" s="75">
        <f>+VLOOKUP($D73,[1]ggr_cons!$A$2:$N$1048576,14,0)</f>
        <v>0</v>
      </c>
      <c r="BN73" s="76"/>
      <c r="BO73" s="75"/>
      <c r="BP73" s="75"/>
      <c r="BQ73" s="77">
        <f t="shared" si="37"/>
        <v>4.0999999999999996</v>
      </c>
      <c r="BR73" s="77">
        <f t="shared" si="38"/>
        <v>0</v>
      </c>
      <c r="BS73" s="77">
        <f t="shared" si="39"/>
        <v>0</v>
      </c>
      <c r="BT73" s="77">
        <f t="shared" si="40"/>
        <v>0</v>
      </c>
      <c r="BU73" s="77">
        <f t="shared" si="41"/>
        <v>0</v>
      </c>
      <c r="BV73" s="77">
        <f t="shared" si="42"/>
        <v>0</v>
      </c>
      <c r="BW73" s="77">
        <f t="shared" si="43"/>
        <v>0</v>
      </c>
      <c r="BX73" s="77">
        <f t="shared" si="44"/>
        <v>0</v>
      </c>
      <c r="BY73" s="77">
        <f t="shared" si="45"/>
        <v>0</v>
      </c>
      <c r="BZ73" s="77">
        <f t="shared" si="46"/>
        <v>0</v>
      </c>
      <c r="CA73" s="77">
        <f t="shared" si="47"/>
        <v>0</v>
      </c>
      <c r="CB73" s="77">
        <f t="shared" si="48"/>
        <v>0</v>
      </c>
      <c r="CC73" s="77">
        <f t="shared" si="49"/>
        <v>4.0999999999999996</v>
      </c>
      <c r="CD73" s="75"/>
      <c r="CE73" s="77"/>
      <c r="CF73" s="77">
        <f t="shared" si="50"/>
        <v>3.3884297520661155</v>
      </c>
      <c r="CG73" s="77">
        <f t="shared" si="51"/>
        <v>0</v>
      </c>
      <c r="CH73" s="77">
        <f t="shared" si="52"/>
        <v>0</v>
      </c>
      <c r="CI73" s="77">
        <f t="shared" si="53"/>
        <v>0</v>
      </c>
      <c r="CJ73" s="77">
        <f t="shared" si="54"/>
        <v>0</v>
      </c>
      <c r="CK73" s="77">
        <f t="shared" si="55"/>
        <v>0</v>
      </c>
      <c r="CL73" s="77">
        <f t="shared" si="56"/>
        <v>0</v>
      </c>
      <c r="CM73" s="77">
        <f t="shared" si="57"/>
        <v>0</v>
      </c>
      <c r="CN73" s="77">
        <f t="shared" si="58"/>
        <v>0</v>
      </c>
      <c r="CO73" s="77">
        <f t="shared" si="59"/>
        <v>0</v>
      </c>
      <c r="CP73" s="77">
        <f t="shared" si="60"/>
        <v>0</v>
      </c>
      <c r="CQ73" s="77">
        <f t="shared" si="61"/>
        <v>0</v>
      </c>
      <c r="CR73" s="77">
        <f t="shared" si="62"/>
        <v>3.3884297520661155</v>
      </c>
      <c r="CS73" s="75"/>
      <c r="CT73" s="75"/>
      <c r="CU73" s="78">
        <f t="shared" si="103"/>
        <v>8.1999999999999993</v>
      </c>
      <c r="CV73" s="78">
        <f t="shared" si="104"/>
        <v>0</v>
      </c>
      <c r="CW73" s="78">
        <f t="shared" si="105"/>
        <v>0</v>
      </c>
      <c r="CX73" s="78">
        <f t="shared" si="106"/>
        <v>0</v>
      </c>
      <c r="CY73" s="78">
        <f t="shared" si="107"/>
        <v>0</v>
      </c>
      <c r="CZ73" s="78">
        <f t="shared" si="108"/>
        <v>0</v>
      </c>
      <c r="DA73" s="78">
        <f t="shared" si="109"/>
        <v>0</v>
      </c>
      <c r="DB73" s="78">
        <f t="shared" si="110"/>
        <v>0</v>
      </c>
      <c r="DC73" s="78">
        <f t="shared" si="111"/>
        <v>0</v>
      </c>
      <c r="DD73" s="78">
        <f t="shared" si="112"/>
        <v>0</v>
      </c>
      <c r="DE73" s="78">
        <f t="shared" si="113"/>
        <v>0</v>
      </c>
      <c r="DF73" s="78">
        <f t="shared" si="114"/>
        <v>0</v>
      </c>
      <c r="DG73" s="77">
        <f t="shared" si="115"/>
        <v>8.1999999999999993</v>
      </c>
      <c r="DH73" s="75"/>
      <c r="DJ73" s="6">
        <f t="shared" si="116"/>
        <v>30</v>
      </c>
      <c r="DK73" s="6">
        <f t="shared" si="117"/>
        <v>0</v>
      </c>
      <c r="DL73" s="6">
        <f t="shared" si="118"/>
        <v>0</v>
      </c>
      <c r="DM73" s="6">
        <f t="shared" si="119"/>
        <v>0</v>
      </c>
      <c r="DN73" s="6">
        <f t="shared" si="120"/>
        <v>0</v>
      </c>
      <c r="DO73" s="6">
        <f t="shared" si="121"/>
        <v>0</v>
      </c>
      <c r="DP73" s="6">
        <f t="shared" si="122"/>
        <v>0</v>
      </c>
      <c r="DQ73" s="6">
        <f t="shared" si="123"/>
        <v>0</v>
      </c>
      <c r="DR73" s="6">
        <f t="shared" si="124"/>
        <v>0</v>
      </c>
      <c r="DS73" s="6">
        <f t="shared" si="125"/>
        <v>0</v>
      </c>
      <c r="DT73" s="6">
        <f t="shared" si="126"/>
        <v>0</v>
      </c>
      <c r="DU73" s="6">
        <f t="shared" si="127"/>
        <v>0</v>
      </c>
      <c r="DV73" s="77"/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77"/>
      <c r="EO73" s="75">
        <f t="shared" si="76"/>
        <v>38.200000000000003</v>
      </c>
      <c r="EP73" s="75">
        <f t="shared" si="77"/>
        <v>0</v>
      </c>
      <c r="EQ73" s="75">
        <f t="shared" si="78"/>
        <v>0</v>
      </c>
      <c r="ER73" s="75">
        <f t="shared" si="79"/>
        <v>0</v>
      </c>
      <c r="ES73" s="75">
        <f t="shared" si="80"/>
        <v>0</v>
      </c>
      <c r="ET73" s="75">
        <f t="shared" si="81"/>
        <v>0</v>
      </c>
      <c r="EU73" s="75">
        <f t="shared" si="82"/>
        <v>0</v>
      </c>
      <c r="EV73" s="75">
        <f t="shared" si="83"/>
        <v>0</v>
      </c>
      <c r="EW73" s="75">
        <f t="shared" si="84"/>
        <v>0</v>
      </c>
      <c r="EX73" s="75">
        <f t="shared" si="85"/>
        <v>0</v>
      </c>
      <c r="EY73" s="75">
        <f t="shared" si="86"/>
        <v>0</v>
      </c>
      <c r="EZ73" s="75">
        <f t="shared" si="87"/>
        <v>0</v>
      </c>
      <c r="FA73" s="77">
        <f t="shared" si="34"/>
        <v>38.200000000000003</v>
      </c>
      <c r="FD73" s="75">
        <f t="shared" si="128"/>
        <v>-4.8299999999999983</v>
      </c>
      <c r="FE73" s="75">
        <f t="shared" si="129"/>
        <v>0</v>
      </c>
      <c r="FF73" s="75">
        <f t="shared" si="130"/>
        <v>0</v>
      </c>
      <c r="FG73" s="75">
        <f t="shared" si="131"/>
        <v>0</v>
      </c>
      <c r="FH73" s="75">
        <f t="shared" si="132"/>
        <v>0</v>
      </c>
      <c r="FI73" s="75">
        <f t="shared" si="133"/>
        <v>0</v>
      </c>
      <c r="FJ73" s="75">
        <f t="shared" si="134"/>
        <v>0</v>
      </c>
      <c r="FK73" s="75">
        <f t="shared" si="135"/>
        <v>0</v>
      </c>
      <c r="FL73" s="75">
        <f t="shared" si="136"/>
        <v>0</v>
      </c>
      <c r="FM73" s="75">
        <f t="shared" si="137"/>
        <v>0</v>
      </c>
      <c r="FN73" s="75">
        <f t="shared" si="138"/>
        <v>0</v>
      </c>
      <c r="FO73" s="75">
        <f t="shared" si="139"/>
        <v>0</v>
      </c>
      <c r="FP73" s="75">
        <f t="shared" si="140"/>
        <v>-38.200000000000003</v>
      </c>
    </row>
    <row r="74" spans="1:172" ht="15" customHeight="1" outlineLevel="2" x14ac:dyDescent="0.25">
      <c r="A74" s="30">
        <v>12</v>
      </c>
      <c r="B74" s="30" t="s">
        <v>408</v>
      </c>
      <c r="C74" s="30" t="s">
        <v>6</v>
      </c>
      <c r="D74" s="64">
        <f t="shared" si="234"/>
        <v>10017</v>
      </c>
      <c r="E74" s="62">
        <v>10017</v>
      </c>
      <c r="F74" s="72" t="s">
        <v>272</v>
      </c>
      <c r="G74" s="36" t="s">
        <v>410</v>
      </c>
      <c r="H74" s="36" t="s">
        <v>410</v>
      </c>
      <c r="I74" s="72" t="s">
        <v>346</v>
      </c>
      <c r="J74" s="72" t="s">
        <v>347</v>
      </c>
      <c r="K74" s="39" t="s">
        <v>12</v>
      </c>
      <c r="L74" s="32" t="s">
        <v>333</v>
      </c>
      <c r="M74" s="33" t="s">
        <v>405</v>
      </c>
      <c r="N74" s="34">
        <v>0.01</v>
      </c>
      <c r="O74" s="34">
        <v>0.02</v>
      </c>
      <c r="P74" s="34">
        <v>0</v>
      </c>
      <c r="Q74" s="34">
        <v>0</v>
      </c>
      <c r="R74" s="33">
        <v>0</v>
      </c>
      <c r="S74" s="33">
        <v>0</v>
      </c>
      <c r="T74" s="33">
        <v>30</v>
      </c>
      <c r="U74" s="33"/>
      <c r="X74" s="75">
        <f>+VLOOKUP($D74,[1]venta_neta_cons!$A$2:$N$1048576,3,0)</f>
        <v>678</v>
      </c>
      <c r="Y74" s="75">
        <f>+VLOOKUP($D74,[1]venta_neta_cons!$A$2:$N$1048576,4,0)</f>
        <v>0</v>
      </c>
      <c r="Z74" s="75">
        <f>+VLOOKUP($D74,[1]venta_neta_cons!$A$2:$N$1048576,5,0)</f>
        <v>0</v>
      </c>
      <c r="AA74" s="75">
        <f>+VLOOKUP($D74,[1]venta_neta_cons!$A$2:$N$1048576,6,0)</f>
        <v>0</v>
      </c>
      <c r="AB74" s="75">
        <f>+VLOOKUP($D74,[1]venta_neta_cons!$A$2:$N$1048576,7,0)</f>
        <v>0</v>
      </c>
      <c r="AC74" s="75">
        <f>+VLOOKUP($D74,[1]venta_neta_cons!$A$2:$N$1048576,8,0)</f>
        <v>0</v>
      </c>
      <c r="AD74" s="75">
        <f>+VLOOKUP($D74,[1]venta_neta_cons!$A$2:$N$1048576,9,0)</f>
        <v>0</v>
      </c>
      <c r="AE74" s="75">
        <f>+VLOOKUP($D74,[1]venta_neta_cons!$A$2:$N$1048576,10,0)</f>
        <v>0</v>
      </c>
      <c r="AF74" s="75">
        <f>+VLOOKUP($D74,[1]venta_neta_cons!$A$2:$N$1048576,11,0)</f>
        <v>0</v>
      </c>
      <c r="AG74" s="75">
        <f>+VLOOKUP($D74,[1]venta_neta_cons!$A$2:$N$1048576,12,0)</f>
        <v>0</v>
      </c>
      <c r="AH74" s="75">
        <f>+VLOOKUP($D74,[1]venta_neta_cons!$A$2:$N$1048576,13,0)</f>
        <v>0</v>
      </c>
      <c r="AI74" s="75">
        <f>+VLOOKUP($D74,[1]venta_neta_cons!$A$2:$N$1048576,14,0)</f>
        <v>0</v>
      </c>
      <c r="AJ74" s="76">
        <f t="shared" si="35"/>
        <v>678</v>
      </c>
      <c r="AK74" s="159">
        <f t="shared" si="246"/>
        <v>0.40688790560471977</v>
      </c>
      <c r="AL74" s="76"/>
      <c r="AM74" s="75">
        <f>+VLOOKUP($D74,[1]saldo_cons!$A$2:$N$1048576,3,0)</f>
        <v>275.87</v>
      </c>
      <c r="AN74" s="75">
        <f>+VLOOKUP($D74,[1]saldo_cons!$A$2:$N$1048576,4,0)</f>
        <v>0</v>
      </c>
      <c r="AO74" s="75">
        <f>+VLOOKUP($D74,[1]saldo_cons!$A$2:$N$1048576,5,0)</f>
        <v>0</v>
      </c>
      <c r="AP74" s="75">
        <f>+VLOOKUP($D74,[1]saldo_cons!$A$2:$N$1048576,6,0)</f>
        <v>0</v>
      </c>
      <c r="AQ74" s="75">
        <f>+VLOOKUP($D74,[1]saldo_cons!$A$2:$N$1048576,7,0)</f>
        <v>0</v>
      </c>
      <c r="AR74" s="75">
        <f>+VLOOKUP($D74,[1]saldo_cons!$A$2:$N$1048576,8,0)</f>
        <v>0</v>
      </c>
      <c r="AS74" s="75">
        <f>+VLOOKUP($D74,[1]saldo_cons!$A$2:$N$1048576,9,0)</f>
        <v>0</v>
      </c>
      <c r="AT74" s="75">
        <f>+VLOOKUP($D74,[1]saldo_cons!$A$2:$N$1048576,10,0)</f>
        <v>0</v>
      </c>
      <c r="AU74" s="75">
        <f>+VLOOKUP($D74,[1]saldo_cons!$A$2:$N$1048576,11,0)</f>
        <v>0</v>
      </c>
      <c r="AV74" s="75">
        <f>+VLOOKUP($D74,[1]saldo_cons!$A$2:$N$1048576,12,0)</f>
        <v>0</v>
      </c>
      <c r="AW74" s="75">
        <f>+VLOOKUP($D74,[1]saldo_cons!$A$2:$N$1048576,13,0)</f>
        <v>0</v>
      </c>
      <c r="AX74" s="75">
        <f>+VLOOKUP($D74,[1]saldo_cons!$A$2:$N$1048576,14,0)</f>
        <v>0</v>
      </c>
      <c r="AY74" s="76">
        <f t="shared" si="3"/>
        <v>275.87</v>
      </c>
      <c r="AZ74" s="76"/>
      <c r="BA74" s="76"/>
      <c r="BB74" s="75">
        <f>+VLOOKUP($D74,[1]ggr_cons!$A$2:$N$1048576,3,0)</f>
        <v>275.87</v>
      </c>
      <c r="BC74" s="75">
        <f>+VLOOKUP($D74,[1]ggr_cons!$A$2:$N$1048576,4,0)</f>
        <v>0</v>
      </c>
      <c r="BD74" s="75">
        <f>+VLOOKUP($D74,[1]ggr_cons!$A$2:$N$1048576,5,0)</f>
        <v>0</v>
      </c>
      <c r="BE74" s="75">
        <f>+VLOOKUP($D74,[1]ggr_cons!$A$2:$N$1048576,6,0)</f>
        <v>0</v>
      </c>
      <c r="BF74" s="75">
        <f>+VLOOKUP($D74,[1]ggr_cons!$A$2:$N$1048576,7,0)</f>
        <v>0</v>
      </c>
      <c r="BG74" s="75">
        <f>+VLOOKUP($D74,[1]ggr_cons!$A$2:$N$1048576,8,0)</f>
        <v>0</v>
      </c>
      <c r="BH74" s="75">
        <f>+VLOOKUP($D74,[1]ggr_cons!$A$2:$N$1048576,9,0)</f>
        <v>0</v>
      </c>
      <c r="BI74" s="75">
        <f>+VLOOKUP($D74,[1]ggr_cons!$A$2:$N$1048576,10,0)</f>
        <v>0</v>
      </c>
      <c r="BJ74" s="75">
        <f>+VLOOKUP($D74,[1]ggr_cons!$A$2:$N$1048576,11,0)</f>
        <v>0</v>
      </c>
      <c r="BK74" s="75">
        <f>+VLOOKUP($D74,[1]ggr_cons!$A$2:$N$1048576,12,0)</f>
        <v>0</v>
      </c>
      <c r="BL74" s="75">
        <f>+VLOOKUP($D74,[1]ggr_cons!$A$2:$N$1048576,13,0)</f>
        <v>0</v>
      </c>
      <c r="BM74" s="75">
        <f>+VLOOKUP($D74,[1]ggr_cons!$A$2:$N$1048576,14,0)</f>
        <v>0</v>
      </c>
      <c r="BN74" s="76">
        <f t="shared" si="4"/>
        <v>275.87</v>
      </c>
      <c r="BO74" s="75"/>
      <c r="BP74" s="75"/>
      <c r="BQ74" s="77">
        <f t="shared" si="37"/>
        <v>6.78</v>
      </c>
      <c r="BR74" s="77">
        <f t="shared" si="38"/>
        <v>0</v>
      </c>
      <c r="BS74" s="77">
        <f t="shared" si="39"/>
        <v>0</v>
      </c>
      <c r="BT74" s="77">
        <f t="shared" si="40"/>
        <v>0</v>
      </c>
      <c r="BU74" s="77">
        <f t="shared" si="41"/>
        <v>0</v>
      </c>
      <c r="BV74" s="77">
        <f t="shared" si="42"/>
        <v>0</v>
      </c>
      <c r="BW74" s="77">
        <f t="shared" si="43"/>
        <v>0</v>
      </c>
      <c r="BX74" s="77">
        <f t="shared" si="44"/>
        <v>0</v>
      </c>
      <c r="BY74" s="77">
        <f t="shared" si="45"/>
        <v>0</v>
      </c>
      <c r="BZ74" s="77">
        <f t="shared" si="46"/>
        <v>0</v>
      </c>
      <c r="CA74" s="77">
        <f t="shared" si="47"/>
        <v>0</v>
      </c>
      <c r="CB74" s="77">
        <f t="shared" si="48"/>
        <v>0</v>
      </c>
      <c r="CC74" s="77">
        <f t="shared" si="49"/>
        <v>6.78</v>
      </c>
      <c r="CD74" s="75"/>
      <c r="CE74" s="77"/>
      <c r="CF74" s="77">
        <f t="shared" si="50"/>
        <v>5.6033057851239674</v>
      </c>
      <c r="CG74" s="77">
        <f t="shared" si="51"/>
        <v>0</v>
      </c>
      <c r="CH74" s="77">
        <f t="shared" si="52"/>
        <v>0</v>
      </c>
      <c r="CI74" s="77">
        <f t="shared" si="53"/>
        <v>0</v>
      </c>
      <c r="CJ74" s="77">
        <f t="shared" si="54"/>
        <v>0</v>
      </c>
      <c r="CK74" s="77">
        <f t="shared" si="55"/>
        <v>0</v>
      </c>
      <c r="CL74" s="77">
        <f t="shared" si="56"/>
        <v>0</v>
      </c>
      <c r="CM74" s="77">
        <f t="shared" si="57"/>
        <v>0</v>
      </c>
      <c r="CN74" s="77">
        <f t="shared" si="58"/>
        <v>0</v>
      </c>
      <c r="CO74" s="77">
        <f t="shared" si="59"/>
        <v>0</v>
      </c>
      <c r="CP74" s="77">
        <f t="shared" si="60"/>
        <v>0</v>
      </c>
      <c r="CQ74" s="77">
        <f t="shared" si="61"/>
        <v>0</v>
      </c>
      <c r="CR74" s="77">
        <f t="shared" si="62"/>
        <v>5.6033057851239674</v>
      </c>
      <c r="CS74" s="75"/>
      <c r="CT74" s="75"/>
      <c r="CU74" s="78">
        <f t="shared" si="103"/>
        <v>13.56</v>
      </c>
      <c r="CV74" s="78">
        <f t="shared" si="104"/>
        <v>0</v>
      </c>
      <c r="CW74" s="78">
        <f t="shared" si="105"/>
        <v>0</v>
      </c>
      <c r="CX74" s="78">
        <f t="shared" si="106"/>
        <v>0</v>
      </c>
      <c r="CY74" s="78">
        <f t="shared" si="107"/>
        <v>0</v>
      </c>
      <c r="CZ74" s="78">
        <f t="shared" si="108"/>
        <v>0</v>
      </c>
      <c r="DA74" s="78">
        <f t="shared" si="109"/>
        <v>0</v>
      </c>
      <c r="DB74" s="78">
        <f t="shared" si="110"/>
        <v>0</v>
      </c>
      <c r="DC74" s="78">
        <f t="shared" si="111"/>
        <v>0</v>
      </c>
      <c r="DD74" s="78">
        <f t="shared" si="112"/>
        <v>0</v>
      </c>
      <c r="DE74" s="78">
        <f t="shared" si="113"/>
        <v>0</v>
      </c>
      <c r="DF74" s="78">
        <f t="shared" si="114"/>
        <v>0</v>
      </c>
      <c r="DG74" s="77">
        <f t="shared" si="115"/>
        <v>13.56</v>
      </c>
      <c r="DH74" s="75"/>
      <c r="DJ74" s="6">
        <f t="shared" si="116"/>
        <v>30</v>
      </c>
      <c r="DK74" s="6">
        <f t="shared" si="117"/>
        <v>0</v>
      </c>
      <c r="DL74" s="6">
        <f t="shared" si="118"/>
        <v>0</v>
      </c>
      <c r="DM74" s="6">
        <f t="shared" si="119"/>
        <v>0</v>
      </c>
      <c r="DN74" s="6">
        <f t="shared" si="120"/>
        <v>0</v>
      </c>
      <c r="DO74" s="6">
        <f t="shared" si="121"/>
        <v>0</v>
      </c>
      <c r="DP74" s="6">
        <f t="shared" si="122"/>
        <v>0</v>
      </c>
      <c r="DQ74" s="6">
        <f t="shared" si="123"/>
        <v>0</v>
      </c>
      <c r="DR74" s="6">
        <f t="shared" si="124"/>
        <v>0</v>
      </c>
      <c r="DS74" s="6">
        <f t="shared" si="125"/>
        <v>0</v>
      </c>
      <c r="DT74" s="6">
        <f t="shared" si="126"/>
        <v>0</v>
      </c>
      <c r="DU74" s="6">
        <f t="shared" si="127"/>
        <v>0</v>
      </c>
      <c r="DV74" s="77">
        <f t="shared" si="151"/>
        <v>30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77">
        <f t="shared" si="21"/>
        <v>0</v>
      </c>
      <c r="EO74" s="75">
        <f t="shared" si="76"/>
        <v>43.56</v>
      </c>
      <c r="EP74" s="75">
        <f t="shared" si="77"/>
        <v>0</v>
      </c>
      <c r="EQ74" s="75">
        <f t="shared" si="78"/>
        <v>0</v>
      </c>
      <c r="ER74" s="75">
        <f t="shared" si="79"/>
        <v>0</v>
      </c>
      <c r="ES74" s="75">
        <f t="shared" si="80"/>
        <v>0</v>
      </c>
      <c r="ET74" s="75">
        <f t="shared" si="81"/>
        <v>0</v>
      </c>
      <c r="EU74" s="75">
        <f t="shared" si="82"/>
        <v>0</v>
      </c>
      <c r="EV74" s="75">
        <f t="shared" si="83"/>
        <v>0</v>
      </c>
      <c r="EW74" s="75">
        <f t="shared" si="84"/>
        <v>0</v>
      </c>
      <c r="EX74" s="75">
        <f t="shared" si="85"/>
        <v>0</v>
      </c>
      <c r="EY74" s="75">
        <f t="shared" si="86"/>
        <v>0</v>
      </c>
      <c r="EZ74" s="75">
        <f t="shared" si="87"/>
        <v>0</v>
      </c>
      <c r="FA74" s="77">
        <f t="shared" si="34"/>
        <v>43.56</v>
      </c>
      <c r="FD74" s="75">
        <f t="shared" si="128"/>
        <v>232.31</v>
      </c>
      <c r="FE74" s="75">
        <f t="shared" si="129"/>
        <v>0</v>
      </c>
      <c r="FF74" s="75">
        <f t="shared" si="130"/>
        <v>0</v>
      </c>
      <c r="FG74" s="75">
        <f t="shared" si="131"/>
        <v>0</v>
      </c>
      <c r="FH74" s="75">
        <f t="shared" si="132"/>
        <v>0</v>
      </c>
      <c r="FI74" s="75">
        <f t="shared" si="133"/>
        <v>0</v>
      </c>
      <c r="FJ74" s="75">
        <f t="shared" si="134"/>
        <v>0</v>
      </c>
      <c r="FK74" s="75">
        <f t="shared" si="135"/>
        <v>0</v>
      </c>
      <c r="FL74" s="75">
        <f t="shared" si="136"/>
        <v>0</v>
      </c>
      <c r="FM74" s="75">
        <f t="shared" si="137"/>
        <v>0</v>
      </c>
      <c r="FN74" s="75">
        <f t="shared" si="138"/>
        <v>0</v>
      </c>
      <c r="FO74" s="75">
        <f t="shared" si="139"/>
        <v>0</v>
      </c>
      <c r="FP74" s="75">
        <f t="shared" si="140"/>
        <v>232.31</v>
      </c>
    </row>
    <row r="75" spans="1:172" ht="15" customHeight="1" outlineLevel="2" x14ac:dyDescent="0.25">
      <c r="A75" s="30">
        <v>12</v>
      </c>
      <c r="B75" s="30" t="s">
        <v>408</v>
      </c>
      <c r="C75" s="30" t="s">
        <v>6</v>
      </c>
      <c r="D75" s="64">
        <f t="shared" si="234"/>
        <v>10011</v>
      </c>
      <c r="E75" s="62">
        <v>10011</v>
      </c>
      <c r="F75" s="72" t="s">
        <v>273</v>
      </c>
      <c r="G75" s="36" t="s">
        <v>410</v>
      </c>
      <c r="H75" s="36" t="s">
        <v>410</v>
      </c>
      <c r="I75" s="72" t="s">
        <v>348</v>
      </c>
      <c r="J75" s="72" t="s">
        <v>349</v>
      </c>
      <c r="K75" s="39" t="s">
        <v>12</v>
      </c>
      <c r="L75" s="32" t="s">
        <v>333</v>
      </c>
      <c r="M75" s="33" t="s">
        <v>405</v>
      </c>
      <c r="N75" s="34">
        <v>0.01</v>
      </c>
      <c r="O75" s="34">
        <v>0.02</v>
      </c>
      <c r="P75" s="34">
        <v>0</v>
      </c>
      <c r="Q75" s="34">
        <v>0</v>
      </c>
      <c r="R75" s="33">
        <v>0</v>
      </c>
      <c r="S75" s="33">
        <v>0</v>
      </c>
      <c r="T75" s="33">
        <v>30</v>
      </c>
      <c r="U75" s="33"/>
      <c r="X75" s="75">
        <f>+VLOOKUP($D75,[1]venta_neta_cons!$A$2:$N$1048576,3,0)</f>
        <v>1261</v>
      </c>
      <c r="Y75" s="75">
        <f>+VLOOKUP($D75,[1]venta_neta_cons!$A$2:$N$1048576,4,0)</f>
        <v>0</v>
      </c>
      <c r="Z75" s="75">
        <f>+VLOOKUP($D75,[1]venta_neta_cons!$A$2:$N$1048576,5,0)</f>
        <v>0</v>
      </c>
      <c r="AA75" s="75">
        <f>+VLOOKUP($D75,[1]venta_neta_cons!$A$2:$N$1048576,6,0)</f>
        <v>0</v>
      </c>
      <c r="AB75" s="75">
        <f>+VLOOKUP($D75,[1]venta_neta_cons!$A$2:$N$1048576,7,0)</f>
        <v>0</v>
      </c>
      <c r="AC75" s="75">
        <f>+VLOOKUP($D75,[1]venta_neta_cons!$A$2:$N$1048576,8,0)</f>
        <v>0</v>
      </c>
      <c r="AD75" s="75">
        <f>+VLOOKUP($D75,[1]venta_neta_cons!$A$2:$N$1048576,9,0)</f>
        <v>0</v>
      </c>
      <c r="AE75" s="75">
        <f>+VLOOKUP($D75,[1]venta_neta_cons!$A$2:$N$1048576,10,0)</f>
        <v>0</v>
      </c>
      <c r="AF75" s="75">
        <f>+VLOOKUP($D75,[1]venta_neta_cons!$A$2:$N$1048576,11,0)</f>
        <v>0</v>
      </c>
      <c r="AG75" s="75">
        <f>+VLOOKUP($D75,[1]venta_neta_cons!$A$2:$N$1048576,12,0)</f>
        <v>0</v>
      </c>
      <c r="AH75" s="75">
        <f>+VLOOKUP($D75,[1]venta_neta_cons!$A$2:$N$1048576,13,0)</f>
        <v>0</v>
      </c>
      <c r="AI75" s="75">
        <f>+VLOOKUP($D75,[1]venta_neta_cons!$A$2:$N$1048576,14,0)</f>
        <v>0</v>
      </c>
      <c r="AJ75" s="76">
        <f t="shared" si="35"/>
        <v>1261</v>
      </c>
      <c r="AK75" s="159">
        <f t="shared" si="246"/>
        <v>0.66531324345757337</v>
      </c>
      <c r="AL75" s="76"/>
      <c r="AM75" s="75">
        <f>+VLOOKUP($D75,[1]saldo_cons!$A$2:$N$1048576,3,0)</f>
        <v>838.96</v>
      </c>
      <c r="AN75" s="75">
        <f>+VLOOKUP($D75,[1]saldo_cons!$A$2:$N$1048576,4,0)</f>
        <v>0</v>
      </c>
      <c r="AO75" s="75">
        <f>+VLOOKUP($D75,[1]saldo_cons!$A$2:$N$1048576,5,0)</f>
        <v>0</v>
      </c>
      <c r="AP75" s="75">
        <f>+VLOOKUP($D75,[1]saldo_cons!$A$2:$N$1048576,6,0)</f>
        <v>0</v>
      </c>
      <c r="AQ75" s="75">
        <f>+VLOOKUP($D75,[1]saldo_cons!$A$2:$N$1048576,7,0)</f>
        <v>0</v>
      </c>
      <c r="AR75" s="75">
        <f>+VLOOKUP($D75,[1]saldo_cons!$A$2:$N$1048576,8,0)</f>
        <v>0</v>
      </c>
      <c r="AS75" s="75">
        <f>+VLOOKUP($D75,[1]saldo_cons!$A$2:$N$1048576,9,0)</f>
        <v>0</v>
      </c>
      <c r="AT75" s="75">
        <f>+VLOOKUP($D75,[1]saldo_cons!$A$2:$N$1048576,10,0)</f>
        <v>0</v>
      </c>
      <c r="AU75" s="75">
        <f>+VLOOKUP($D75,[1]saldo_cons!$A$2:$N$1048576,11,0)</f>
        <v>0</v>
      </c>
      <c r="AV75" s="75">
        <f>+VLOOKUP($D75,[1]saldo_cons!$A$2:$N$1048576,12,0)</f>
        <v>0</v>
      </c>
      <c r="AW75" s="75">
        <f>+VLOOKUP($D75,[1]saldo_cons!$A$2:$N$1048576,13,0)</f>
        <v>0</v>
      </c>
      <c r="AX75" s="75">
        <f>+VLOOKUP($D75,[1]saldo_cons!$A$2:$N$1048576,14,0)</f>
        <v>0</v>
      </c>
      <c r="AY75" s="76">
        <f t="shared" si="3"/>
        <v>838.96</v>
      </c>
      <c r="AZ75" s="76"/>
      <c r="BA75" s="76"/>
      <c r="BB75" s="75">
        <f>+VLOOKUP($D75,[1]ggr_cons!$A$2:$N$1048576,3,0)</f>
        <v>838.96</v>
      </c>
      <c r="BC75" s="75">
        <f>+VLOOKUP($D75,[1]ggr_cons!$A$2:$N$1048576,4,0)</f>
        <v>0</v>
      </c>
      <c r="BD75" s="75">
        <f>+VLOOKUP($D75,[1]ggr_cons!$A$2:$N$1048576,5,0)</f>
        <v>0</v>
      </c>
      <c r="BE75" s="75">
        <f>+VLOOKUP($D75,[1]ggr_cons!$A$2:$N$1048576,6,0)</f>
        <v>0</v>
      </c>
      <c r="BF75" s="75">
        <f>+VLOOKUP($D75,[1]ggr_cons!$A$2:$N$1048576,7,0)</f>
        <v>0</v>
      </c>
      <c r="BG75" s="75">
        <f>+VLOOKUP($D75,[1]ggr_cons!$A$2:$N$1048576,8,0)</f>
        <v>0</v>
      </c>
      <c r="BH75" s="75">
        <f>+VLOOKUP($D75,[1]ggr_cons!$A$2:$N$1048576,9,0)</f>
        <v>0</v>
      </c>
      <c r="BI75" s="75">
        <f>+VLOOKUP($D75,[1]ggr_cons!$A$2:$N$1048576,10,0)</f>
        <v>0</v>
      </c>
      <c r="BJ75" s="75">
        <f>+VLOOKUP($D75,[1]ggr_cons!$A$2:$N$1048576,11,0)</f>
        <v>0</v>
      </c>
      <c r="BK75" s="75">
        <f>+VLOOKUP($D75,[1]ggr_cons!$A$2:$N$1048576,12,0)</f>
        <v>0</v>
      </c>
      <c r="BL75" s="75">
        <f>+VLOOKUP($D75,[1]ggr_cons!$A$2:$N$1048576,13,0)</f>
        <v>0</v>
      </c>
      <c r="BM75" s="75">
        <f>+VLOOKUP($D75,[1]ggr_cons!$A$2:$N$1048576,14,0)</f>
        <v>0</v>
      </c>
      <c r="BN75" s="76">
        <f t="shared" si="4"/>
        <v>838.96</v>
      </c>
      <c r="BO75" s="75"/>
      <c r="BP75" s="75"/>
      <c r="BQ75" s="77">
        <f t="shared" si="37"/>
        <v>12.61</v>
      </c>
      <c r="BR75" s="77">
        <f t="shared" si="38"/>
        <v>0</v>
      </c>
      <c r="BS75" s="77">
        <f t="shared" si="39"/>
        <v>0</v>
      </c>
      <c r="BT75" s="77">
        <f t="shared" si="40"/>
        <v>0</v>
      </c>
      <c r="BU75" s="77">
        <f t="shared" si="41"/>
        <v>0</v>
      </c>
      <c r="BV75" s="77">
        <f t="shared" si="42"/>
        <v>0</v>
      </c>
      <c r="BW75" s="77">
        <f t="shared" si="43"/>
        <v>0</v>
      </c>
      <c r="BX75" s="77">
        <f t="shared" si="44"/>
        <v>0</v>
      </c>
      <c r="BY75" s="77">
        <f t="shared" si="45"/>
        <v>0</v>
      </c>
      <c r="BZ75" s="77">
        <f t="shared" si="46"/>
        <v>0</v>
      </c>
      <c r="CA75" s="77">
        <f t="shared" si="47"/>
        <v>0</v>
      </c>
      <c r="CB75" s="77">
        <f t="shared" si="48"/>
        <v>0</v>
      </c>
      <c r="CC75" s="77">
        <f t="shared" si="49"/>
        <v>12.61</v>
      </c>
      <c r="CD75" s="75"/>
      <c r="CE75" s="77"/>
      <c r="CF75" s="77">
        <f t="shared" si="50"/>
        <v>10.421487603305785</v>
      </c>
      <c r="CG75" s="77">
        <f t="shared" si="51"/>
        <v>0</v>
      </c>
      <c r="CH75" s="77">
        <f t="shared" si="52"/>
        <v>0</v>
      </c>
      <c r="CI75" s="77">
        <f t="shared" si="53"/>
        <v>0</v>
      </c>
      <c r="CJ75" s="77">
        <f t="shared" si="54"/>
        <v>0</v>
      </c>
      <c r="CK75" s="77">
        <f t="shared" si="55"/>
        <v>0</v>
      </c>
      <c r="CL75" s="77">
        <f t="shared" si="56"/>
        <v>0</v>
      </c>
      <c r="CM75" s="77">
        <f t="shared" si="57"/>
        <v>0</v>
      </c>
      <c r="CN75" s="77">
        <f t="shared" si="58"/>
        <v>0</v>
      </c>
      <c r="CO75" s="77">
        <f t="shared" si="59"/>
        <v>0</v>
      </c>
      <c r="CP75" s="77">
        <f t="shared" si="60"/>
        <v>0</v>
      </c>
      <c r="CQ75" s="77">
        <f t="shared" si="61"/>
        <v>0</v>
      </c>
      <c r="CR75" s="77">
        <f t="shared" si="62"/>
        <v>10.421487603305785</v>
      </c>
      <c r="CS75" s="75"/>
      <c r="CT75" s="75"/>
      <c r="CU75" s="78">
        <f t="shared" si="103"/>
        <v>25.22</v>
      </c>
      <c r="CV75" s="78">
        <f t="shared" si="104"/>
        <v>0</v>
      </c>
      <c r="CW75" s="78">
        <f t="shared" si="105"/>
        <v>0</v>
      </c>
      <c r="CX75" s="78">
        <f t="shared" si="106"/>
        <v>0</v>
      </c>
      <c r="CY75" s="78">
        <f t="shared" si="107"/>
        <v>0</v>
      </c>
      <c r="CZ75" s="78">
        <f t="shared" si="108"/>
        <v>0</v>
      </c>
      <c r="DA75" s="78">
        <f t="shared" si="109"/>
        <v>0</v>
      </c>
      <c r="DB75" s="78">
        <f t="shared" si="110"/>
        <v>0</v>
      </c>
      <c r="DC75" s="78">
        <f t="shared" si="111"/>
        <v>0</v>
      </c>
      <c r="DD75" s="78">
        <f t="shared" si="112"/>
        <v>0</v>
      </c>
      <c r="DE75" s="78">
        <f t="shared" si="113"/>
        <v>0</v>
      </c>
      <c r="DF75" s="78">
        <f t="shared" si="114"/>
        <v>0</v>
      </c>
      <c r="DG75" s="77">
        <f t="shared" si="115"/>
        <v>25.22</v>
      </c>
      <c r="DH75" s="75"/>
      <c r="DJ75" s="6">
        <f t="shared" si="116"/>
        <v>30</v>
      </c>
      <c r="DK75" s="6">
        <f t="shared" si="117"/>
        <v>0</v>
      </c>
      <c r="DL75" s="6">
        <f t="shared" si="118"/>
        <v>0</v>
      </c>
      <c r="DM75" s="6">
        <f t="shared" si="119"/>
        <v>0</v>
      </c>
      <c r="DN75" s="6">
        <f t="shared" si="120"/>
        <v>0</v>
      </c>
      <c r="DO75" s="6">
        <f t="shared" si="121"/>
        <v>0</v>
      </c>
      <c r="DP75" s="6">
        <f t="shared" si="122"/>
        <v>0</v>
      </c>
      <c r="DQ75" s="6">
        <f t="shared" si="123"/>
        <v>0</v>
      </c>
      <c r="DR75" s="6">
        <f t="shared" si="124"/>
        <v>0</v>
      </c>
      <c r="DS75" s="6">
        <f t="shared" si="125"/>
        <v>0</v>
      </c>
      <c r="DT75" s="6">
        <f t="shared" si="126"/>
        <v>0</v>
      </c>
      <c r="DU75" s="6">
        <f t="shared" si="127"/>
        <v>0</v>
      </c>
      <c r="DV75" s="77">
        <f t="shared" si="151"/>
        <v>30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77">
        <f t="shared" si="21"/>
        <v>0</v>
      </c>
      <c r="EO75" s="75">
        <f t="shared" si="76"/>
        <v>55.22</v>
      </c>
      <c r="EP75" s="75">
        <f t="shared" si="77"/>
        <v>0</v>
      </c>
      <c r="EQ75" s="75">
        <f t="shared" si="78"/>
        <v>0</v>
      </c>
      <c r="ER75" s="75">
        <f t="shared" si="79"/>
        <v>0</v>
      </c>
      <c r="ES75" s="75">
        <f t="shared" si="80"/>
        <v>0</v>
      </c>
      <c r="ET75" s="75">
        <f t="shared" si="81"/>
        <v>0</v>
      </c>
      <c r="EU75" s="75">
        <f t="shared" si="82"/>
        <v>0</v>
      </c>
      <c r="EV75" s="75">
        <f t="shared" si="83"/>
        <v>0</v>
      </c>
      <c r="EW75" s="75">
        <f t="shared" si="84"/>
        <v>0</v>
      </c>
      <c r="EX75" s="75">
        <f t="shared" si="85"/>
        <v>0</v>
      </c>
      <c r="EY75" s="75">
        <f t="shared" si="86"/>
        <v>0</v>
      </c>
      <c r="EZ75" s="75">
        <f t="shared" si="87"/>
        <v>0</v>
      </c>
      <c r="FA75" s="77">
        <f t="shared" si="34"/>
        <v>55.22</v>
      </c>
      <c r="FD75" s="75">
        <f t="shared" si="128"/>
        <v>783.74</v>
      </c>
      <c r="FE75" s="75">
        <f t="shared" si="129"/>
        <v>0</v>
      </c>
      <c r="FF75" s="75">
        <f t="shared" si="130"/>
        <v>0</v>
      </c>
      <c r="FG75" s="75">
        <f t="shared" si="131"/>
        <v>0</v>
      </c>
      <c r="FH75" s="75">
        <f t="shared" si="132"/>
        <v>0</v>
      </c>
      <c r="FI75" s="75">
        <f t="shared" si="133"/>
        <v>0</v>
      </c>
      <c r="FJ75" s="75">
        <f t="shared" si="134"/>
        <v>0</v>
      </c>
      <c r="FK75" s="75">
        <f t="shared" si="135"/>
        <v>0</v>
      </c>
      <c r="FL75" s="75">
        <f t="shared" si="136"/>
        <v>0</v>
      </c>
      <c r="FM75" s="75">
        <f t="shared" si="137"/>
        <v>0</v>
      </c>
      <c r="FN75" s="75">
        <f t="shared" si="138"/>
        <v>0</v>
      </c>
      <c r="FO75" s="75">
        <f t="shared" si="139"/>
        <v>0</v>
      </c>
      <c r="FP75" s="75">
        <f t="shared" si="140"/>
        <v>783.74</v>
      </c>
    </row>
    <row r="76" spans="1:172" ht="15" customHeight="1" outlineLevel="2" x14ac:dyDescent="0.25">
      <c r="A76" s="30">
        <v>12</v>
      </c>
      <c r="B76" s="30" t="s">
        <v>408</v>
      </c>
      <c r="C76" s="30" t="s">
        <v>6</v>
      </c>
      <c r="D76" s="64">
        <f t="shared" si="234"/>
        <v>10013</v>
      </c>
      <c r="E76" s="62">
        <v>10013</v>
      </c>
      <c r="F76" s="72" t="s">
        <v>274</v>
      </c>
      <c r="G76" s="36" t="s">
        <v>410</v>
      </c>
      <c r="H76" s="36" t="s">
        <v>410</v>
      </c>
      <c r="I76" s="72" t="s">
        <v>350</v>
      </c>
      <c r="J76" s="72" t="s">
        <v>349</v>
      </c>
      <c r="K76" s="39" t="s">
        <v>12</v>
      </c>
      <c r="L76" s="32" t="s">
        <v>333</v>
      </c>
      <c r="M76" s="33" t="s">
        <v>405</v>
      </c>
      <c r="N76" s="34">
        <v>0.01</v>
      </c>
      <c r="O76" s="34">
        <v>0.02</v>
      </c>
      <c r="P76" s="34">
        <v>0</v>
      </c>
      <c r="Q76" s="34">
        <v>0</v>
      </c>
      <c r="R76" s="33">
        <v>0</v>
      </c>
      <c r="S76" s="33">
        <v>0</v>
      </c>
      <c r="T76" s="33">
        <v>30</v>
      </c>
      <c r="U76" s="33"/>
      <c r="X76" s="75">
        <f>+VLOOKUP($D76,[1]venta_neta_cons!$A$2:$N$1048576,3,0)</f>
        <v>1727</v>
      </c>
      <c r="Y76" s="75">
        <f>+VLOOKUP($D76,[1]venta_neta_cons!$A$2:$N$1048576,4,0)</f>
        <v>0</v>
      </c>
      <c r="Z76" s="75">
        <f>+VLOOKUP($D76,[1]venta_neta_cons!$A$2:$N$1048576,5,0)</f>
        <v>0</v>
      </c>
      <c r="AA76" s="75">
        <f>+VLOOKUP($D76,[1]venta_neta_cons!$A$2:$N$1048576,6,0)</f>
        <v>0</v>
      </c>
      <c r="AB76" s="75">
        <f>+VLOOKUP($D76,[1]venta_neta_cons!$A$2:$N$1048576,7,0)</f>
        <v>0</v>
      </c>
      <c r="AC76" s="75">
        <f>+VLOOKUP($D76,[1]venta_neta_cons!$A$2:$N$1048576,8,0)</f>
        <v>0</v>
      </c>
      <c r="AD76" s="75">
        <f>+VLOOKUP($D76,[1]venta_neta_cons!$A$2:$N$1048576,9,0)</f>
        <v>0</v>
      </c>
      <c r="AE76" s="75">
        <f>+VLOOKUP($D76,[1]venta_neta_cons!$A$2:$N$1048576,10,0)</f>
        <v>0</v>
      </c>
      <c r="AF76" s="75">
        <f>+VLOOKUP($D76,[1]venta_neta_cons!$A$2:$N$1048576,11,0)</f>
        <v>0</v>
      </c>
      <c r="AG76" s="75">
        <f>+VLOOKUP($D76,[1]venta_neta_cons!$A$2:$N$1048576,12,0)</f>
        <v>0</v>
      </c>
      <c r="AH76" s="75">
        <f>+VLOOKUP($D76,[1]venta_neta_cons!$A$2:$N$1048576,13,0)</f>
        <v>0</v>
      </c>
      <c r="AI76" s="75">
        <f>+VLOOKUP($D76,[1]venta_neta_cons!$A$2:$N$1048576,14,0)</f>
        <v>0</v>
      </c>
      <c r="AJ76" s="76">
        <f t="shared" si="35"/>
        <v>1727</v>
      </c>
      <c r="AK76" s="159">
        <f t="shared" si="246"/>
        <v>0.46751013317892298</v>
      </c>
      <c r="AL76" s="76"/>
      <c r="AM76" s="75">
        <f>+VLOOKUP($D76,[1]saldo_cons!$A$2:$N$1048576,3,0)</f>
        <v>807.39</v>
      </c>
      <c r="AN76" s="75">
        <f>+VLOOKUP($D76,[1]saldo_cons!$A$2:$N$1048576,4,0)</f>
        <v>0</v>
      </c>
      <c r="AO76" s="75">
        <f>+VLOOKUP($D76,[1]saldo_cons!$A$2:$N$1048576,5,0)</f>
        <v>0</v>
      </c>
      <c r="AP76" s="75">
        <f>+VLOOKUP($D76,[1]saldo_cons!$A$2:$N$1048576,6,0)</f>
        <v>0</v>
      </c>
      <c r="AQ76" s="75">
        <f>+VLOOKUP($D76,[1]saldo_cons!$A$2:$N$1048576,7,0)</f>
        <v>0</v>
      </c>
      <c r="AR76" s="75">
        <f>+VLOOKUP($D76,[1]saldo_cons!$A$2:$N$1048576,8,0)</f>
        <v>0</v>
      </c>
      <c r="AS76" s="75">
        <f>+VLOOKUP($D76,[1]saldo_cons!$A$2:$N$1048576,9,0)</f>
        <v>0</v>
      </c>
      <c r="AT76" s="75">
        <f>+VLOOKUP($D76,[1]saldo_cons!$A$2:$N$1048576,10,0)</f>
        <v>0</v>
      </c>
      <c r="AU76" s="75">
        <f>+VLOOKUP($D76,[1]saldo_cons!$A$2:$N$1048576,11,0)</f>
        <v>0</v>
      </c>
      <c r="AV76" s="75">
        <f>+VLOOKUP($D76,[1]saldo_cons!$A$2:$N$1048576,12,0)</f>
        <v>0</v>
      </c>
      <c r="AW76" s="75">
        <f>+VLOOKUP($D76,[1]saldo_cons!$A$2:$N$1048576,13,0)</f>
        <v>0</v>
      </c>
      <c r="AX76" s="75">
        <f>+VLOOKUP($D76,[1]saldo_cons!$A$2:$N$1048576,14,0)</f>
        <v>0</v>
      </c>
      <c r="AY76" s="76">
        <f t="shared" si="3"/>
        <v>807.39</v>
      </c>
      <c r="AZ76" s="76"/>
      <c r="BA76" s="76"/>
      <c r="BB76" s="75">
        <f>+VLOOKUP($D76,[1]ggr_cons!$A$2:$N$1048576,3,0)</f>
        <v>807.39</v>
      </c>
      <c r="BC76" s="75">
        <f>+VLOOKUP($D76,[1]ggr_cons!$A$2:$N$1048576,4,0)</f>
        <v>0</v>
      </c>
      <c r="BD76" s="75">
        <f>+VLOOKUP($D76,[1]ggr_cons!$A$2:$N$1048576,5,0)</f>
        <v>0</v>
      </c>
      <c r="BE76" s="75">
        <f>+VLOOKUP($D76,[1]ggr_cons!$A$2:$N$1048576,6,0)</f>
        <v>0</v>
      </c>
      <c r="BF76" s="75">
        <f>+VLOOKUP($D76,[1]ggr_cons!$A$2:$N$1048576,7,0)</f>
        <v>0</v>
      </c>
      <c r="BG76" s="75">
        <f>+VLOOKUP($D76,[1]ggr_cons!$A$2:$N$1048576,8,0)</f>
        <v>0</v>
      </c>
      <c r="BH76" s="75">
        <f>+VLOOKUP($D76,[1]ggr_cons!$A$2:$N$1048576,9,0)</f>
        <v>0</v>
      </c>
      <c r="BI76" s="75">
        <f>+VLOOKUP($D76,[1]ggr_cons!$A$2:$N$1048576,10,0)</f>
        <v>0</v>
      </c>
      <c r="BJ76" s="75">
        <f>+VLOOKUP($D76,[1]ggr_cons!$A$2:$N$1048576,11,0)</f>
        <v>0</v>
      </c>
      <c r="BK76" s="75">
        <f>+VLOOKUP($D76,[1]ggr_cons!$A$2:$N$1048576,12,0)</f>
        <v>0</v>
      </c>
      <c r="BL76" s="75">
        <f>+VLOOKUP($D76,[1]ggr_cons!$A$2:$N$1048576,13,0)</f>
        <v>0</v>
      </c>
      <c r="BM76" s="75">
        <f>+VLOOKUP($D76,[1]ggr_cons!$A$2:$N$1048576,14,0)</f>
        <v>0</v>
      </c>
      <c r="BN76" s="76">
        <f t="shared" si="4"/>
        <v>807.39</v>
      </c>
      <c r="BO76" s="75"/>
      <c r="BP76" s="75"/>
      <c r="BQ76" s="77">
        <f t="shared" si="37"/>
        <v>17.27</v>
      </c>
      <c r="BR76" s="77">
        <f t="shared" si="38"/>
        <v>0</v>
      </c>
      <c r="BS76" s="77">
        <f t="shared" si="39"/>
        <v>0</v>
      </c>
      <c r="BT76" s="77">
        <f t="shared" si="40"/>
        <v>0</v>
      </c>
      <c r="BU76" s="77">
        <f t="shared" si="41"/>
        <v>0</v>
      </c>
      <c r="BV76" s="77">
        <f t="shared" si="42"/>
        <v>0</v>
      </c>
      <c r="BW76" s="77">
        <f t="shared" si="43"/>
        <v>0</v>
      </c>
      <c r="BX76" s="77">
        <f t="shared" si="44"/>
        <v>0</v>
      </c>
      <c r="BY76" s="77">
        <f t="shared" si="45"/>
        <v>0</v>
      </c>
      <c r="BZ76" s="77">
        <f t="shared" si="46"/>
        <v>0</v>
      </c>
      <c r="CA76" s="77">
        <f t="shared" si="47"/>
        <v>0</v>
      </c>
      <c r="CB76" s="77">
        <f t="shared" si="48"/>
        <v>0</v>
      </c>
      <c r="CC76" s="77">
        <f t="shared" si="49"/>
        <v>17.27</v>
      </c>
      <c r="CD76" s="75"/>
      <c r="CE76" s="77"/>
      <c r="CF76" s="77">
        <f t="shared" si="50"/>
        <v>14.272727272727273</v>
      </c>
      <c r="CG76" s="77">
        <f t="shared" si="51"/>
        <v>0</v>
      </c>
      <c r="CH76" s="77">
        <f t="shared" si="52"/>
        <v>0</v>
      </c>
      <c r="CI76" s="77">
        <f t="shared" si="53"/>
        <v>0</v>
      </c>
      <c r="CJ76" s="77">
        <f t="shared" si="54"/>
        <v>0</v>
      </c>
      <c r="CK76" s="77">
        <f t="shared" si="55"/>
        <v>0</v>
      </c>
      <c r="CL76" s="77">
        <f t="shared" si="56"/>
        <v>0</v>
      </c>
      <c r="CM76" s="77">
        <f t="shared" si="57"/>
        <v>0</v>
      </c>
      <c r="CN76" s="77">
        <f t="shared" si="58"/>
        <v>0</v>
      </c>
      <c r="CO76" s="77">
        <f t="shared" si="59"/>
        <v>0</v>
      </c>
      <c r="CP76" s="77">
        <f t="shared" si="60"/>
        <v>0</v>
      </c>
      <c r="CQ76" s="77">
        <f t="shared" si="61"/>
        <v>0</v>
      </c>
      <c r="CR76" s="77">
        <f t="shared" si="62"/>
        <v>14.272727272727273</v>
      </c>
      <c r="CS76" s="75"/>
      <c r="CT76" s="75"/>
      <c r="CU76" s="78">
        <f t="shared" si="103"/>
        <v>34.54</v>
      </c>
      <c r="CV76" s="78">
        <f t="shared" si="104"/>
        <v>0</v>
      </c>
      <c r="CW76" s="78">
        <f t="shared" si="105"/>
        <v>0</v>
      </c>
      <c r="CX76" s="78">
        <f t="shared" si="106"/>
        <v>0</v>
      </c>
      <c r="CY76" s="78">
        <f t="shared" si="107"/>
        <v>0</v>
      </c>
      <c r="CZ76" s="78">
        <f t="shared" si="108"/>
        <v>0</v>
      </c>
      <c r="DA76" s="78">
        <f t="shared" si="109"/>
        <v>0</v>
      </c>
      <c r="DB76" s="78">
        <f t="shared" si="110"/>
        <v>0</v>
      </c>
      <c r="DC76" s="78">
        <f t="shared" si="111"/>
        <v>0</v>
      </c>
      <c r="DD76" s="78">
        <f t="shared" si="112"/>
        <v>0</v>
      </c>
      <c r="DE76" s="78">
        <f t="shared" si="113"/>
        <v>0</v>
      </c>
      <c r="DF76" s="78">
        <f t="shared" si="114"/>
        <v>0</v>
      </c>
      <c r="DG76" s="77">
        <f t="shared" si="115"/>
        <v>34.54</v>
      </c>
      <c r="DH76" s="75"/>
      <c r="DJ76" s="6">
        <f t="shared" si="116"/>
        <v>30</v>
      </c>
      <c r="DK76" s="6">
        <f t="shared" si="117"/>
        <v>0</v>
      </c>
      <c r="DL76" s="6">
        <f t="shared" si="118"/>
        <v>0</v>
      </c>
      <c r="DM76" s="6">
        <f t="shared" si="119"/>
        <v>0</v>
      </c>
      <c r="DN76" s="6">
        <f t="shared" si="120"/>
        <v>0</v>
      </c>
      <c r="DO76" s="6">
        <f t="shared" si="121"/>
        <v>0</v>
      </c>
      <c r="DP76" s="6">
        <f t="shared" si="122"/>
        <v>0</v>
      </c>
      <c r="DQ76" s="6">
        <f t="shared" si="123"/>
        <v>0</v>
      </c>
      <c r="DR76" s="6">
        <f t="shared" si="124"/>
        <v>0</v>
      </c>
      <c r="DS76" s="6">
        <f t="shared" si="125"/>
        <v>0</v>
      </c>
      <c r="DT76" s="6">
        <f t="shared" si="126"/>
        <v>0</v>
      </c>
      <c r="DU76" s="6">
        <f t="shared" si="127"/>
        <v>0</v>
      </c>
      <c r="DV76" s="77">
        <f t="shared" si="151"/>
        <v>30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77">
        <f t="shared" si="21"/>
        <v>0</v>
      </c>
      <c r="EO76" s="75">
        <f t="shared" si="76"/>
        <v>64.539999999999992</v>
      </c>
      <c r="EP76" s="75">
        <f t="shared" si="77"/>
        <v>0</v>
      </c>
      <c r="EQ76" s="75">
        <f t="shared" si="78"/>
        <v>0</v>
      </c>
      <c r="ER76" s="75">
        <f t="shared" si="79"/>
        <v>0</v>
      </c>
      <c r="ES76" s="75">
        <f t="shared" si="80"/>
        <v>0</v>
      </c>
      <c r="ET76" s="75">
        <f t="shared" si="81"/>
        <v>0</v>
      </c>
      <c r="EU76" s="75">
        <f t="shared" si="82"/>
        <v>0</v>
      </c>
      <c r="EV76" s="75">
        <f t="shared" si="83"/>
        <v>0</v>
      </c>
      <c r="EW76" s="75">
        <f t="shared" si="84"/>
        <v>0</v>
      </c>
      <c r="EX76" s="75">
        <f t="shared" si="85"/>
        <v>0</v>
      </c>
      <c r="EY76" s="75">
        <f t="shared" si="86"/>
        <v>0</v>
      </c>
      <c r="EZ76" s="75">
        <f t="shared" si="87"/>
        <v>0</v>
      </c>
      <c r="FA76" s="77">
        <f t="shared" si="34"/>
        <v>64.539999999999992</v>
      </c>
      <c r="FD76" s="75">
        <f t="shared" si="128"/>
        <v>742.85</v>
      </c>
      <c r="FE76" s="75">
        <f t="shared" si="129"/>
        <v>0</v>
      </c>
      <c r="FF76" s="75">
        <f t="shared" si="130"/>
        <v>0</v>
      </c>
      <c r="FG76" s="75">
        <f t="shared" si="131"/>
        <v>0</v>
      </c>
      <c r="FH76" s="75">
        <f t="shared" si="132"/>
        <v>0</v>
      </c>
      <c r="FI76" s="75">
        <f t="shared" si="133"/>
        <v>0</v>
      </c>
      <c r="FJ76" s="75">
        <f t="shared" si="134"/>
        <v>0</v>
      </c>
      <c r="FK76" s="75">
        <f t="shared" si="135"/>
        <v>0</v>
      </c>
      <c r="FL76" s="75">
        <f t="shared" si="136"/>
        <v>0</v>
      </c>
      <c r="FM76" s="75">
        <f t="shared" si="137"/>
        <v>0</v>
      </c>
      <c r="FN76" s="75">
        <f t="shared" si="138"/>
        <v>0</v>
      </c>
      <c r="FO76" s="75">
        <f t="shared" si="139"/>
        <v>0</v>
      </c>
      <c r="FP76" s="75">
        <f t="shared" si="140"/>
        <v>742.85</v>
      </c>
    </row>
    <row r="77" spans="1:172" ht="15" customHeight="1" outlineLevel="2" x14ac:dyDescent="0.25">
      <c r="A77" s="30">
        <v>12</v>
      </c>
      <c r="B77" s="30" t="s">
        <v>408</v>
      </c>
      <c r="C77" s="30" t="s">
        <v>6</v>
      </c>
      <c r="D77" s="64">
        <f t="shared" si="234"/>
        <v>10010</v>
      </c>
      <c r="E77" s="62">
        <v>10010</v>
      </c>
      <c r="F77" s="72" t="s">
        <v>275</v>
      </c>
      <c r="G77" s="36" t="s">
        <v>410</v>
      </c>
      <c r="H77" s="36" t="s">
        <v>410</v>
      </c>
      <c r="I77" s="72" t="s">
        <v>351</v>
      </c>
      <c r="J77" s="72" t="s">
        <v>349</v>
      </c>
      <c r="K77" s="39" t="s">
        <v>12</v>
      </c>
      <c r="L77" s="32" t="s">
        <v>333</v>
      </c>
      <c r="M77" s="33" t="s">
        <v>405</v>
      </c>
      <c r="N77" s="34">
        <v>0.01</v>
      </c>
      <c r="O77" s="34">
        <v>0.02</v>
      </c>
      <c r="P77" s="34">
        <v>0</v>
      </c>
      <c r="Q77" s="34">
        <v>0</v>
      </c>
      <c r="R77" s="33">
        <v>0</v>
      </c>
      <c r="S77" s="33">
        <v>0</v>
      </c>
      <c r="T77" s="33">
        <v>30</v>
      </c>
      <c r="U77" s="33"/>
      <c r="X77" s="75">
        <f>+VLOOKUP($D77,[1]venta_neta_cons!$A$2:$N$1048576,3,0)</f>
        <v>1585</v>
      </c>
      <c r="Y77" s="75">
        <f>+VLOOKUP($D77,[1]venta_neta_cons!$A$2:$N$1048576,4,0)</f>
        <v>0</v>
      </c>
      <c r="Z77" s="75">
        <f>+VLOOKUP($D77,[1]venta_neta_cons!$A$2:$N$1048576,5,0)</f>
        <v>0</v>
      </c>
      <c r="AA77" s="75">
        <f>+VLOOKUP($D77,[1]venta_neta_cons!$A$2:$N$1048576,6,0)</f>
        <v>0</v>
      </c>
      <c r="AB77" s="75">
        <f>+VLOOKUP($D77,[1]venta_neta_cons!$A$2:$N$1048576,7,0)</f>
        <v>0</v>
      </c>
      <c r="AC77" s="75">
        <f>+VLOOKUP($D77,[1]venta_neta_cons!$A$2:$N$1048576,8,0)</f>
        <v>0</v>
      </c>
      <c r="AD77" s="75">
        <f>+VLOOKUP($D77,[1]venta_neta_cons!$A$2:$N$1048576,9,0)</f>
        <v>0</v>
      </c>
      <c r="AE77" s="75">
        <f>+VLOOKUP($D77,[1]venta_neta_cons!$A$2:$N$1048576,10,0)</f>
        <v>0</v>
      </c>
      <c r="AF77" s="75">
        <f>+VLOOKUP($D77,[1]venta_neta_cons!$A$2:$N$1048576,11,0)</f>
        <v>0</v>
      </c>
      <c r="AG77" s="75">
        <f>+VLOOKUP($D77,[1]venta_neta_cons!$A$2:$N$1048576,12,0)</f>
        <v>0</v>
      </c>
      <c r="AH77" s="75">
        <f>+VLOOKUP($D77,[1]venta_neta_cons!$A$2:$N$1048576,13,0)</f>
        <v>0</v>
      </c>
      <c r="AI77" s="75">
        <f>+VLOOKUP($D77,[1]venta_neta_cons!$A$2:$N$1048576,14,0)</f>
        <v>0</v>
      </c>
      <c r="AJ77" s="76">
        <f t="shared" si="35"/>
        <v>1585</v>
      </c>
      <c r="AK77" s="159">
        <f t="shared" si="246"/>
        <v>0.12844794952681382</v>
      </c>
      <c r="AL77" s="76"/>
      <c r="AM77" s="75">
        <f>+VLOOKUP($D77,[1]saldo_cons!$A$2:$N$1048576,3,0)</f>
        <v>493.51</v>
      </c>
      <c r="AN77" s="75">
        <f>+VLOOKUP($D77,[1]saldo_cons!$A$2:$N$1048576,4,0)</f>
        <v>0</v>
      </c>
      <c r="AO77" s="75">
        <f>+VLOOKUP($D77,[1]saldo_cons!$A$2:$N$1048576,5,0)</f>
        <v>0</v>
      </c>
      <c r="AP77" s="75">
        <f>+VLOOKUP($D77,[1]saldo_cons!$A$2:$N$1048576,6,0)</f>
        <v>0</v>
      </c>
      <c r="AQ77" s="75">
        <f>+VLOOKUP($D77,[1]saldo_cons!$A$2:$N$1048576,7,0)</f>
        <v>0</v>
      </c>
      <c r="AR77" s="75">
        <f>+VLOOKUP($D77,[1]saldo_cons!$A$2:$N$1048576,8,0)</f>
        <v>0</v>
      </c>
      <c r="AS77" s="75">
        <f>+VLOOKUP($D77,[1]saldo_cons!$A$2:$N$1048576,9,0)</f>
        <v>0</v>
      </c>
      <c r="AT77" s="75">
        <f>+VLOOKUP($D77,[1]saldo_cons!$A$2:$N$1048576,10,0)</f>
        <v>0</v>
      </c>
      <c r="AU77" s="75">
        <f>+VLOOKUP($D77,[1]saldo_cons!$A$2:$N$1048576,11,0)</f>
        <v>0</v>
      </c>
      <c r="AV77" s="75">
        <f>+VLOOKUP($D77,[1]saldo_cons!$A$2:$N$1048576,12,0)</f>
        <v>0</v>
      </c>
      <c r="AW77" s="75">
        <f>+VLOOKUP($D77,[1]saldo_cons!$A$2:$N$1048576,13,0)</f>
        <v>0</v>
      </c>
      <c r="AX77" s="75">
        <f>+VLOOKUP($D77,[1]saldo_cons!$A$2:$N$1048576,14,0)</f>
        <v>0</v>
      </c>
      <c r="AY77" s="76">
        <f t="shared" si="3"/>
        <v>493.51</v>
      </c>
      <c r="AZ77" s="76"/>
      <c r="BA77" s="76"/>
      <c r="BB77" s="75">
        <f>+VLOOKUP($D77,[1]ggr_cons!$A$2:$N$1048576,3,0)</f>
        <v>203.58999999999992</v>
      </c>
      <c r="BC77" s="75">
        <f>+VLOOKUP($D77,[1]ggr_cons!$A$2:$N$1048576,4,0)</f>
        <v>0</v>
      </c>
      <c r="BD77" s="75">
        <f>+VLOOKUP($D77,[1]ggr_cons!$A$2:$N$1048576,5,0)</f>
        <v>0</v>
      </c>
      <c r="BE77" s="75">
        <f>+VLOOKUP($D77,[1]ggr_cons!$A$2:$N$1048576,6,0)</f>
        <v>0</v>
      </c>
      <c r="BF77" s="75">
        <f>+VLOOKUP($D77,[1]ggr_cons!$A$2:$N$1048576,7,0)</f>
        <v>0</v>
      </c>
      <c r="BG77" s="75">
        <f>+VLOOKUP($D77,[1]ggr_cons!$A$2:$N$1048576,8,0)</f>
        <v>0</v>
      </c>
      <c r="BH77" s="75">
        <f>+VLOOKUP($D77,[1]ggr_cons!$A$2:$N$1048576,9,0)</f>
        <v>0</v>
      </c>
      <c r="BI77" s="75">
        <f>+VLOOKUP($D77,[1]ggr_cons!$A$2:$N$1048576,10,0)</f>
        <v>0</v>
      </c>
      <c r="BJ77" s="75">
        <f>+VLOOKUP($D77,[1]ggr_cons!$A$2:$N$1048576,11,0)</f>
        <v>0</v>
      </c>
      <c r="BK77" s="75">
        <f>+VLOOKUP($D77,[1]ggr_cons!$A$2:$N$1048576,12,0)</f>
        <v>0</v>
      </c>
      <c r="BL77" s="75">
        <f>+VLOOKUP($D77,[1]ggr_cons!$A$2:$N$1048576,13,0)</f>
        <v>0</v>
      </c>
      <c r="BM77" s="75">
        <f>+VLOOKUP($D77,[1]ggr_cons!$A$2:$N$1048576,14,0)</f>
        <v>0</v>
      </c>
      <c r="BN77" s="76">
        <f t="shared" si="4"/>
        <v>203.58999999999992</v>
      </c>
      <c r="BO77" s="75"/>
      <c r="BP77" s="75"/>
      <c r="BQ77" s="77">
        <f t="shared" si="37"/>
        <v>15.85</v>
      </c>
      <c r="BR77" s="77">
        <f t="shared" si="38"/>
        <v>0</v>
      </c>
      <c r="BS77" s="77">
        <f t="shared" si="39"/>
        <v>0</v>
      </c>
      <c r="BT77" s="77">
        <f t="shared" si="40"/>
        <v>0</v>
      </c>
      <c r="BU77" s="77">
        <f t="shared" si="41"/>
        <v>0</v>
      </c>
      <c r="BV77" s="77">
        <f t="shared" si="42"/>
        <v>0</v>
      </c>
      <c r="BW77" s="77">
        <f t="shared" si="43"/>
        <v>0</v>
      </c>
      <c r="BX77" s="77">
        <f t="shared" si="44"/>
        <v>0</v>
      </c>
      <c r="BY77" s="77">
        <f t="shared" si="45"/>
        <v>0</v>
      </c>
      <c r="BZ77" s="77">
        <f t="shared" si="46"/>
        <v>0</v>
      </c>
      <c r="CA77" s="77">
        <f t="shared" si="47"/>
        <v>0</v>
      </c>
      <c r="CB77" s="77">
        <f t="shared" si="48"/>
        <v>0</v>
      </c>
      <c r="CC77" s="77">
        <f t="shared" si="49"/>
        <v>15.85</v>
      </c>
      <c r="CD77" s="75"/>
      <c r="CE77" s="77"/>
      <c r="CF77" s="77">
        <f t="shared" si="50"/>
        <v>13.099173553719009</v>
      </c>
      <c r="CG77" s="77">
        <f t="shared" si="51"/>
        <v>0</v>
      </c>
      <c r="CH77" s="77">
        <f t="shared" si="52"/>
        <v>0</v>
      </c>
      <c r="CI77" s="77">
        <f t="shared" si="53"/>
        <v>0</v>
      </c>
      <c r="CJ77" s="77">
        <f t="shared" si="54"/>
        <v>0</v>
      </c>
      <c r="CK77" s="77">
        <f t="shared" si="55"/>
        <v>0</v>
      </c>
      <c r="CL77" s="77">
        <f t="shared" si="56"/>
        <v>0</v>
      </c>
      <c r="CM77" s="77">
        <f t="shared" si="57"/>
        <v>0</v>
      </c>
      <c r="CN77" s="77">
        <f t="shared" si="58"/>
        <v>0</v>
      </c>
      <c r="CO77" s="77">
        <f t="shared" si="59"/>
        <v>0</v>
      </c>
      <c r="CP77" s="77">
        <f t="shared" si="60"/>
        <v>0</v>
      </c>
      <c r="CQ77" s="77">
        <f t="shared" si="61"/>
        <v>0</v>
      </c>
      <c r="CR77" s="77">
        <f t="shared" si="62"/>
        <v>13.099173553719009</v>
      </c>
      <c r="CS77" s="75"/>
      <c r="CT77" s="75"/>
      <c r="CU77" s="78">
        <f t="shared" si="103"/>
        <v>31.7</v>
      </c>
      <c r="CV77" s="78">
        <f t="shared" si="104"/>
        <v>0</v>
      </c>
      <c r="CW77" s="78">
        <f t="shared" si="105"/>
        <v>0</v>
      </c>
      <c r="CX77" s="78">
        <f t="shared" si="106"/>
        <v>0</v>
      </c>
      <c r="CY77" s="78">
        <f t="shared" si="107"/>
        <v>0</v>
      </c>
      <c r="CZ77" s="78">
        <f t="shared" si="108"/>
        <v>0</v>
      </c>
      <c r="DA77" s="78">
        <f t="shared" si="109"/>
        <v>0</v>
      </c>
      <c r="DB77" s="78">
        <f t="shared" si="110"/>
        <v>0</v>
      </c>
      <c r="DC77" s="78">
        <f t="shared" si="111"/>
        <v>0</v>
      </c>
      <c r="DD77" s="78">
        <f t="shared" si="112"/>
        <v>0</v>
      </c>
      <c r="DE77" s="78">
        <f t="shared" si="113"/>
        <v>0</v>
      </c>
      <c r="DF77" s="78">
        <f t="shared" si="114"/>
        <v>0</v>
      </c>
      <c r="DG77" s="77">
        <f t="shared" si="115"/>
        <v>31.7</v>
      </c>
      <c r="DH77" s="75"/>
      <c r="DJ77" s="6">
        <f t="shared" si="116"/>
        <v>30</v>
      </c>
      <c r="DK77" s="6">
        <f t="shared" si="117"/>
        <v>0</v>
      </c>
      <c r="DL77" s="6">
        <f t="shared" si="118"/>
        <v>0</v>
      </c>
      <c r="DM77" s="6">
        <f t="shared" si="119"/>
        <v>0</v>
      </c>
      <c r="DN77" s="6">
        <f t="shared" si="120"/>
        <v>0</v>
      </c>
      <c r="DO77" s="6">
        <f t="shared" si="121"/>
        <v>0</v>
      </c>
      <c r="DP77" s="6">
        <f t="shared" si="122"/>
        <v>0</v>
      </c>
      <c r="DQ77" s="6">
        <f t="shared" si="123"/>
        <v>0</v>
      </c>
      <c r="DR77" s="6">
        <f t="shared" si="124"/>
        <v>0</v>
      </c>
      <c r="DS77" s="6">
        <f t="shared" si="125"/>
        <v>0</v>
      </c>
      <c r="DT77" s="6">
        <f t="shared" si="126"/>
        <v>0</v>
      </c>
      <c r="DU77" s="6">
        <f t="shared" si="127"/>
        <v>0</v>
      </c>
      <c r="DV77" s="77">
        <f t="shared" si="151"/>
        <v>30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77">
        <f t="shared" si="21"/>
        <v>0</v>
      </c>
      <c r="EO77" s="75">
        <f t="shared" si="76"/>
        <v>61.7</v>
      </c>
      <c r="EP77" s="75">
        <f t="shared" si="77"/>
        <v>0</v>
      </c>
      <c r="EQ77" s="75">
        <f t="shared" si="78"/>
        <v>0</v>
      </c>
      <c r="ER77" s="75">
        <f t="shared" si="79"/>
        <v>0</v>
      </c>
      <c r="ES77" s="75">
        <f t="shared" si="80"/>
        <v>0</v>
      </c>
      <c r="ET77" s="75">
        <f t="shared" si="81"/>
        <v>0</v>
      </c>
      <c r="EU77" s="75">
        <f t="shared" si="82"/>
        <v>0</v>
      </c>
      <c r="EV77" s="75">
        <f t="shared" si="83"/>
        <v>0</v>
      </c>
      <c r="EW77" s="75">
        <f t="shared" si="84"/>
        <v>0</v>
      </c>
      <c r="EX77" s="75">
        <f t="shared" si="85"/>
        <v>0</v>
      </c>
      <c r="EY77" s="75">
        <f t="shared" si="86"/>
        <v>0</v>
      </c>
      <c r="EZ77" s="75">
        <f t="shared" si="87"/>
        <v>0</v>
      </c>
      <c r="FA77" s="77">
        <f t="shared" si="34"/>
        <v>61.7</v>
      </c>
      <c r="FD77" s="75">
        <f t="shared" si="128"/>
        <v>431.81</v>
      </c>
      <c r="FE77" s="75">
        <f t="shared" si="129"/>
        <v>0</v>
      </c>
      <c r="FF77" s="75">
        <f t="shared" si="130"/>
        <v>0</v>
      </c>
      <c r="FG77" s="75">
        <f t="shared" si="131"/>
        <v>0</v>
      </c>
      <c r="FH77" s="75">
        <f t="shared" si="132"/>
        <v>0</v>
      </c>
      <c r="FI77" s="75">
        <f t="shared" si="133"/>
        <v>0</v>
      </c>
      <c r="FJ77" s="75">
        <f t="shared" si="134"/>
        <v>0</v>
      </c>
      <c r="FK77" s="75">
        <f t="shared" si="135"/>
        <v>0</v>
      </c>
      <c r="FL77" s="75">
        <f t="shared" si="136"/>
        <v>0</v>
      </c>
      <c r="FM77" s="75">
        <f t="shared" si="137"/>
        <v>0</v>
      </c>
      <c r="FN77" s="75">
        <f t="shared" si="138"/>
        <v>0</v>
      </c>
      <c r="FO77" s="75">
        <f t="shared" si="139"/>
        <v>0</v>
      </c>
      <c r="FP77" s="75">
        <f t="shared" si="140"/>
        <v>431.81</v>
      </c>
    </row>
    <row r="78" spans="1:172" ht="15" customHeight="1" outlineLevel="2" x14ac:dyDescent="0.25">
      <c r="A78" s="30">
        <v>12</v>
      </c>
      <c r="B78" s="30" t="s">
        <v>408</v>
      </c>
      <c r="C78" s="30" t="s">
        <v>6</v>
      </c>
      <c r="D78" s="64">
        <f t="shared" si="234"/>
        <v>10001</v>
      </c>
      <c r="E78" s="62">
        <v>10001</v>
      </c>
      <c r="F78" s="45" t="s">
        <v>276</v>
      </c>
      <c r="G78" s="36" t="s">
        <v>410</v>
      </c>
      <c r="H78" s="36" t="s">
        <v>410</v>
      </c>
      <c r="I78" s="72" t="s">
        <v>352</v>
      </c>
      <c r="J78" s="72" t="s">
        <v>353</v>
      </c>
      <c r="K78" s="39" t="s">
        <v>12</v>
      </c>
      <c r="L78" s="32" t="s">
        <v>333</v>
      </c>
      <c r="M78" s="33" t="s">
        <v>405</v>
      </c>
      <c r="N78" s="34">
        <v>0.01</v>
      </c>
      <c r="O78" s="34">
        <v>0.02</v>
      </c>
      <c r="P78" s="34">
        <v>0</v>
      </c>
      <c r="Q78" s="34">
        <v>0</v>
      </c>
      <c r="R78" s="33">
        <v>0</v>
      </c>
      <c r="S78" s="33">
        <v>0</v>
      </c>
      <c r="T78" s="33">
        <v>30</v>
      </c>
      <c r="U78" s="33"/>
      <c r="X78" s="75">
        <f>+VLOOKUP($D78,[1]venta_neta_cons!$A$2:$N$1048576,3,0)</f>
        <v>7070</v>
      </c>
      <c r="Y78" s="75">
        <f>+VLOOKUP($D78,[1]venta_neta_cons!$A$2:$N$1048576,4,0)</f>
        <v>0</v>
      </c>
      <c r="Z78" s="75">
        <f>+VLOOKUP($D78,[1]venta_neta_cons!$A$2:$N$1048576,5,0)</f>
        <v>0</v>
      </c>
      <c r="AA78" s="75">
        <f>+VLOOKUP($D78,[1]venta_neta_cons!$A$2:$N$1048576,6,0)</f>
        <v>0</v>
      </c>
      <c r="AB78" s="75">
        <f>+VLOOKUP($D78,[1]venta_neta_cons!$A$2:$N$1048576,7,0)</f>
        <v>0</v>
      </c>
      <c r="AC78" s="75">
        <f>+VLOOKUP($D78,[1]venta_neta_cons!$A$2:$N$1048576,8,0)</f>
        <v>0</v>
      </c>
      <c r="AD78" s="75">
        <f>+VLOOKUP($D78,[1]venta_neta_cons!$A$2:$N$1048576,9,0)</f>
        <v>0</v>
      </c>
      <c r="AE78" s="75">
        <f>+VLOOKUP($D78,[1]venta_neta_cons!$A$2:$N$1048576,10,0)</f>
        <v>0</v>
      </c>
      <c r="AF78" s="75">
        <f>+VLOOKUP($D78,[1]venta_neta_cons!$A$2:$N$1048576,11,0)</f>
        <v>0</v>
      </c>
      <c r="AG78" s="75">
        <f>+VLOOKUP($D78,[1]venta_neta_cons!$A$2:$N$1048576,12,0)</f>
        <v>0</v>
      </c>
      <c r="AH78" s="75">
        <f>+VLOOKUP($D78,[1]venta_neta_cons!$A$2:$N$1048576,13,0)</f>
        <v>0</v>
      </c>
      <c r="AI78" s="75">
        <f>+VLOOKUP($D78,[1]venta_neta_cons!$A$2:$N$1048576,14,0)</f>
        <v>0</v>
      </c>
      <c r="AJ78" s="76">
        <f t="shared" si="35"/>
        <v>7070</v>
      </c>
      <c r="AK78" s="159">
        <f t="shared" si="246"/>
        <v>0.22911739745403106</v>
      </c>
      <c r="AL78" s="76"/>
      <c r="AM78" s="75">
        <f>+VLOOKUP($D78,[1]saldo_cons!$A$2:$N$1048576,3,0)</f>
        <v>1619.8599999999997</v>
      </c>
      <c r="AN78" s="75">
        <f>+VLOOKUP($D78,[1]saldo_cons!$A$2:$N$1048576,4,0)</f>
        <v>0</v>
      </c>
      <c r="AO78" s="75">
        <f>+VLOOKUP($D78,[1]saldo_cons!$A$2:$N$1048576,5,0)</f>
        <v>0</v>
      </c>
      <c r="AP78" s="75">
        <f>+VLOOKUP($D78,[1]saldo_cons!$A$2:$N$1048576,6,0)</f>
        <v>0</v>
      </c>
      <c r="AQ78" s="75">
        <f>+VLOOKUP($D78,[1]saldo_cons!$A$2:$N$1048576,7,0)</f>
        <v>0</v>
      </c>
      <c r="AR78" s="75">
        <f>+VLOOKUP($D78,[1]saldo_cons!$A$2:$N$1048576,8,0)</f>
        <v>0</v>
      </c>
      <c r="AS78" s="75">
        <f>+VLOOKUP($D78,[1]saldo_cons!$A$2:$N$1048576,9,0)</f>
        <v>0</v>
      </c>
      <c r="AT78" s="75">
        <f>+VLOOKUP($D78,[1]saldo_cons!$A$2:$N$1048576,10,0)</f>
        <v>0</v>
      </c>
      <c r="AU78" s="75">
        <f>+VLOOKUP($D78,[1]saldo_cons!$A$2:$N$1048576,11,0)</f>
        <v>0</v>
      </c>
      <c r="AV78" s="75">
        <f>+VLOOKUP($D78,[1]saldo_cons!$A$2:$N$1048576,12,0)</f>
        <v>0</v>
      </c>
      <c r="AW78" s="75">
        <f>+VLOOKUP($D78,[1]saldo_cons!$A$2:$N$1048576,13,0)</f>
        <v>0</v>
      </c>
      <c r="AX78" s="75">
        <f>+VLOOKUP($D78,[1]saldo_cons!$A$2:$N$1048576,14,0)</f>
        <v>0</v>
      </c>
      <c r="AY78" s="76">
        <f t="shared" si="3"/>
        <v>1619.8599999999997</v>
      </c>
      <c r="AZ78" s="76"/>
      <c r="BA78" s="76"/>
      <c r="BB78" s="75">
        <f>+VLOOKUP($D78,[1]ggr_cons!$A$2:$N$1048576,3,0)</f>
        <v>1619.8599999999997</v>
      </c>
      <c r="BC78" s="75">
        <f>+VLOOKUP($D78,[1]ggr_cons!$A$2:$N$1048576,4,0)</f>
        <v>0</v>
      </c>
      <c r="BD78" s="75">
        <f>+VLOOKUP($D78,[1]ggr_cons!$A$2:$N$1048576,5,0)</f>
        <v>0</v>
      </c>
      <c r="BE78" s="75">
        <f>+VLOOKUP($D78,[1]ggr_cons!$A$2:$N$1048576,6,0)</f>
        <v>0</v>
      </c>
      <c r="BF78" s="75">
        <f>+VLOOKUP($D78,[1]ggr_cons!$A$2:$N$1048576,7,0)</f>
        <v>0</v>
      </c>
      <c r="BG78" s="75">
        <f>+VLOOKUP($D78,[1]ggr_cons!$A$2:$N$1048576,8,0)</f>
        <v>0</v>
      </c>
      <c r="BH78" s="75">
        <f>+VLOOKUP($D78,[1]ggr_cons!$A$2:$N$1048576,9,0)</f>
        <v>0</v>
      </c>
      <c r="BI78" s="75">
        <f>+VLOOKUP($D78,[1]ggr_cons!$A$2:$N$1048576,10,0)</f>
        <v>0</v>
      </c>
      <c r="BJ78" s="75">
        <f>+VLOOKUP($D78,[1]ggr_cons!$A$2:$N$1048576,11,0)</f>
        <v>0</v>
      </c>
      <c r="BK78" s="75">
        <f>+VLOOKUP($D78,[1]ggr_cons!$A$2:$N$1048576,12,0)</f>
        <v>0</v>
      </c>
      <c r="BL78" s="75">
        <f>+VLOOKUP($D78,[1]ggr_cons!$A$2:$N$1048576,13,0)</f>
        <v>0</v>
      </c>
      <c r="BM78" s="75">
        <f>+VLOOKUP($D78,[1]ggr_cons!$A$2:$N$1048576,14,0)</f>
        <v>0</v>
      </c>
      <c r="BN78" s="76">
        <f t="shared" si="4"/>
        <v>1619.8599999999997</v>
      </c>
      <c r="BO78" s="75"/>
      <c r="BP78" s="75"/>
      <c r="BQ78" s="77">
        <f t="shared" si="37"/>
        <v>70.7</v>
      </c>
      <c r="BR78" s="77">
        <f t="shared" si="38"/>
        <v>0</v>
      </c>
      <c r="BS78" s="77">
        <f t="shared" si="39"/>
        <v>0</v>
      </c>
      <c r="BT78" s="77">
        <f t="shared" si="40"/>
        <v>0</v>
      </c>
      <c r="BU78" s="77">
        <f t="shared" si="41"/>
        <v>0</v>
      </c>
      <c r="BV78" s="77">
        <f t="shared" si="42"/>
        <v>0</v>
      </c>
      <c r="BW78" s="77">
        <f t="shared" si="43"/>
        <v>0</v>
      </c>
      <c r="BX78" s="77">
        <f t="shared" si="44"/>
        <v>0</v>
      </c>
      <c r="BY78" s="77">
        <f t="shared" si="45"/>
        <v>0</v>
      </c>
      <c r="BZ78" s="77">
        <f t="shared" si="46"/>
        <v>0</v>
      </c>
      <c r="CA78" s="77">
        <f t="shared" si="47"/>
        <v>0</v>
      </c>
      <c r="CB78" s="77">
        <f t="shared" si="48"/>
        <v>0</v>
      </c>
      <c r="CC78" s="77">
        <f t="shared" si="49"/>
        <v>70.7</v>
      </c>
      <c r="CD78" s="75"/>
      <c r="CE78" s="77"/>
      <c r="CF78" s="77">
        <f t="shared" si="50"/>
        <v>58.429752066115704</v>
      </c>
      <c r="CG78" s="77">
        <f t="shared" si="51"/>
        <v>0</v>
      </c>
      <c r="CH78" s="77">
        <f t="shared" si="52"/>
        <v>0</v>
      </c>
      <c r="CI78" s="77">
        <f t="shared" si="53"/>
        <v>0</v>
      </c>
      <c r="CJ78" s="77">
        <f t="shared" si="54"/>
        <v>0</v>
      </c>
      <c r="CK78" s="77">
        <f t="shared" si="55"/>
        <v>0</v>
      </c>
      <c r="CL78" s="77">
        <f t="shared" si="56"/>
        <v>0</v>
      </c>
      <c r="CM78" s="77">
        <f t="shared" si="57"/>
        <v>0</v>
      </c>
      <c r="CN78" s="77">
        <f t="shared" si="58"/>
        <v>0</v>
      </c>
      <c r="CO78" s="77">
        <f t="shared" si="59"/>
        <v>0</v>
      </c>
      <c r="CP78" s="77">
        <f t="shared" si="60"/>
        <v>0</v>
      </c>
      <c r="CQ78" s="77">
        <f t="shared" si="61"/>
        <v>0</v>
      </c>
      <c r="CR78" s="77">
        <f t="shared" si="62"/>
        <v>58.429752066115704</v>
      </c>
      <c r="CS78" s="75"/>
      <c r="CT78" s="75"/>
      <c r="CU78" s="78">
        <f t="shared" si="103"/>
        <v>141.4</v>
      </c>
      <c r="CV78" s="78">
        <f t="shared" si="104"/>
        <v>0</v>
      </c>
      <c r="CW78" s="78">
        <f t="shared" si="105"/>
        <v>0</v>
      </c>
      <c r="CX78" s="78">
        <f t="shared" si="106"/>
        <v>0</v>
      </c>
      <c r="CY78" s="78">
        <f t="shared" si="107"/>
        <v>0</v>
      </c>
      <c r="CZ78" s="78">
        <f t="shared" si="108"/>
        <v>0</v>
      </c>
      <c r="DA78" s="78">
        <f t="shared" si="109"/>
        <v>0</v>
      </c>
      <c r="DB78" s="78">
        <f t="shared" si="110"/>
        <v>0</v>
      </c>
      <c r="DC78" s="78">
        <f t="shared" si="111"/>
        <v>0</v>
      </c>
      <c r="DD78" s="78">
        <f t="shared" si="112"/>
        <v>0</v>
      </c>
      <c r="DE78" s="78">
        <f t="shared" si="113"/>
        <v>0</v>
      </c>
      <c r="DF78" s="78">
        <f t="shared" si="114"/>
        <v>0</v>
      </c>
      <c r="DG78" s="77">
        <f t="shared" si="115"/>
        <v>141.4</v>
      </c>
      <c r="DH78" s="75"/>
      <c r="DJ78" s="6">
        <f t="shared" si="116"/>
        <v>30</v>
      </c>
      <c r="DK78" s="6">
        <f t="shared" si="117"/>
        <v>0</v>
      </c>
      <c r="DL78" s="6">
        <f t="shared" si="118"/>
        <v>0</v>
      </c>
      <c r="DM78" s="6">
        <f t="shared" si="119"/>
        <v>0</v>
      </c>
      <c r="DN78" s="6">
        <f t="shared" si="120"/>
        <v>0</v>
      </c>
      <c r="DO78" s="6">
        <f t="shared" si="121"/>
        <v>0</v>
      </c>
      <c r="DP78" s="6">
        <f t="shared" si="122"/>
        <v>0</v>
      </c>
      <c r="DQ78" s="6">
        <f t="shared" si="123"/>
        <v>0</v>
      </c>
      <c r="DR78" s="6">
        <f t="shared" si="124"/>
        <v>0</v>
      </c>
      <c r="DS78" s="6">
        <f t="shared" si="125"/>
        <v>0</v>
      </c>
      <c r="DT78" s="6">
        <f t="shared" si="126"/>
        <v>0</v>
      </c>
      <c r="DU78" s="6">
        <f t="shared" si="127"/>
        <v>0</v>
      </c>
      <c r="DV78" s="77">
        <f t="shared" si="151"/>
        <v>30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77">
        <f t="shared" si="21"/>
        <v>0</v>
      </c>
      <c r="EO78" s="75">
        <f t="shared" si="76"/>
        <v>171.4</v>
      </c>
      <c r="EP78" s="75">
        <f t="shared" si="77"/>
        <v>0</v>
      </c>
      <c r="EQ78" s="75">
        <f t="shared" si="78"/>
        <v>0</v>
      </c>
      <c r="ER78" s="75">
        <f t="shared" si="79"/>
        <v>0</v>
      </c>
      <c r="ES78" s="75">
        <f t="shared" si="80"/>
        <v>0</v>
      </c>
      <c r="ET78" s="75">
        <f t="shared" si="81"/>
        <v>0</v>
      </c>
      <c r="EU78" s="75">
        <f t="shared" si="82"/>
        <v>0</v>
      </c>
      <c r="EV78" s="75">
        <f t="shared" si="83"/>
        <v>0</v>
      </c>
      <c r="EW78" s="75">
        <f t="shared" si="84"/>
        <v>0</v>
      </c>
      <c r="EX78" s="75">
        <f t="shared" si="85"/>
        <v>0</v>
      </c>
      <c r="EY78" s="75">
        <f t="shared" si="86"/>
        <v>0</v>
      </c>
      <c r="EZ78" s="75">
        <f t="shared" si="87"/>
        <v>0</v>
      </c>
      <c r="FA78" s="77">
        <f t="shared" si="34"/>
        <v>171.4</v>
      </c>
      <c r="FD78" s="75">
        <f t="shared" si="128"/>
        <v>1448.4599999999996</v>
      </c>
      <c r="FE78" s="75">
        <f t="shared" si="129"/>
        <v>0</v>
      </c>
      <c r="FF78" s="75">
        <f t="shared" si="130"/>
        <v>0</v>
      </c>
      <c r="FG78" s="75">
        <f t="shared" si="131"/>
        <v>0</v>
      </c>
      <c r="FH78" s="75">
        <f t="shared" si="132"/>
        <v>0</v>
      </c>
      <c r="FI78" s="75">
        <f t="shared" si="133"/>
        <v>0</v>
      </c>
      <c r="FJ78" s="75">
        <f t="shared" si="134"/>
        <v>0</v>
      </c>
      <c r="FK78" s="75">
        <f t="shared" si="135"/>
        <v>0</v>
      </c>
      <c r="FL78" s="75">
        <f t="shared" si="136"/>
        <v>0</v>
      </c>
      <c r="FM78" s="75">
        <f t="shared" si="137"/>
        <v>0</v>
      </c>
      <c r="FN78" s="75">
        <f t="shared" si="138"/>
        <v>0</v>
      </c>
      <c r="FO78" s="75">
        <f t="shared" si="139"/>
        <v>0</v>
      </c>
      <c r="FP78" s="75">
        <f t="shared" si="140"/>
        <v>1448.4599999999996</v>
      </c>
    </row>
    <row r="79" spans="1:172" ht="15" customHeight="1" outlineLevel="2" x14ac:dyDescent="0.25">
      <c r="A79" s="30">
        <v>12</v>
      </c>
      <c r="B79" s="30" t="s">
        <v>408</v>
      </c>
      <c r="C79" s="30" t="s">
        <v>6</v>
      </c>
      <c r="D79" s="64">
        <f t="shared" si="234"/>
        <v>10012</v>
      </c>
      <c r="E79" s="62">
        <v>10012</v>
      </c>
      <c r="F79" s="45" t="s">
        <v>277</v>
      </c>
      <c r="G79" s="36" t="s">
        <v>410</v>
      </c>
      <c r="H79" s="36" t="s">
        <v>410</v>
      </c>
      <c r="I79" s="72" t="s">
        <v>354</v>
      </c>
      <c r="J79" s="72" t="s">
        <v>349</v>
      </c>
      <c r="K79" s="39" t="s">
        <v>12</v>
      </c>
      <c r="L79" s="32" t="s">
        <v>333</v>
      </c>
      <c r="M79" s="33" t="s">
        <v>405</v>
      </c>
      <c r="N79" s="34">
        <v>0.01</v>
      </c>
      <c r="O79" s="34">
        <v>0.02</v>
      </c>
      <c r="P79" s="34">
        <v>0</v>
      </c>
      <c r="Q79" s="34">
        <v>0</v>
      </c>
      <c r="R79" s="33">
        <v>0</v>
      </c>
      <c r="S79" s="33">
        <v>0</v>
      </c>
      <c r="T79" s="33">
        <v>30</v>
      </c>
      <c r="U79" s="33"/>
      <c r="X79" s="75">
        <f>+VLOOKUP($D79,[1]venta_neta_cons!$A$2:$N$1048576,3,0)</f>
        <v>544</v>
      </c>
      <c r="Y79" s="75">
        <f>+VLOOKUP($D79,[1]venta_neta_cons!$A$2:$N$1048576,4,0)</f>
        <v>0</v>
      </c>
      <c r="Z79" s="75">
        <f>+VLOOKUP($D79,[1]venta_neta_cons!$A$2:$N$1048576,5,0)</f>
        <v>0</v>
      </c>
      <c r="AA79" s="75">
        <f>+VLOOKUP($D79,[1]venta_neta_cons!$A$2:$N$1048576,6,0)</f>
        <v>0</v>
      </c>
      <c r="AB79" s="75">
        <f>+VLOOKUP($D79,[1]venta_neta_cons!$A$2:$N$1048576,7,0)</f>
        <v>0</v>
      </c>
      <c r="AC79" s="75">
        <f>+VLOOKUP($D79,[1]venta_neta_cons!$A$2:$N$1048576,8,0)</f>
        <v>0</v>
      </c>
      <c r="AD79" s="75">
        <f>+VLOOKUP($D79,[1]venta_neta_cons!$A$2:$N$1048576,9,0)</f>
        <v>0</v>
      </c>
      <c r="AE79" s="75">
        <f>+VLOOKUP($D79,[1]venta_neta_cons!$A$2:$N$1048576,10,0)</f>
        <v>0</v>
      </c>
      <c r="AF79" s="75">
        <f>+VLOOKUP($D79,[1]venta_neta_cons!$A$2:$N$1048576,11,0)</f>
        <v>0</v>
      </c>
      <c r="AG79" s="75">
        <f>+VLOOKUP($D79,[1]venta_neta_cons!$A$2:$N$1048576,12,0)</f>
        <v>0</v>
      </c>
      <c r="AH79" s="75">
        <f>+VLOOKUP($D79,[1]venta_neta_cons!$A$2:$N$1048576,13,0)</f>
        <v>0</v>
      </c>
      <c r="AI79" s="75">
        <f>+VLOOKUP($D79,[1]venta_neta_cons!$A$2:$N$1048576,14,0)</f>
        <v>0</v>
      </c>
      <c r="AJ79" s="76">
        <f t="shared" ref="AJ79:AJ142" si="256">+SUM(X79:AI79)</f>
        <v>544</v>
      </c>
      <c r="AK79" s="159">
        <f t="shared" si="246"/>
        <v>0.65430147058823529</v>
      </c>
      <c r="AL79" s="76"/>
      <c r="AM79" s="75">
        <f>+VLOOKUP($D79,[1]saldo_cons!$A$2:$N$1048576,3,0)</f>
        <v>355.94</v>
      </c>
      <c r="AN79" s="75">
        <f>+VLOOKUP($D79,[1]saldo_cons!$A$2:$N$1048576,4,0)</f>
        <v>0</v>
      </c>
      <c r="AO79" s="75">
        <f>+VLOOKUP($D79,[1]saldo_cons!$A$2:$N$1048576,5,0)</f>
        <v>0</v>
      </c>
      <c r="AP79" s="75">
        <f>+VLOOKUP($D79,[1]saldo_cons!$A$2:$N$1048576,6,0)</f>
        <v>0</v>
      </c>
      <c r="AQ79" s="75">
        <f>+VLOOKUP($D79,[1]saldo_cons!$A$2:$N$1048576,7,0)</f>
        <v>0</v>
      </c>
      <c r="AR79" s="75">
        <f>+VLOOKUP($D79,[1]saldo_cons!$A$2:$N$1048576,8,0)</f>
        <v>0</v>
      </c>
      <c r="AS79" s="75">
        <f>+VLOOKUP($D79,[1]saldo_cons!$A$2:$N$1048576,9,0)</f>
        <v>0</v>
      </c>
      <c r="AT79" s="75">
        <f>+VLOOKUP($D79,[1]saldo_cons!$A$2:$N$1048576,10,0)</f>
        <v>0</v>
      </c>
      <c r="AU79" s="75">
        <f>+VLOOKUP($D79,[1]saldo_cons!$A$2:$N$1048576,11,0)</f>
        <v>0</v>
      </c>
      <c r="AV79" s="75">
        <f>+VLOOKUP($D79,[1]saldo_cons!$A$2:$N$1048576,12,0)</f>
        <v>0</v>
      </c>
      <c r="AW79" s="75">
        <f>+VLOOKUP($D79,[1]saldo_cons!$A$2:$N$1048576,13,0)</f>
        <v>0</v>
      </c>
      <c r="AX79" s="75">
        <f>+VLOOKUP($D79,[1]saldo_cons!$A$2:$N$1048576,14,0)</f>
        <v>0</v>
      </c>
      <c r="AY79" s="76">
        <f t="shared" si="3"/>
        <v>355.94</v>
      </c>
      <c r="AZ79" s="76"/>
      <c r="BA79" s="76"/>
      <c r="BB79" s="75">
        <f>+VLOOKUP($D79,[1]ggr_cons!$A$2:$N$1048576,3,0)</f>
        <v>355.94</v>
      </c>
      <c r="BC79" s="75">
        <f>+VLOOKUP($D79,[1]ggr_cons!$A$2:$N$1048576,4,0)</f>
        <v>0</v>
      </c>
      <c r="BD79" s="75">
        <f>+VLOOKUP($D79,[1]ggr_cons!$A$2:$N$1048576,5,0)</f>
        <v>0</v>
      </c>
      <c r="BE79" s="75">
        <f>+VLOOKUP($D79,[1]ggr_cons!$A$2:$N$1048576,6,0)</f>
        <v>0</v>
      </c>
      <c r="BF79" s="75">
        <f>+VLOOKUP($D79,[1]ggr_cons!$A$2:$N$1048576,7,0)</f>
        <v>0</v>
      </c>
      <c r="BG79" s="75">
        <f>+VLOOKUP($D79,[1]ggr_cons!$A$2:$N$1048576,8,0)</f>
        <v>0</v>
      </c>
      <c r="BH79" s="75">
        <f>+VLOOKUP($D79,[1]ggr_cons!$A$2:$N$1048576,9,0)</f>
        <v>0</v>
      </c>
      <c r="BI79" s="75">
        <f>+VLOOKUP($D79,[1]ggr_cons!$A$2:$N$1048576,10,0)</f>
        <v>0</v>
      </c>
      <c r="BJ79" s="75">
        <f>+VLOOKUP($D79,[1]ggr_cons!$A$2:$N$1048576,11,0)</f>
        <v>0</v>
      </c>
      <c r="BK79" s="75">
        <f>+VLOOKUP($D79,[1]ggr_cons!$A$2:$N$1048576,12,0)</f>
        <v>0</v>
      </c>
      <c r="BL79" s="75">
        <f>+VLOOKUP($D79,[1]ggr_cons!$A$2:$N$1048576,13,0)</f>
        <v>0</v>
      </c>
      <c r="BM79" s="75">
        <f>+VLOOKUP($D79,[1]ggr_cons!$A$2:$N$1048576,14,0)</f>
        <v>0</v>
      </c>
      <c r="BN79" s="76">
        <f t="shared" si="4"/>
        <v>355.94</v>
      </c>
      <c r="BO79" s="75"/>
      <c r="BP79" s="75"/>
      <c r="BQ79" s="77">
        <f t="shared" ref="BQ79:BQ142" si="257">+$N79*X79</f>
        <v>5.44</v>
      </c>
      <c r="BR79" s="77">
        <f t="shared" ref="BR79:BR142" si="258">+$N79*Y79</f>
        <v>0</v>
      </c>
      <c r="BS79" s="77">
        <f t="shared" ref="BS79:BS142" si="259">+$N79*Z79</f>
        <v>0</v>
      </c>
      <c r="BT79" s="77">
        <f t="shared" ref="BT79:BT142" si="260">+$N79*AA79</f>
        <v>0</v>
      </c>
      <c r="BU79" s="77">
        <f t="shared" ref="BU79:BU142" si="261">+$N79*AB79</f>
        <v>0</v>
      </c>
      <c r="BV79" s="77">
        <f t="shared" ref="BV79:BV142" si="262">+$N79*AC79</f>
        <v>0</v>
      </c>
      <c r="BW79" s="77">
        <f t="shared" ref="BW79:BW142" si="263">+$N79*AD79</f>
        <v>0</v>
      </c>
      <c r="BX79" s="77">
        <f t="shared" ref="BX79:BX142" si="264">+$N79*AE79</f>
        <v>0</v>
      </c>
      <c r="BY79" s="77">
        <f t="shared" ref="BY79:BY142" si="265">+$N79*AF79</f>
        <v>0</v>
      </c>
      <c r="BZ79" s="77">
        <f t="shared" ref="BZ79:BZ142" si="266">+$N79*AG79</f>
        <v>0</v>
      </c>
      <c r="CA79" s="77">
        <f t="shared" ref="CA79:CA142" si="267">+$N79*AH79</f>
        <v>0</v>
      </c>
      <c r="CB79" s="77">
        <f t="shared" ref="CB79:CB142" si="268">+$N79*AI79</f>
        <v>0</v>
      </c>
      <c r="CC79" s="77">
        <f t="shared" ref="CC79:CC142" si="269">+SUM(BQ79:CB79)</f>
        <v>5.44</v>
      </c>
      <c r="CD79" s="75"/>
      <c r="CE79" s="77"/>
      <c r="CF79" s="77">
        <f t="shared" ref="CF79:CF142" si="270">+BQ79/$CE$2</f>
        <v>4.4958677685950414</v>
      </c>
      <c r="CG79" s="77">
        <f t="shared" ref="CG79:CG142" si="271">+BR79/$CE$2</f>
        <v>0</v>
      </c>
      <c r="CH79" s="77">
        <f t="shared" ref="CH79:CH142" si="272">+BS79/$CE$2</f>
        <v>0</v>
      </c>
      <c r="CI79" s="77">
        <f t="shared" ref="CI79:CI142" si="273">+BT79/$CE$2</f>
        <v>0</v>
      </c>
      <c r="CJ79" s="77">
        <f t="shared" ref="CJ79:CJ142" si="274">+BU79/$CE$2</f>
        <v>0</v>
      </c>
      <c r="CK79" s="77">
        <f t="shared" ref="CK79:CK142" si="275">+BV79/$CE$2</f>
        <v>0</v>
      </c>
      <c r="CL79" s="77">
        <f t="shared" ref="CL79:CL142" si="276">+BW79/$CE$2</f>
        <v>0</v>
      </c>
      <c r="CM79" s="77">
        <f t="shared" ref="CM79:CM142" si="277">+BX79/$CE$2</f>
        <v>0</v>
      </c>
      <c r="CN79" s="77">
        <f t="shared" ref="CN79:CN142" si="278">+BY79/$CE$2</f>
        <v>0</v>
      </c>
      <c r="CO79" s="77">
        <f t="shared" ref="CO79:CO142" si="279">+BZ79/$CE$2</f>
        <v>0</v>
      </c>
      <c r="CP79" s="77">
        <f t="shared" ref="CP79:CP142" si="280">+CA79/$CE$2</f>
        <v>0</v>
      </c>
      <c r="CQ79" s="77">
        <f t="shared" ref="CQ79:CQ142" si="281">+CB79/$CE$2</f>
        <v>0</v>
      </c>
      <c r="CR79" s="77">
        <f t="shared" ref="CR79:CR142" si="282">+CC79/$CE$2</f>
        <v>4.4958677685950414</v>
      </c>
      <c r="CS79" s="75"/>
      <c r="CT79" s="75"/>
      <c r="CU79" s="78">
        <f t="shared" si="103"/>
        <v>10.88</v>
      </c>
      <c r="CV79" s="78">
        <f t="shared" si="104"/>
        <v>0</v>
      </c>
      <c r="CW79" s="78">
        <f t="shared" si="105"/>
        <v>0</v>
      </c>
      <c r="CX79" s="78">
        <f t="shared" si="106"/>
        <v>0</v>
      </c>
      <c r="CY79" s="78">
        <f t="shared" si="107"/>
        <v>0</v>
      </c>
      <c r="CZ79" s="78">
        <f t="shared" si="108"/>
        <v>0</v>
      </c>
      <c r="DA79" s="78">
        <f t="shared" si="109"/>
        <v>0</v>
      </c>
      <c r="DB79" s="78">
        <f t="shared" si="110"/>
        <v>0</v>
      </c>
      <c r="DC79" s="78">
        <f t="shared" si="111"/>
        <v>0</v>
      </c>
      <c r="DD79" s="78">
        <f t="shared" si="112"/>
        <v>0</v>
      </c>
      <c r="DE79" s="78">
        <f t="shared" si="113"/>
        <v>0</v>
      </c>
      <c r="DF79" s="78">
        <f t="shared" si="114"/>
        <v>0</v>
      </c>
      <c r="DG79" s="77">
        <f t="shared" si="115"/>
        <v>10.88</v>
      </c>
      <c r="DH79" s="75"/>
      <c r="DJ79" s="6">
        <f t="shared" si="116"/>
        <v>30</v>
      </c>
      <c r="DK79" s="6">
        <f t="shared" si="117"/>
        <v>0</v>
      </c>
      <c r="DL79" s="6">
        <f t="shared" si="118"/>
        <v>0</v>
      </c>
      <c r="DM79" s="6">
        <f t="shared" si="119"/>
        <v>0</v>
      </c>
      <c r="DN79" s="6">
        <f t="shared" si="120"/>
        <v>0</v>
      </c>
      <c r="DO79" s="6">
        <f t="shared" si="121"/>
        <v>0</v>
      </c>
      <c r="DP79" s="6">
        <f t="shared" si="122"/>
        <v>0</v>
      </c>
      <c r="DQ79" s="6">
        <f t="shared" si="123"/>
        <v>0</v>
      </c>
      <c r="DR79" s="6">
        <f t="shared" si="124"/>
        <v>0</v>
      </c>
      <c r="DS79" s="6">
        <f t="shared" si="125"/>
        <v>0</v>
      </c>
      <c r="DT79" s="6">
        <f t="shared" si="126"/>
        <v>0</v>
      </c>
      <c r="DU79" s="6">
        <f t="shared" si="127"/>
        <v>0</v>
      </c>
      <c r="DV79" s="77">
        <f t="shared" si="151"/>
        <v>30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77">
        <f t="shared" si="21"/>
        <v>0</v>
      </c>
      <c r="EO79" s="75">
        <f t="shared" ref="EO79:EO142" si="283">+CU79+DJ79-DY79/2</f>
        <v>40.880000000000003</v>
      </c>
      <c r="EP79" s="75">
        <f t="shared" ref="EP79:EP142" si="284">+CV79+DK79-DZ79/2</f>
        <v>0</v>
      </c>
      <c r="EQ79" s="75">
        <f t="shared" ref="EQ79:EQ142" si="285">+CW79+DL79-EA79/2</f>
        <v>0</v>
      </c>
      <c r="ER79" s="75">
        <f t="shared" ref="ER79:ER142" si="286">+CX79+DM79-EB79/2</f>
        <v>0</v>
      </c>
      <c r="ES79" s="75">
        <f t="shared" ref="ES79:ES142" si="287">+CY79+DN79-EC79/2</f>
        <v>0</v>
      </c>
      <c r="ET79" s="75">
        <f t="shared" ref="ET79:ET142" si="288">+CZ79+DO79-ED79/2</f>
        <v>0</v>
      </c>
      <c r="EU79" s="75">
        <f t="shared" ref="EU79:EU142" si="289">+DA79+DP79-EE79/2</f>
        <v>0</v>
      </c>
      <c r="EV79" s="75">
        <f t="shared" ref="EV79:EV142" si="290">+DB79+DQ79-EF79/2</f>
        <v>0</v>
      </c>
      <c r="EW79" s="75">
        <f t="shared" ref="EW79:EW142" si="291">+DC79+DR79-EG79/2</f>
        <v>0</v>
      </c>
      <c r="EX79" s="75">
        <f t="shared" ref="EX79:EX142" si="292">+DD79+DS79-EH79/2</f>
        <v>0</v>
      </c>
      <c r="EY79" s="75">
        <f t="shared" ref="EY79:EY142" si="293">+DE79+DT79-EI79/2</f>
        <v>0</v>
      </c>
      <c r="EZ79" s="75">
        <f t="shared" ref="EZ79:EZ142" si="294">+DF79+DU79-EJ79/2</f>
        <v>0</v>
      </c>
      <c r="FA79" s="77">
        <f t="shared" si="34"/>
        <v>40.880000000000003</v>
      </c>
      <c r="FD79" s="75">
        <f t="shared" si="128"/>
        <v>315.06</v>
      </c>
      <c r="FE79" s="75">
        <f t="shared" si="129"/>
        <v>0</v>
      </c>
      <c r="FF79" s="75">
        <f t="shared" si="130"/>
        <v>0</v>
      </c>
      <c r="FG79" s="75">
        <f t="shared" si="131"/>
        <v>0</v>
      </c>
      <c r="FH79" s="75">
        <f t="shared" si="132"/>
        <v>0</v>
      </c>
      <c r="FI79" s="75">
        <f t="shared" si="133"/>
        <v>0</v>
      </c>
      <c r="FJ79" s="75">
        <f t="shared" si="134"/>
        <v>0</v>
      </c>
      <c r="FK79" s="75">
        <f t="shared" si="135"/>
        <v>0</v>
      </c>
      <c r="FL79" s="75">
        <f t="shared" si="136"/>
        <v>0</v>
      </c>
      <c r="FM79" s="75">
        <f t="shared" si="137"/>
        <v>0</v>
      </c>
      <c r="FN79" s="75">
        <f t="shared" si="138"/>
        <v>0</v>
      </c>
      <c r="FO79" s="75">
        <f t="shared" si="139"/>
        <v>0</v>
      </c>
      <c r="FP79" s="75">
        <f t="shared" si="140"/>
        <v>315.06</v>
      </c>
    </row>
    <row r="80" spans="1:172" ht="15" customHeight="1" outlineLevel="2" x14ac:dyDescent="0.25">
      <c r="A80" s="30">
        <v>12</v>
      </c>
      <c r="B80" s="30" t="s">
        <v>408</v>
      </c>
      <c r="C80" s="30" t="s">
        <v>6</v>
      </c>
      <c r="D80" s="64">
        <f t="shared" si="234"/>
        <v>10015</v>
      </c>
      <c r="E80" s="62">
        <v>10015</v>
      </c>
      <c r="F80" s="39" t="s">
        <v>278</v>
      </c>
      <c r="G80" s="36" t="s">
        <v>410</v>
      </c>
      <c r="H80" s="36" t="s">
        <v>410</v>
      </c>
      <c r="I80" s="39" t="s">
        <v>355</v>
      </c>
      <c r="J80" s="39" t="s">
        <v>356</v>
      </c>
      <c r="K80" s="39" t="s">
        <v>12</v>
      </c>
      <c r="L80" s="32" t="s">
        <v>333</v>
      </c>
      <c r="M80" s="33" t="s">
        <v>405</v>
      </c>
      <c r="N80" s="34">
        <v>0.01</v>
      </c>
      <c r="O80" s="34">
        <v>0.02</v>
      </c>
      <c r="P80" s="34">
        <v>0</v>
      </c>
      <c r="Q80" s="34">
        <v>0</v>
      </c>
      <c r="R80" s="33">
        <v>0</v>
      </c>
      <c r="S80" s="33">
        <v>0</v>
      </c>
      <c r="T80" s="33">
        <v>30</v>
      </c>
      <c r="U80" s="33"/>
      <c r="X80" s="75">
        <f>+VLOOKUP($D80,[1]venta_neta_cons!$A$2:$N$1048576,3,0)</f>
        <v>4854</v>
      </c>
      <c r="Y80" s="75">
        <f>+VLOOKUP($D80,[1]venta_neta_cons!$A$2:$N$1048576,4,0)</f>
        <v>0</v>
      </c>
      <c r="Z80" s="75">
        <f>+VLOOKUP($D80,[1]venta_neta_cons!$A$2:$N$1048576,5,0)</f>
        <v>0</v>
      </c>
      <c r="AA80" s="75">
        <f>+VLOOKUP($D80,[1]venta_neta_cons!$A$2:$N$1048576,6,0)</f>
        <v>0</v>
      </c>
      <c r="AB80" s="75">
        <f>+VLOOKUP($D80,[1]venta_neta_cons!$A$2:$N$1048576,7,0)</f>
        <v>0</v>
      </c>
      <c r="AC80" s="75">
        <f>+VLOOKUP($D80,[1]venta_neta_cons!$A$2:$N$1048576,8,0)</f>
        <v>0</v>
      </c>
      <c r="AD80" s="75">
        <f>+VLOOKUP($D80,[1]venta_neta_cons!$A$2:$N$1048576,9,0)</f>
        <v>0</v>
      </c>
      <c r="AE80" s="75">
        <f>+VLOOKUP($D80,[1]venta_neta_cons!$A$2:$N$1048576,10,0)</f>
        <v>0</v>
      </c>
      <c r="AF80" s="75">
        <f>+VLOOKUP($D80,[1]venta_neta_cons!$A$2:$N$1048576,11,0)</f>
        <v>0</v>
      </c>
      <c r="AG80" s="75">
        <f>+VLOOKUP($D80,[1]venta_neta_cons!$A$2:$N$1048576,12,0)</f>
        <v>0</v>
      </c>
      <c r="AH80" s="75">
        <f>+VLOOKUP($D80,[1]venta_neta_cons!$A$2:$N$1048576,13,0)</f>
        <v>0</v>
      </c>
      <c r="AI80" s="75">
        <f>+VLOOKUP($D80,[1]venta_neta_cons!$A$2:$N$1048576,14,0)</f>
        <v>0</v>
      </c>
      <c r="AJ80" s="76">
        <f t="shared" si="256"/>
        <v>4854</v>
      </c>
      <c r="AK80" s="159">
        <f t="shared" si="246"/>
        <v>0.21862999587968687</v>
      </c>
      <c r="AL80" s="76"/>
      <c r="AM80" s="75">
        <f>+VLOOKUP($D80,[1]saldo_cons!$A$2:$N$1048576,3,0)</f>
        <v>1265.6999999999998</v>
      </c>
      <c r="AN80" s="75">
        <f>+VLOOKUP($D80,[1]saldo_cons!$A$2:$N$1048576,4,0)</f>
        <v>0</v>
      </c>
      <c r="AO80" s="75">
        <f>+VLOOKUP($D80,[1]saldo_cons!$A$2:$N$1048576,5,0)</f>
        <v>0</v>
      </c>
      <c r="AP80" s="75">
        <f>+VLOOKUP($D80,[1]saldo_cons!$A$2:$N$1048576,6,0)</f>
        <v>0</v>
      </c>
      <c r="AQ80" s="75">
        <f>+VLOOKUP($D80,[1]saldo_cons!$A$2:$N$1048576,7,0)</f>
        <v>0</v>
      </c>
      <c r="AR80" s="75">
        <f>+VLOOKUP($D80,[1]saldo_cons!$A$2:$N$1048576,8,0)</f>
        <v>0</v>
      </c>
      <c r="AS80" s="75">
        <f>+VLOOKUP($D80,[1]saldo_cons!$A$2:$N$1048576,9,0)</f>
        <v>0</v>
      </c>
      <c r="AT80" s="75">
        <f>+VLOOKUP($D80,[1]saldo_cons!$A$2:$N$1048576,10,0)</f>
        <v>0</v>
      </c>
      <c r="AU80" s="75">
        <f>+VLOOKUP($D80,[1]saldo_cons!$A$2:$N$1048576,11,0)</f>
        <v>0</v>
      </c>
      <c r="AV80" s="75">
        <f>+VLOOKUP($D80,[1]saldo_cons!$A$2:$N$1048576,12,0)</f>
        <v>0</v>
      </c>
      <c r="AW80" s="75">
        <f>+VLOOKUP($D80,[1]saldo_cons!$A$2:$N$1048576,13,0)</f>
        <v>0</v>
      </c>
      <c r="AX80" s="75">
        <f>+VLOOKUP($D80,[1]saldo_cons!$A$2:$N$1048576,14,0)</f>
        <v>0</v>
      </c>
      <c r="AY80" s="76">
        <f t="shared" si="3"/>
        <v>1265.6999999999998</v>
      </c>
      <c r="AZ80" s="76"/>
      <c r="BA80" s="76"/>
      <c r="BB80" s="75">
        <f>+VLOOKUP($D80,[1]ggr_cons!$A$2:$N$1048576,3,0)</f>
        <v>1061.23</v>
      </c>
      <c r="BC80" s="75">
        <f>+VLOOKUP($D80,[1]ggr_cons!$A$2:$N$1048576,4,0)</f>
        <v>0</v>
      </c>
      <c r="BD80" s="75">
        <f>+VLOOKUP($D80,[1]ggr_cons!$A$2:$N$1048576,5,0)</f>
        <v>0</v>
      </c>
      <c r="BE80" s="75">
        <f>+VLOOKUP($D80,[1]ggr_cons!$A$2:$N$1048576,6,0)</f>
        <v>0</v>
      </c>
      <c r="BF80" s="75">
        <f>+VLOOKUP($D80,[1]ggr_cons!$A$2:$N$1048576,7,0)</f>
        <v>0</v>
      </c>
      <c r="BG80" s="75">
        <f>+VLOOKUP($D80,[1]ggr_cons!$A$2:$N$1048576,8,0)</f>
        <v>0</v>
      </c>
      <c r="BH80" s="75">
        <f>+VLOOKUP($D80,[1]ggr_cons!$A$2:$N$1048576,9,0)</f>
        <v>0</v>
      </c>
      <c r="BI80" s="75">
        <f>+VLOOKUP($D80,[1]ggr_cons!$A$2:$N$1048576,10,0)</f>
        <v>0</v>
      </c>
      <c r="BJ80" s="75">
        <f>+VLOOKUP($D80,[1]ggr_cons!$A$2:$N$1048576,11,0)</f>
        <v>0</v>
      </c>
      <c r="BK80" s="75">
        <f>+VLOOKUP($D80,[1]ggr_cons!$A$2:$N$1048576,12,0)</f>
        <v>0</v>
      </c>
      <c r="BL80" s="75">
        <f>+VLOOKUP($D80,[1]ggr_cons!$A$2:$N$1048576,13,0)</f>
        <v>0</v>
      </c>
      <c r="BM80" s="75">
        <f>+VLOOKUP($D80,[1]ggr_cons!$A$2:$N$1048576,14,0)</f>
        <v>0</v>
      </c>
      <c r="BN80" s="76">
        <f t="shared" si="4"/>
        <v>1061.23</v>
      </c>
      <c r="BO80" s="75"/>
      <c r="BP80" s="75"/>
      <c r="BQ80" s="77">
        <f t="shared" si="257"/>
        <v>48.54</v>
      </c>
      <c r="BR80" s="77">
        <f t="shared" si="258"/>
        <v>0</v>
      </c>
      <c r="BS80" s="77">
        <f t="shared" si="259"/>
        <v>0</v>
      </c>
      <c r="BT80" s="77">
        <f t="shared" si="260"/>
        <v>0</v>
      </c>
      <c r="BU80" s="77">
        <f t="shared" si="261"/>
        <v>0</v>
      </c>
      <c r="BV80" s="77">
        <f t="shared" si="262"/>
        <v>0</v>
      </c>
      <c r="BW80" s="77">
        <f t="shared" si="263"/>
        <v>0</v>
      </c>
      <c r="BX80" s="77">
        <f t="shared" si="264"/>
        <v>0</v>
      </c>
      <c r="BY80" s="77">
        <f t="shared" si="265"/>
        <v>0</v>
      </c>
      <c r="BZ80" s="77">
        <f t="shared" si="266"/>
        <v>0</v>
      </c>
      <c r="CA80" s="77">
        <f t="shared" si="267"/>
        <v>0</v>
      </c>
      <c r="CB80" s="77">
        <f t="shared" si="268"/>
        <v>0</v>
      </c>
      <c r="CC80" s="77">
        <f t="shared" si="269"/>
        <v>48.54</v>
      </c>
      <c r="CD80" s="75"/>
      <c r="CE80" s="77"/>
      <c r="CF80" s="77">
        <f t="shared" si="270"/>
        <v>40.115702479338843</v>
      </c>
      <c r="CG80" s="77">
        <f t="shared" si="271"/>
        <v>0</v>
      </c>
      <c r="CH80" s="77">
        <f t="shared" si="272"/>
        <v>0</v>
      </c>
      <c r="CI80" s="77">
        <f t="shared" si="273"/>
        <v>0</v>
      </c>
      <c r="CJ80" s="77">
        <f t="shared" si="274"/>
        <v>0</v>
      </c>
      <c r="CK80" s="77">
        <f t="shared" si="275"/>
        <v>0</v>
      </c>
      <c r="CL80" s="77">
        <f t="shared" si="276"/>
        <v>0</v>
      </c>
      <c r="CM80" s="77">
        <f t="shared" si="277"/>
        <v>0</v>
      </c>
      <c r="CN80" s="77">
        <f t="shared" si="278"/>
        <v>0</v>
      </c>
      <c r="CO80" s="77">
        <f t="shared" si="279"/>
        <v>0</v>
      </c>
      <c r="CP80" s="77">
        <f t="shared" si="280"/>
        <v>0</v>
      </c>
      <c r="CQ80" s="77">
        <f t="shared" si="281"/>
        <v>0</v>
      </c>
      <c r="CR80" s="77">
        <f t="shared" si="282"/>
        <v>40.115702479338843</v>
      </c>
      <c r="CS80" s="75"/>
      <c r="CT80" s="75"/>
      <c r="CU80" s="78">
        <f t="shared" si="103"/>
        <v>97.08</v>
      </c>
      <c r="CV80" s="78">
        <f t="shared" si="104"/>
        <v>0</v>
      </c>
      <c r="CW80" s="78">
        <f t="shared" si="105"/>
        <v>0</v>
      </c>
      <c r="CX80" s="78">
        <f t="shared" si="106"/>
        <v>0</v>
      </c>
      <c r="CY80" s="78">
        <f t="shared" si="107"/>
        <v>0</v>
      </c>
      <c r="CZ80" s="78">
        <f t="shared" si="108"/>
        <v>0</v>
      </c>
      <c r="DA80" s="78">
        <f t="shared" si="109"/>
        <v>0</v>
      </c>
      <c r="DB80" s="78">
        <f t="shared" si="110"/>
        <v>0</v>
      </c>
      <c r="DC80" s="78">
        <f t="shared" si="111"/>
        <v>0</v>
      </c>
      <c r="DD80" s="78">
        <f t="shared" si="112"/>
        <v>0</v>
      </c>
      <c r="DE80" s="78">
        <f t="shared" si="113"/>
        <v>0</v>
      </c>
      <c r="DF80" s="78">
        <f t="shared" si="114"/>
        <v>0</v>
      </c>
      <c r="DG80" s="77">
        <f t="shared" si="115"/>
        <v>97.08</v>
      </c>
      <c r="DH80" s="75"/>
      <c r="DJ80" s="6">
        <f t="shared" si="116"/>
        <v>30</v>
      </c>
      <c r="DK80" s="6">
        <f t="shared" si="117"/>
        <v>0</v>
      </c>
      <c r="DL80" s="6">
        <f t="shared" si="118"/>
        <v>0</v>
      </c>
      <c r="DM80" s="6">
        <f t="shared" si="119"/>
        <v>0</v>
      </c>
      <c r="DN80" s="6">
        <f t="shared" si="120"/>
        <v>0</v>
      </c>
      <c r="DO80" s="6">
        <f t="shared" si="121"/>
        <v>0</v>
      </c>
      <c r="DP80" s="6">
        <f t="shared" si="122"/>
        <v>0</v>
      </c>
      <c r="DQ80" s="6">
        <f t="shared" si="123"/>
        <v>0</v>
      </c>
      <c r="DR80" s="6">
        <f t="shared" si="124"/>
        <v>0</v>
      </c>
      <c r="DS80" s="6">
        <f t="shared" si="125"/>
        <v>0</v>
      </c>
      <c r="DT80" s="6">
        <f t="shared" si="126"/>
        <v>0</v>
      </c>
      <c r="DU80" s="6">
        <f t="shared" si="127"/>
        <v>0</v>
      </c>
      <c r="DV80" s="77">
        <f t="shared" si="151"/>
        <v>30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77">
        <f t="shared" si="21"/>
        <v>0</v>
      </c>
      <c r="EO80" s="75">
        <f t="shared" si="283"/>
        <v>127.08</v>
      </c>
      <c r="EP80" s="75">
        <f t="shared" si="284"/>
        <v>0</v>
      </c>
      <c r="EQ80" s="75">
        <f t="shared" si="285"/>
        <v>0</v>
      </c>
      <c r="ER80" s="75">
        <f t="shared" si="286"/>
        <v>0</v>
      </c>
      <c r="ES80" s="75">
        <f t="shared" si="287"/>
        <v>0</v>
      </c>
      <c r="ET80" s="75">
        <f t="shared" si="288"/>
        <v>0</v>
      </c>
      <c r="EU80" s="75">
        <f t="shared" si="289"/>
        <v>0</v>
      </c>
      <c r="EV80" s="75">
        <f t="shared" si="290"/>
        <v>0</v>
      </c>
      <c r="EW80" s="75">
        <f t="shared" si="291"/>
        <v>0</v>
      </c>
      <c r="EX80" s="75">
        <f t="shared" si="292"/>
        <v>0</v>
      </c>
      <c r="EY80" s="75">
        <f t="shared" si="293"/>
        <v>0</v>
      </c>
      <c r="EZ80" s="75">
        <f t="shared" si="294"/>
        <v>0</v>
      </c>
      <c r="FA80" s="77">
        <f t="shared" si="34"/>
        <v>127.08</v>
      </c>
      <c r="FD80" s="75">
        <f t="shared" si="128"/>
        <v>1138.6199999999999</v>
      </c>
      <c r="FE80" s="75">
        <f t="shared" si="129"/>
        <v>0</v>
      </c>
      <c r="FF80" s="75">
        <f t="shared" si="130"/>
        <v>0</v>
      </c>
      <c r="FG80" s="75">
        <f t="shared" si="131"/>
        <v>0</v>
      </c>
      <c r="FH80" s="75">
        <f t="shared" si="132"/>
        <v>0</v>
      </c>
      <c r="FI80" s="75">
        <f t="shared" si="133"/>
        <v>0</v>
      </c>
      <c r="FJ80" s="75">
        <f t="shared" si="134"/>
        <v>0</v>
      </c>
      <c r="FK80" s="75">
        <f t="shared" si="135"/>
        <v>0</v>
      </c>
      <c r="FL80" s="75">
        <f t="shared" si="136"/>
        <v>0</v>
      </c>
      <c r="FM80" s="75">
        <f t="shared" si="137"/>
        <v>0</v>
      </c>
      <c r="FN80" s="75">
        <f t="shared" si="138"/>
        <v>0</v>
      </c>
      <c r="FO80" s="75">
        <f t="shared" si="139"/>
        <v>0</v>
      </c>
      <c r="FP80" s="75">
        <f t="shared" si="140"/>
        <v>1138.6199999999999</v>
      </c>
    </row>
    <row r="81" spans="1:172" ht="15" customHeight="1" outlineLevel="2" x14ac:dyDescent="0.25">
      <c r="A81" s="30">
        <v>12</v>
      </c>
      <c r="B81" s="30" t="s">
        <v>408</v>
      </c>
      <c r="C81" s="30" t="s">
        <v>6</v>
      </c>
      <c r="D81" s="64">
        <f t="shared" si="234"/>
        <v>10009</v>
      </c>
      <c r="E81" s="62">
        <v>10009</v>
      </c>
      <c r="F81" s="39" t="s">
        <v>279</v>
      </c>
      <c r="G81" s="36" t="s">
        <v>410</v>
      </c>
      <c r="H81" s="36" t="s">
        <v>410</v>
      </c>
      <c r="I81" s="39" t="s">
        <v>357</v>
      </c>
      <c r="J81" s="39" t="s">
        <v>12</v>
      </c>
      <c r="K81" s="39" t="s">
        <v>12</v>
      </c>
      <c r="L81" s="32" t="s">
        <v>333</v>
      </c>
      <c r="M81" s="33" t="s">
        <v>405</v>
      </c>
      <c r="N81" s="34">
        <v>0.01</v>
      </c>
      <c r="O81" s="34">
        <v>0.02</v>
      </c>
      <c r="P81" s="34">
        <v>0</v>
      </c>
      <c r="Q81" s="34">
        <v>0</v>
      </c>
      <c r="R81" s="33">
        <v>0</v>
      </c>
      <c r="S81" s="33">
        <v>0</v>
      </c>
      <c r="T81" s="33">
        <v>30</v>
      </c>
      <c r="U81" s="33"/>
      <c r="X81" s="75">
        <f>+VLOOKUP($D81,[1]venta_neta_cons!$A$2:$N$1048576,3,0)</f>
        <v>3089</v>
      </c>
      <c r="Y81" s="75">
        <f>+VLOOKUP($D81,[1]venta_neta_cons!$A$2:$N$1048576,4,0)</f>
        <v>0</v>
      </c>
      <c r="Z81" s="75">
        <f>+VLOOKUP($D81,[1]venta_neta_cons!$A$2:$N$1048576,5,0)</f>
        <v>0</v>
      </c>
      <c r="AA81" s="75">
        <f>+VLOOKUP($D81,[1]venta_neta_cons!$A$2:$N$1048576,6,0)</f>
        <v>0</v>
      </c>
      <c r="AB81" s="75">
        <f>+VLOOKUP($D81,[1]venta_neta_cons!$A$2:$N$1048576,7,0)</f>
        <v>0</v>
      </c>
      <c r="AC81" s="75">
        <f>+VLOOKUP($D81,[1]venta_neta_cons!$A$2:$N$1048576,8,0)</f>
        <v>0</v>
      </c>
      <c r="AD81" s="75">
        <f>+VLOOKUP($D81,[1]venta_neta_cons!$A$2:$N$1048576,9,0)</f>
        <v>0</v>
      </c>
      <c r="AE81" s="75">
        <f>+VLOOKUP($D81,[1]venta_neta_cons!$A$2:$N$1048576,10,0)</f>
        <v>0</v>
      </c>
      <c r="AF81" s="75">
        <f>+VLOOKUP($D81,[1]venta_neta_cons!$A$2:$N$1048576,11,0)</f>
        <v>0</v>
      </c>
      <c r="AG81" s="75">
        <f>+VLOOKUP($D81,[1]venta_neta_cons!$A$2:$N$1048576,12,0)</f>
        <v>0</v>
      </c>
      <c r="AH81" s="75">
        <f>+VLOOKUP($D81,[1]venta_neta_cons!$A$2:$N$1048576,13,0)</f>
        <v>0</v>
      </c>
      <c r="AI81" s="75">
        <f>+VLOOKUP($D81,[1]venta_neta_cons!$A$2:$N$1048576,14,0)</f>
        <v>0</v>
      </c>
      <c r="AJ81" s="76">
        <f t="shared" si="256"/>
        <v>3089</v>
      </c>
      <c r="AK81" s="159">
        <f t="shared" si="246"/>
        <v>0.15720945289737775</v>
      </c>
      <c r="AL81" s="76"/>
      <c r="AM81" s="75">
        <f>+VLOOKUP($D81,[1]saldo_cons!$A$2:$N$1048576,3,0)</f>
        <v>1172.46</v>
      </c>
      <c r="AN81" s="75">
        <f>+VLOOKUP($D81,[1]saldo_cons!$A$2:$N$1048576,4,0)</f>
        <v>0</v>
      </c>
      <c r="AO81" s="75">
        <f>+VLOOKUP($D81,[1]saldo_cons!$A$2:$N$1048576,5,0)</f>
        <v>0</v>
      </c>
      <c r="AP81" s="75">
        <f>+VLOOKUP($D81,[1]saldo_cons!$A$2:$N$1048576,6,0)</f>
        <v>0</v>
      </c>
      <c r="AQ81" s="75">
        <f>+VLOOKUP($D81,[1]saldo_cons!$A$2:$N$1048576,7,0)</f>
        <v>0</v>
      </c>
      <c r="AR81" s="75">
        <f>+VLOOKUP($D81,[1]saldo_cons!$A$2:$N$1048576,8,0)</f>
        <v>0</v>
      </c>
      <c r="AS81" s="75">
        <f>+VLOOKUP($D81,[1]saldo_cons!$A$2:$N$1048576,9,0)</f>
        <v>0</v>
      </c>
      <c r="AT81" s="75">
        <f>+VLOOKUP($D81,[1]saldo_cons!$A$2:$N$1048576,10,0)</f>
        <v>0</v>
      </c>
      <c r="AU81" s="75">
        <f>+VLOOKUP($D81,[1]saldo_cons!$A$2:$N$1048576,11,0)</f>
        <v>0</v>
      </c>
      <c r="AV81" s="75">
        <f>+VLOOKUP($D81,[1]saldo_cons!$A$2:$N$1048576,12,0)</f>
        <v>0</v>
      </c>
      <c r="AW81" s="75">
        <f>+VLOOKUP($D81,[1]saldo_cons!$A$2:$N$1048576,13,0)</f>
        <v>0</v>
      </c>
      <c r="AX81" s="75">
        <f>+VLOOKUP($D81,[1]saldo_cons!$A$2:$N$1048576,14,0)</f>
        <v>0</v>
      </c>
      <c r="AY81" s="76">
        <f t="shared" si="3"/>
        <v>1172.46</v>
      </c>
      <c r="AZ81" s="76"/>
      <c r="BA81" s="76"/>
      <c r="BB81" s="75">
        <f>+VLOOKUP($D81,[1]ggr_cons!$A$2:$N$1048576,3,0)</f>
        <v>485.61999999999989</v>
      </c>
      <c r="BC81" s="75">
        <f>+VLOOKUP($D81,[1]ggr_cons!$A$2:$N$1048576,4,0)</f>
        <v>0</v>
      </c>
      <c r="BD81" s="75">
        <f>+VLOOKUP($D81,[1]ggr_cons!$A$2:$N$1048576,5,0)</f>
        <v>0</v>
      </c>
      <c r="BE81" s="75">
        <f>+VLOOKUP($D81,[1]ggr_cons!$A$2:$N$1048576,6,0)</f>
        <v>0</v>
      </c>
      <c r="BF81" s="75">
        <f>+VLOOKUP($D81,[1]ggr_cons!$A$2:$N$1048576,7,0)</f>
        <v>0</v>
      </c>
      <c r="BG81" s="75">
        <f>+VLOOKUP($D81,[1]ggr_cons!$A$2:$N$1048576,8,0)</f>
        <v>0</v>
      </c>
      <c r="BH81" s="75">
        <f>+VLOOKUP($D81,[1]ggr_cons!$A$2:$N$1048576,9,0)</f>
        <v>0</v>
      </c>
      <c r="BI81" s="75">
        <f>+VLOOKUP($D81,[1]ggr_cons!$A$2:$N$1048576,10,0)</f>
        <v>0</v>
      </c>
      <c r="BJ81" s="75">
        <f>+VLOOKUP($D81,[1]ggr_cons!$A$2:$N$1048576,11,0)</f>
        <v>0</v>
      </c>
      <c r="BK81" s="75">
        <f>+VLOOKUP($D81,[1]ggr_cons!$A$2:$N$1048576,12,0)</f>
        <v>0</v>
      </c>
      <c r="BL81" s="75">
        <f>+VLOOKUP($D81,[1]ggr_cons!$A$2:$N$1048576,13,0)</f>
        <v>0</v>
      </c>
      <c r="BM81" s="75">
        <f>+VLOOKUP($D81,[1]ggr_cons!$A$2:$N$1048576,14,0)</f>
        <v>0</v>
      </c>
      <c r="BN81" s="76">
        <f t="shared" si="4"/>
        <v>485.61999999999989</v>
      </c>
      <c r="BO81" s="75"/>
      <c r="BP81" s="75"/>
      <c r="BQ81" s="77">
        <f t="shared" si="257"/>
        <v>30.89</v>
      </c>
      <c r="BR81" s="77">
        <f t="shared" si="258"/>
        <v>0</v>
      </c>
      <c r="BS81" s="77">
        <f t="shared" si="259"/>
        <v>0</v>
      </c>
      <c r="BT81" s="77">
        <f t="shared" si="260"/>
        <v>0</v>
      </c>
      <c r="BU81" s="77">
        <f t="shared" si="261"/>
        <v>0</v>
      </c>
      <c r="BV81" s="77">
        <f t="shared" si="262"/>
        <v>0</v>
      </c>
      <c r="BW81" s="77">
        <f t="shared" si="263"/>
        <v>0</v>
      </c>
      <c r="BX81" s="77">
        <f t="shared" si="264"/>
        <v>0</v>
      </c>
      <c r="BY81" s="77">
        <f t="shared" si="265"/>
        <v>0</v>
      </c>
      <c r="BZ81" s="77">
        <f t="shared" si="266"/>
        <v>0</v>
      </c>
      <c r="CA81" s="77">
        <f t="shared" si="267"/>
        <v>0</v>
      </c>
      <c r="CB81" s="77">
        <f t="shared" si="268"/>
        <v>0</v>
      </c>
      <c r="CC81" s="77">
        <f t="shared" si="269"/>
        <v>30.89</v>
      </c>
      <c r="CD81" s="75"/>
      <c r="CE81" s="77"/>
      <c r="CF81" s="77">
        <f t="shared" si="270"/>
        <v>25.528925619834713</v>
      </c>
      <c r="CG81" s="77">
        <f t="shared" si="271"/>
        <v>0</v>
      </c>
      <c r="CH81" s="77">
        <f t="shared" si="272"/>
        <v>0</v>
      </c>
      <c r="CI81" s="77">
        <f t="shared" si="273"/>
        <v>0</v>
      </c>
      <c r="CJ81" s="77">
        <f t="shared" si="274"/>
        <v>0</v>
      </c>
      <c r="CK81" s="77">
        <f t="shared" si="275"/>
        <v>0</v>
      </c>
      <c r="CL81" s="77">
        <f t="shared" si="276"/>
        <v>0</v>
      </c>
      <c r="CM81" s="77">
        <f t="shared" si="277"/>
        <v>0</v>
      </c>
      <c r="CN81" s="77">
        <f t="shared" si="278"/>
        <v>0</v>
      </c>
      <c r="CO81" s="77">
        <f t="shared" si="279"/>
        <v>0</v>
      </c>
      <c r="CP81" s="77">
        <f t="shared" si="280"/>
        <v>0</v>
      </c>
      <c r="CQ81" s="77">
        <f t="shared" si="281"/>
        <v>0</v>
      </c>
      <c r="CR81" s="77">
        <f t="shared" si="282"/>
        <v>25.528925619834713</v>
      </c>
      <c r="CS81" s="75"/>
      <c r="CT81" s="75"/>
      <c r="CU81" s="78">
        <f t="shared" ref="CU81:CU144" si="295">+$O81*X81+$P81*BB81+$Q81*(0.9*BB81+$S81)+$R81</f>
        <v>61.78</v>
      </c>
      <c r="CV81" s="78">
        <f t="shared" ref="CV81:CV144" si="296">+$O81*Y81+$P81*BC81+$Q81*(0.9*BC81+$S81)+$R81</f>
        <v>0</v>
      </c>
      <c r="CW81" s="78">
        <f t="shared" ref="CW81:CW144" si="297">+$O81*Z81+$P81*BD81+$Q81*(0.9*BD81+$S81)+$R81</f>
        <v>0</v>
      </c>
      <c r="CX81" s="78">
        <f t="shared" ref="CX81:CX144" si="298">+$O81*AA81+$P81*BE81+$Q81*(0.9*BE81+$S81)+$R81</f>
        <v>0</v>
      </c>
      <c r="CY81" s="78">
        <f t="shared" ref="CY81:CY144" si="299">+$O81*AB81+$P81*BF81+$Q81*(0.9*BF81+$S81)+$R81</f>
        <v>0</v>
      </c>
      <c r="CZ81" s="78">
        <f t="shared" ref="CZ81:CZ144" si="300">+$O81*AC81+$P81*BG81+$Q81*(0.9*BG81+$S81)+$R81</f>
        <v>0</v>
      </c>
      <c r="DA81" s="78">
        <f t="shared" ref="DA81:DA144" si="301">+$O81*AD81+$P81*BH81+$Q81*(0.9*BH81+$S81)+$R81</f>
        <v>0</v>
      </c>
      <c r="DB81" s="78">
        <f t="shared" ref="DB81:DB144" si="302">+$O81*AE81+$P81*BI81+$Q81*(0.9*BI81+$S81)+$R81</f>
        <v>0</v>
      </c>
      <c r="DC81" s="78">
        <f t="shared" ref="DC81:DC144" si="303">+$O81*AF81+$P81*BJ81+$Q81*(0.9*BJ81+$S81)+$R81</f>
        <v>0</v>
      </c>
      <c r="DD81" s="78">
        <f t="shared" ref="DD81:DD144" si="304">+$O81*AG81+$P81*BK81+$Q81*(0.9*BK81+$S81)+$R81</f>
        <v>0</v>
      </c>
      <c r="DE81" s="78">
        <f t="shared" ref="DE81:DE144" si="305">+$O81*AH81+$P81*BL81+$Q81*(0.9*BL81+$S81)+$R81</f>
        <v>0</v>
      </c>
      <c r="DF81" s="78">
        <f t="shared" ref="DF81:DF144" si="306">+$O81*AI81+$P81*BM81+$Q81*(0.9*BM81+$S81)+$R81</f>
        <v>0</v>
      </c>
      <c r="DG81" s="77">
        <f t="shared" ref="DG81:DG144" si="307">+SUM(CU81:DF81)</f>
        <v>61.78</v>
      </c>
      <c r="DH81" s="75"/>
      <c r="DJ81" s="6">
        <f t="shared" ref="DJ81:DJ144" si="308">+IF(X81=0,0,$T81)</f>
        <v>30</v>
      </c>
      <c r="DK81" s="6">
        <f t="shared" ref="DK81:DK144" si="309">+IF(Y81=0,0,$T81)</f>
        <v>0</v>
      </c>
      <c r="DL81" s="6">
        <f t="shared" ref="DL81:DL144" si="310">+IF(Z81=0,0,$T81)</f>
        <v>0</v>
      </c>
      <c r="DM81" s="6">
        <f t="shared" ref="DM81:DM144" si="311">+IF(AA81=0,0,$T81)</f>
        <v>0</v>
      </c>
      <c r="DN81" s="6">
        <f t="shared" ref="DN81:DN144" si="312">+IF(AB81=0,0,$T81)</f>
        <v>0</v>
      </c>
      <c r="DO81" s="6">
        <f t="shared" ref="DO81:DO144" si="313">+IF(AC81=0,0,$T81)</f>
        <v>0</v>
      </c>
      <c r="DP81" s="6">
        <f t="shared" ref="DP81:DP144" si="314">+IF(AD81=0,0,$T81)</f>
        <v>0</v>
      </c>
      <c r="DQ81" s="6">
        <f t="shared" ref="DQ81:DQ144" si="315">+IF(AE81=0,0,$T81)</f>
        <v>0</v>
      </c>
      <c r="DR81" s="6">
        <f t="shared" ref="DR81:DR144" si="316">+IF(AF81=0,0,$T81)</f>
        <v>0</v>
      </c>
      <c r="DS81" s="6">
        <f t="shared" ref="DS81:DS144" si="317">+IF(AG81=0,0,$T81)</f>
        <v>0</v>
      </c>
      <c r="DT81" s="6">
        <f t="shared" ref="DT81:DT144" si="318">+IF(AH81=0,0,$T81)</f>
        <v>0</v>
      </c>
      <c r="DU81" s="6">
        <f t="shared" ref="DU81:DU144" si="319">+IF(AI81=0,0,$T81)</f>
        <v>0</v>
      </c>
      <c r="DV81" s="77">
        <f t="shared" si="151"/>
        <v>30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77">
        <f t="shared" si="21"/>
        <v>0</v>
      </c>
      <c r="EO81" s="75">
        <f t="shared" si="283"/>
        <v>91.78</v>
      </c>
      <c r="EP81" s="75">
        <f t="shared" si="284"/>
        <v>0</v>
      </c>
      <c r="EQ81" s="75">
        <f t="shared" si="285"/>
        <v>0</v>
      </c>
      <c r="ER81" s="75">
        <f t="shared" si="286"/>
        <v>0</v>
      </c>
      <c r="ES81" s="75">
        <f t="shared" si="287"/>
        <v>0</v>
      </c>
      <c r="ET81" s="75">
        <f t="shared" si="288"/>
        <v>0</v>
      </c>
      <c r="EU81" s="75">
        <f t="shared" si="289"/>
        <v>0</v>
      </c>
      <c r="EV81" s="75">
        <f t="shared" si="290"/>
        <v>0</v>
      </c>
      <c r="EW81" s="75">
        <f t="shared" si="291"/>
        <v>0</v>
      </c>
      <c r="EX81" s="75">
        <f t="shared" si="292"/>
        <v>0</v>
      </c>
      <c r="EY81" s="75">
        <f t="shared" si="293"/>
        <v>0</v>
      </c>
      <c r="EZ81" s="75">
        <f t="shared" si="294"/>
        <v>0</v>
      </c>
      <c r="FA81" s="77">
        <f t="shared" si="34"/>
        <v>91.78</v>
      </c>
      <c r="FD81" s="75">
        <f t="shared" ref="FD81:FD144" si="320">+AM81-EO81-DY81</f>
        <v>1080.68</v>
      </c>
      <c r="FE81" s="75">
        <f t="shared" ref="FE81:FE144" si="321">+AN81-EP81-DZ81</f>
        <v>0</v>
      </c>
      <c r="FF81" s="75">
        <f t="shared" ref="FF81:FF144" si="322">+AO81-EQ81-EA81</f>
        <v>0</v>
      </c>
      <c r="FG81" s="75">
        <f t="shared" ref="FG81:FG144" si="323">+AP81-ER81-EB81</f>
        <v>0</v>
      </c>
      <c r="FH81" s="75">
        <f t="shared" ref="FH81:FH144" si="324">+AQ81-ES81-EC81</f>
        <v>0</v>
      </c>
      <c r="FI81" s="75">
        <f t="shared" ref="FI81:FI144" si="325">+AR81-ET81-ED81</f>
        <v>0</v>
      </c>
      <c r="FJ81" s="75">
        <f t="shared" ref="FJ81:FJ144" si="326">+AS81-EU81-EE81</f>
        <v>0</v>
      </c>
      <c r="FK81" s="75">
        <f t="shared" ref="FK81:FK144" si="327">+AT81-EV81-EF81</f>
        <v>0</v>
      </c>
      <c r="FL81" s="75">
        <f t="shared" ref="FL81:FL144" si="328">+AU81-EW81-EG81</f>
        <v>0</v>
      </c>
      <c r="FM81" s="75">
        <f t="shared" ref="FM81:FM144" si="329">+AV81-EX81-EH81</f>
        <v>0</v>
      </c>
      <c r="FN81" s="75">
        <f t="shared" ref="FN81:FN144" si="330">+AW81-EY81-EI81</f>
        <v>0</v>
      </c>
      <c r="FO81" s="75">
        <f t="shared" ref="FO81:FO144" si="331">+AX81-EZ81-EJ81</f>
        <v>0</v>
      </c>
      <c r="FP81" s="75">
        <f t="shared" ref="FP81:FP144" si="332">+AY81-FA81</f>
        <v>1080.68</v>
      </c>
    </row>
    <row r="82" spans="1:172" ht="15" customHeight="1" outlineLevel="2" x14ac:dyDescent="0.25">
      <c r="A82" s="30">
        <v>12</v>
      </c>
      <c r="B82" s="30" t="s">
        <v>408</v>
      </c>
      <c r="C82" s="30" t="s">
        <v>6</v>
      </c>
      <c r="D82" s="64">
        <f t="shared" si="234"/>
        <v>10002</v>
      </c>
      <c r="E82" s="62">
        <v>10002</v>
      </c>
      <c r="F82" s="39" t="s">
        <v>280</v>
      </c>
      <c r="G82" s="36" t="s">
        <v>410</v>
      </c>
      <c r="H82" s="36" t="s">
        <v>410</v>
      </c>
      <c r="I82" s="39" t="s">
        <v>358</v>
      </c>
      <c r="J82" s="39" t="s">
        <v>353</v>
      </c>
      <c r="K82" s="39" t="s">
        <v>12</v>
      </c>
      <c r="L82" s="32" t="s">
        <v>333</v>
      </c>
      <c r="M82" s="33" t="s">
        <v>405</v>
      </c>
      <c r="N82" s="34">
        <v>0.01</v>
      </c>
      <c r="O82" s="34">
        <v>0.02</v>
      </c>
      <c r="P82" s="34">
        <v>0</v>
      </c>
      <c r="Q82" s="34">
        <v>0</v>
      </c>
      <c r="R82" s="33">
        <v>0</v>
      </c>
      <c r="S82" s="33">
        <v>0</v>
      </c>
      <c r="T82" s="33">
        <v>30</v>
      </c>
      <c r="U82" s="33"/>
      <c r="X82" s="75">
        <f>+VLOOKUP($D82,[1]venta_neta_cons!$A$2:$N$1048576,3,0)</f>
        <v>39054</v>
      </c>
      <c r="Y82" s="75">
        <f>+VLOOKUP($D82,[1]venta_neta_cons!$A$2:$N$1048576,4,0)</f>
        <v>0</v>
      </c>
      <c r="Z82" s="75">
        <f>+VLOOKUP($D82,[1]venta_neta_cons!$A$2:$N$1048576,5,0)</f>
        <v>0</v>
      </c>
      <c r="AA82" s="75">
        <f>+VLOOKUP($D82,[1]venta_neta_cons!$A$2:$N$1048576,6,0)</f>
        <v>0</v>
      </c>
      <c r="AB82" s="75">
        <f>+VLOOKUP($D82,[1]venta_neta_cons!$A$2:$N$1048576,7,0)</f>
        <v>0</v>
      </c>
      <c r="AC82" s="75">
        <f>+VLOOKUP($D82,[1]venta_neta_cons!$A$2:$N$1048576,8,0)</f>
        <v>0</v>
      </c>
      <c r="AD82" s="75">
        <f>+VLOOKUP($D82,[1]venta_neta_cons!$A$2:$N$1048576,9,0)</f>
        <v>0</v>
      </c>
      <c r="AE82" s="75">
        <f>+VLOOKUP($D82,[1]venta_neta_cons!$A$2:$N$1048576,10,0)</f>
        <v>0</v>
      </c>
      <c r="AF82" s="75">
        <f>+VLOOKUP($D82,[1]venta_neta_cons!$A$2:$N$1048576,11,0)</f>
        <v>0</v>
      </c>
      <c r="AG82" s="75">
        <f>+VLOOKUP($D82,[1]venta_neta_cons!$A$2:$N$1048576,12,0)</f>
        <v>0</v>
      </c>
      <c r="AH82" s="75">
        <f>+VLOOKUP($D82,[1]venta_neta_cons!$A$2:$N$1048576,13,0)</f>
        <v>0</v>
      </c>
      <c r="AI82" s="75">
        <f>+VLOOKUP($D82,[1]venta_neta_cons!$A$2:$N$1048576,14,0)</f>
        <v>0</v>
      </c>
      <c r="AJ82" s="76">
        <f t="shared" si="256"/>
        <v>39054</v>
      </c>
      <c r="AK82" s="159">
        <f t="shared" si="246"/>
        <v>0.17990218671582942</v>
      </c>
      <c r="AL82" s="76"/>
      <c r="AM82" s="75">
        <f>+VLOOKUP($D82,[1]saldo_cons!$A$2:$N$1048576,3,0)</f>
        <v>7025.9000000000015</v>
      </c>
      <c r="AN82" s="75">
        <f>+VLOOKUP($D82,[1]saldo_cons!$A$2:$N$1048576,4,0)</f>
        <v>0</v>
      </c>
      <c r="AO82" s="75">
        <f>+VLOOKUP($D82,[1]saldo_cons!$A$2:$N$1048576,5,0)</f>
        <v>0</v>
      </c>
      <c r="AP82" s="75">
        <f>+VLOOKUP($D82,[1]saldo_cons!$A$2:$N$1048576,6,0)</f>
        <v>0</v>
      </c>
      <c r="AQ82" s="75">
        <f>+VLOOKUP($D82,[1]saldo_cons!$A$2:$N$1048576,7,0)</f>
        <v>0</v>
      </c>
      <c r="AR82" s="75">
        <f>+VLOOKUP($D82,[1]saldo_cons!$A$2:$N$1048576,8,0)</f>
        <v>0</v>
      </c>
      <c r="AS82" s="75">
        <f>+VLOOKUP($D82,[1]saldo_cons!$A$2:$N$1048576,9,0)</f>
        <v>0</v>
      </c>
      <c r="AT82" s="75">
        <f>+VLOOKUP($D82,[1]saldo_cons!$A$2:$N$1048576,10,0)</f>
        <v>0</v>
      </c>
      <c r="AU82" s="75">
        <f>+VLOOKUP($D82,[1]saldo_cons!$A$2:$N$1048576,11,0)</f>
        <v>0</v>
      </c>
      <c r="AV82" s="75">
        <f>+VLOOKUP($D82,[1]saldo_cons!$A$2:$N$1048576,12,0)</f>
        <v>0</v>
      </c>
      <c r="AW82" s="75">
        <f>+VLOOKUP($D82,[1]saldo_cons!$A$2:$N$1048576,13,0)</f>
        <v>0</v>
      </c>
      <c r="AX82" s="75">
        <f>+VLOOKUP($D82,[1]saldo_cons!$A$2:$N$1048576,14,0)</f>
        <v>0</v>
      </c>
      <c r="AY82" s="76">
        <f t="shared" si="3"/>
        <v>7025.9000000000015</v>
      </c>
      <c r="AZ82" s="76"/>
      <c r="BA82" s="76"/>
      <c r="BB82" s="75">
        <f>+VLOOKUP($D82,[1]ggr_cons!$A$2:$N$1048576,3,0)</f>
        <v>7025.9000000000015</v>
      </c>
      <c r="BC82" s="75">
        <f>+VLOOKUP($D82,[1]ggr_cons!$A$2:$N$1048576,4,0)</f>
        <v>0</v>
      </c>
      <c r="BD82" s="75">
        <f>+VLOOKUP($D82,[1]ggr_cons!$A$2:$N$1048576,5,0)</f>
        <v>0</v>
      </c>
      <c r="BE82" s="75">
        <f>+VLOOKUP($D82,[1]ggr_cons!$A$2:$N$1048576,6,0)</f>
        <v>0</v>
      </c>
      <c r="BF82" s="75">
        <f>+VLOOKUP($D82,[1]ggr_cons!$A$2:$N$1048576,7,0)</f>
        <v>0</v>
      </c>
      <c r="BG82" s="75">
        <f>+VLOOKUP($D82,[1]ggr_cons!$A$2:$N$1048576,8,0)</f>
        <v>0</v>
      </c>
      <c r="BH82" s="75">
        <f>+VLOOKUP($D82,[1]ggr_cons!$A$2:$N$1048576,9,0)</f>
        <v>0</v>
      </c>
      <c r="BI82" s="75">
        <f>+VLOOKUP($D82,[1]ggr_cons!$A$2:$N$1048576,10,0)</f>
        <v>0</v>
      </c>
      <c r="BJ82" s="75">
        <f>+VLOOKUP($D82,[1]ggr_cons!$A$2:$N$1048576,11,0)</f>
        <v>0</v>
      </c>
      <c r="BK82" s="75">
        <f>+VLOOKUP($D82,[1]ggr_cons!$A$2:$N$1048576,12,0)</f>
        <v>0</v>
      </c>
      <c r="BL82" s="75">
        <f>+VLOOKUP($D82,[1]ggr_cons!$A$2:$N$1048576,13,0)</f>
        <v>0</v>
      </c>
      <c r="BM82" s="75">
        <f>+VLOOKUP($D82,[1]ggr_cons!$A$2:$N$1048576,14,0)</f>
        <v>0</v>
      </c>
      <c r="BN82" s="76">
        <f t="shared" si="4"/>
        <v>7025.9000000000015</v>
      </c>
      <c r="BO82" s="75"/>
      <c r="BP82" s="75"/>
      <c r="BQ82" s="77">
        <f t="shared" si="257"/>
        <v>390.54</v>
      </c>
      <c r="BR82" s="77">
        <f t="shared" si="258"/>
        <v>0</v>
      </c>
      <c r="BS82" s="77">
        <f t="shared" si="259"/>
        <v>0</v>
      </c>
      <c r="BT82" s="77">
        <f t="shared" si="260"/>
        <v>0</v>
      </c>
      <c r="BU82" s="77">
        <f t="shared" si="261"/>
        <v>0</v>
      </c>
      <c r="BV82" s="77">
        <f t="shared" si="262"/>
        <v>0</v>
      </c>
      <c r="BW82" s="77">
        <f t="shared" si="263"/>
        <v>0</v>
      </c>
      <c r="BX82" s="77">
        <f t="shared" si="264"/>
        <v>0</v>
      </c>
      <c r="BY82" s="77">
        <f t="shared" si="265"/>
        <v>0</v>
      </c>
      <c r="BZ82" s="77">
        <f t="shared" si="266"/>
        <v>0</v>
      </c>
      <c r="CA82" s="77">
        <f t="shared" si="267"/>
        <v>0</v>
      </c>
      <c r="CB82" s="77">
        <f t="shared" si="268"/>
        <v>0</v>
      </c>
      <c r="CC82" s="77">
        <f t="shared" si="269"/>
        <v>390.54</v>
      </c>
      <c r="CD82" s="75"/>
      <c r="CE82" s="77"/>
      <c r="CF82" s="77">
        <f t="shared" si="270"/>
        <v>322.76033057851242</v>
      </c>
      <c r="CG82" s="77">
        <f t="shared" si="271"/>
        <v>0</v>
      </c>
      <c r="CH82" s="77">
        <f t="shared" si="272"/>
        <v>0</v>
      </c>
      <c r="CI82" s="77">
        <f t="shared" si="273"/>
        <v>0</v>
      </c>
      <c r="CJ82" s="77">
        <f t="shared" si="274"/>
        <v>0</v>
      </c>
      <c r="CK82" s="77">
        <f t="shared" si="275"/>
        <v>0</v>
      </c>
      <c r="CL82" s="77">
        <f t="shared" si="276"/>
        <v>0</v>
      </c>
      <c r="CM82" s="77">
        <f t="shared" si="277"/>
        <v>0</v>
      </c>
      <c r="CN82" s="77">
        <f t="shared" si="278"/>
        <v>0</v>
      </c>
      <c r="CO82" s="77">
        <f t="shared" si="279"/>
        <v>0</v>
      </c>
      <c r="CP82" s="77">
        <f t="shared" si="280"/>
        <v>0</v>
      </c>
      <c r="CQ82" s="77">
        <f t="shared" si="281"/>
        <v>0</v>
      </c>
      <c r="CR82" s="77">
        <f t="shared" si="282"/>
        <v>322.76033057851242</v>
      </c>
      <c r="CS82" s="75"/>
      <c r="CT82" s="75"/>
      <c r="CU82" s="78">
        <f t="shared" si="295"/>
        <v>781.08</v>
      </c>
      <c r="CV82" s="78">
        <f t="shared" si="296"/>
        <v>0</v>
      </c>
      <c r="CW82" s="78">
        <f t="shared" si="297"/>
        <v>0</v>
      </c>
      <c r="CX82" s="78">
        <f t="shared" si="298"/>
        <v>0</v>
      </c>
      <c r="CY82" s="78">
        <f t="shared" si="299"/>
        <v>0</v>
      </c>
      <c r="CZ82" s="78">
        <f t="shared" si="300"/>
        <v>0</v>
      </c>
      <c r="DA82" s="78">
        <f t="shared" si="301"/>
        <v>0</v>
      </c>
      <c r="DB82" s="78">
        <f t="shared" si="302"/>
        <v>0</v>
      </c>
      <c r="DC82" s="78">
        <f t="shared" si="303"/>
        <v>0</v>
      </c>
      <c r="DD82" s="78">
        <f t="shared" si="304"/>
        <v>0</v>
      </c>
      <c r="DE82" s="78">
        <f t="shared" si="305"/>
        <v>0</v>
      </c>
      <c r="DF82" s="78">
        <f t="shared" si="306"/>
        <v>0</v>
      </c>
      <c r="DG82" s="77">
        <f t="shared" si="307"/>
        <v>781.08</v>
      </c>
      <c r="DH82" s="75"/>
      <c r="DJ82" s="6">
        <f t="shared" si="308"/>
        <v>30</v>
      </c>
      <c r="DK82" s="6">
        <f t="shared" si="309"/>
        <v>0</v>
      </c>
      <c r="DL82" s="6">
        <f t="shared" si="310"/>
        <v>0</v>
      </c>
      <c r="DM82" s="6">
        <f t="shared" si="311"/>
        <v>0</v>
      </c>
      <c r="DN82" s="6">
        <f t="shared" si="312"/>
        <v>0</v>
      </c>
      <c r="DO82" s="6">
        <f t="shared" si="313"/>
        <v>0</v>
      </c>
      <c r="DP82" s="6">
        <f t="shared" si="314"/>
        <v>0</v>
      </c>
      <c r="DQ82" s="6">
        <f t="shared" si="315"/>
        <v>0</v>
      </c>
      <c r="DR82" s="6">
        <f t="shared" si="316"/>
        <v>0</v>
      </c>
      <c r="DS82" s="6">
        <f t="shared" si="317"/>
        <v>0</v>
      </c>
      <c r="DT82" s="6">
        <f t="shared" si="318"/>
        <v>0</v>
      </c>
      <c r="DU82" s="6">
        <f t="shared" si="319"/>
        <v>0</v>
      </c>
      <c r="DV82" s="77">
        <f t="shared" si="151"/>
        <v>30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77">
        <f t="shared" si="21"/>
        <v>0</v>
      </c>
      <c r="EO82" s="75">
        <f t="shared" si="283"/>
        <v>811.08</v>
      </c>
      <c r="EP82" s="75">
        <f t="shared" si="284"/>
        <v>0</v>
      </c>
      <c r="EQ82" s="75">
        <f t="shared" si="285"/>
        <v>0</v>
      </c>
      <c r="ER82" s="75">
        <f t="shared" si="286"/>
        <v>0</v>
      </c>
      <c r="ES82" s="75">
        <f t="shared" si="287"/>
        <v>0</v>
      </c>
      <c r="ET82" s="75">
        <f t="shared" si="288"/>
        <v>0</v>
      </c>
      <c r="EU82" s="75">
        <f t="shared" si="289"/>
        <v>0</v>
      </c>
      <c r="EV82" s="75">
        <f t="shared" si="290"/>
        <v>0</v>
      </c>
      <c r="EW82" s="75">
        <f t="shared" si="291"/>
        <v>0</v>
      </c>
      <c r="EX82" s="75">
        <f t="shared" si="292"/>
        <v>0</v>
      </c>
      <c r="EY82" s="75">
        <f t="shared" si="293"/>
        <v>0</v>
      </c>
      <c r="EZ82" s="75">
        <f t="shared" si="294"/>
        <v>0</v>
      </c>
      <c r="FA82" s="77">
        <f t="shared" si="34"/>
        <v>811.08</v>
      </c>
      <c r="FD82" s="75">
        <f t="shared" si="320"/>
        <v>6214.8200000000015</v>
      </c>
      <c r="FE82" s="75">
        <f t="shared" si="321"/>
        <v>0</v>
      </c>
      <c r="FF82" s="75">
        <f t="shared" si="322"/>
        <v>0</v>
      </c>
      <c r="FG82" s="75">
        <f t="shared" si="323"/>
        <v>0</v>
      </c>
      <c r="FH82" s="75">
        <f t="shared" si="324"/>
        <v>0</v>
      </c>
      <c r="FI82" s="75">
        <f t="shared" si="325"/>
        <v>0</v>
      </c>
      <c r="FJ82" s="75">
        <f t="shared" si="326"/>
        <v>0</v>
      </c>
      <c r="FK82" s="75">
        <f t="shared" si="327"/>
        <v>0</v>
      </c>
      <c r="FL82" s="75">
        <f t="shared" si="328"/>
        <v>0</v>
      </c>
      <c r="FM82" s="75">
        <f t="shared" si="329"/>
        <v>0</v>
      </c>
      <c r="FN82" s="75">
        <f t="shared" si="330"/>
        <v>0</v>
      </c>
      <c r="FO82" s="75">
        <f t="shared" si="331"/>
        <v>0</v>
      </c>
      <c r="FP82" s="75">
        <f t="shared" si="332"/>
        <v>6214.8200000000015</v>
      </c>
    </row>
    <row r="83" spans="1:172" ht="15" customHeight="1" outlineLevel="2" x14ac:dyDescent="0.25">
      <c r="A83" s="30">
        <v>12</v>
      </c>
      <c r="B83" s="30" t="s">
        <v>408</v>
      </c>
      <c r="C83" s="30" t="s">
        <v>6</v>
      </c>
      <c r="D83" s="64">
        <f t="shared" si="234"/>
        <v>10029</v>
      </c>
      <c r="E83" s="62">
        <v>10029</v>
      </c>
      <c r="F83" s="39" t="s">
        <v>281</v>
      </c>
      <c r="G83" s="36" t="s">
        <v>410</v>
      </c>
      <c r="H83" s="36" t="s">
        <v>410</v>
      </c>
      <c r="I83" s="39" t="s">
        <v>359</v>
      </c>
      <c r="J83" s="37" t="s">
        <v>360</v>
      </c>
      <c r="K83" s="39" t="s">
        <v>12</v>
      </c>
      <c r="L83" s="32" t="s">
        <v>333</v>
      </c>
      <c r="M83" s="33" t="s">
        <v>405</v>
      </c>
      <c r="N83" s="34">
        <v>0.01</v>
      </c>
      <c r="O83" s="34">
        <v>0.02</v>
      </c>
      <c r="P83" s="34">
        <v>0</v>
      </c>
      <c r="Q83" s="34">
        <v>0</v>
      </c>
      <c r="R83" s="33">
        <v>0</v>
      </c>
      <c r="S83" s="33">
        <v>0</v>
      </c>
      <c r="T83" s="33">
        <v>30</v>
      </c>
      <c r="U83" s="33"/>
      <c r="X83" s="75">
        <f>+VLOOKUP($D83,[1]venta_neta_cons!$A$2:$N$1048576,3,0)</f>
        <v>3478</v>
      </c>
      <c r="Y83" s="75">
        <f>+VLOOKUP($D83,[1]venta_neta_cons!$A$2:$N$1048576,4,0)</f>
        <v>0</v>
      </c>
      <c r="Z83" s="75">
        <f>+VLOOKUP($D83,[1]venta_neta_cons!$A$2:$N$1048576,5,0)</f>
        <v>0</v>
      </c>
      <c r="AA83" s="75">
        <f>+VLOOKUP($D83,[1]venta_neta_cons!$A$2:$N$1048576,6,0)</f>
        <v>0</v>
      </c>
      <c r="AB83" s="75">
        <f>+VLOOKUP($D83,[1]venta_neta_cons!$A$2:$N$1048576,7,0)</f>
        <v>0</v>
      </c>
      <c r="AC83" s="75">
        <f>+VLOOKUP($D83,[1]venta_neta_cons!$A$2:$N$1048576,8,0)</f>
        <v>0</v>
      </c>
      <c r="AD83" s="75">
        <f>+VLOOKUP($D83,[1]venta_neta_cons!$A$2:$N$1048576,9,0)</f>
        <v>0</v>
      </c>
      <c r="AE83" s="75">
        <f>+VLOOKUP($D83,[1]venta_neta_cons!$A$2:$N$1048576,10,0)</f>
        <v>0</v>
      </c>
      <c r="AF83" s="75">
        <f>+VLOOKUP($D83,[1]venta_neta_cons!$A$2:$N$1048576,11,0)</f>
        <v>0</v>
      </c>
      <c r="AG83" s="75">
        <f>+VLOOKUP($D83,[1]venta_neta_cons!$A$2:$N$1048576,12,0)</f>
        <v>0</v>
      </c>
      <c r="AH83" s="75">
        <f>+VLOOKUP($D83,[1]venta_neta_cons!$A$2:$N$1048576,13,0)</f>
        <v>0</v>
      </c>
      <c r="AI83" s="75">
        <f>+VLOOKUP($D83,[1]venta_neta_cons!$A$2:$N$1048576,14,0)</f>
        <v>0</v>
      </c>
      <c r="AJ83" s="76">
        <f t="shared" si="256"/>
        <v>3478</v>
      </c>
      <c r="AK83" s="159">
        <f t="shared" si="246"/>
        <v>0.2687061529614721</v>
      </c>
      <c r="AL83" s="76"/>
      <c r="AM83" s="75">
        <f>+VLOOKUP($D83,[1]saldo_cons!$A$2:$N$1048576,3,0)</f>
        <v>2155.96</v>
      </c>
      <c r="AN83" s="75">
        <f>+VLOOKUP($D83,[1]saldo_cons!$A$2:$N$1048576,4,0)</f>
        <v>0</v>
      </c>
      <c r="AO83" s="75">
        <f>+VLOOKUP($D83,[1]saldo_cons!$A$2:$N$1048576,5,0)</f>
        <v>0</v>
      </c>
      <c r="AP83" s="75">
        <f>+VLOOKUP($D83,[1]saldo_cons!$A$2:$N$1048576,6,0)</f>
        <v>0</v>
      </c>
      <c r="AQ83" s="75">
        <f>+VLOOKUP($D83,[1]saldo_cons!$A$2:$N$1048576,7,0)</f>
        <v>0</v>
      </c>
      <c r="AR83" s="75">
        <f>+VLOOKUP($D83,[1]saldo_cons!$A$2:$N$1048576,8,0)</f>
        <v>0</v>
      </c>
      <c r="AS83" s="75">
        <f>+VLOOKUP($D83,[1]saldo_cons!$A$2:$N$1048576,9,0)</f>
        <v>0</v>
      </c>
      <c r="AT83" s="75">
        <f>+VLOOKUP($D83,[1]saldo_cons!$A$2:$N$1048576,10,0)</f>
        <v>0</v>
      </c>
      <c r="AU83" s="75">
        <f>+VLOOKUP($D83,[1]saldo_cons!$A$2:$N$1048576,11,0)</f>
        <v>0</v>
      </c>
      <c r="AV83" s="75">
        <f>+VLOOKUP($D83,[1]saldo_cons!$A$2:$N$1048576,12,0)</f>
        <v>0</v>
      </c>
      <c r="AW83" s="75">
        <f>+VLOOKUP($D83,[1]saldo_cons!$A$2:$N$1048576,13,0)</f>
        <v>0</v>
      </c>
      <c r="AX83" s="75">
        <f>+VLOOKUP($D83,[1]saldo_cons!$A$2:$N$1048576,14,0)</f>
        <v>0</v>
      </c>
      <c r="AY83" s="76">
        <f t="shared" si="3"/>
        <v>2155.96</v>
      </c>
      <c r="AZ83" s="76"/>
      <c r="BA83" s="76"/>
      <c r="BB83" s="75">
        <f>+VLOOKUP($D83,[1]ggr_cons!$A$2:$N$1048576,3,0)</f>
        <v>934.56</v>
      </c>
      <c r="BC83" s="75">
        <f>+VLOOKUP($D83,[1]ggr_cons!$A$2:$N$1048576,4,0)</f>
        <v>0</v>
      </c>
      <c r="BD83" s="75">
        <f>+VLOOKUP($D83,[1]ggr_cons!$A$2:$N$1048576,5,0)</f>
        <v>0</v>
      </c>
      <c r="BE83" s="75">
        <f>+VLOOKUP($D83,[1]ggr_cons!$A$2:$N$1048576,6,0)</f>
        <v>0</v>
      </c>
      <c r="BF83" s="75">
        <f>+VLOOKUP($D83,[1]ggr_cons!$A$2:$N$1048576,7,0)</f>
        <v>0</v>
      </c>
      <c r="BG83" s="75">
        <f>+VLOOKUP($D83,[1]ggr_cons!$A$2:$N$1048576,8,0)</f>
        <v>0</v>
      </c>
      <c r="BH83" s="75">
        <f>+VLOOKUP($D83,[1]ggr_cons!$A$2:$N$1048576,9,0)</f>
        <v>0</v>
      </c>
      <c r="BI83" s="75">
        <f>+VLOOKUP($D83,[1]ggr_cons!$A$2:$N$1048576,10,0)</f>
        <v>0</v>
      </c>
      <c r="BJ83" s="75">
        <f>+VLOOKUP($D83,[1]ggr_cons!$A$2:$N$1048576,11,0)</f>
        <v>0</v>
      </c>
      <c r="BK83" s="75">
        <f>+VLOOKUP($D83,[1]ggr_cons!$A$2:$N$1048576,12,0)</f>
        <v>0</v>
      </c>
      <c r="BL83" s="75">
        <f>+VLOOKUP($D83,[1]ggr_cons!$A$2:$N$1048576,13,0)</f>
        <v>0</v>
      </c>
      <c r="BM83" s="75">
        <f>+VLOOKUP($D83,[1]ggr_cons!$A$2:$N$1048576,14,0)</f>
        <v>0</v>
      </c>
      <c r="BN83" s="76">
        <f t="shared" si="4"/>
        <v>934.56</v>
      </c>
      <c r="BO83" s="75"/>
      <c r="BP83" s="75"/>
      <c r="BQ83" s="77">
        <f t="shared" si="257"/>
        <v>34.78</v>
      </c>
      <c r="BR83" s="77">
        <f t="shared" si="258"/>
        <v>0</v>
      </c>
      <c r="BS83" s="77">
        <f t="shared" si="259"/>
        <v>0</v>
      </c>
      <c r="BT83" s="77">
        <f t="shared" si="260"/>
        <v>0</v>
      </c>
      <c r="BU83" s="77">
        <f t="shared" si="261"/>
        <v>0</v>
      </c>
      <c r="BV83" s="77">
        <f t="shared" si="262"/>
        <v>0</v>
      </c>
      <c r="BW83" s="77">
        <f t="shared" si="263"/>
        <v>0</v>
      </c>
      <c r="BX83" s="77">
        <f t="shared" si="264"/>
        <v>0</v>
      </c>
      <c r="BY83" s="77">
        <f t="shared" si="265"/>
        <v>0</v>
      </c>
      <c r="BZ83" s="77">
        <f t="shared" si="266"/>
        <v>0</v>
      </c>
      <c r="CA83" s="77">
        <f t="shared" si="267"/>
        <v>0</v>
      </c>
      <c r="CB83" s="77">
        <f t="shared" si="268"/>
        <v>0</v>
      </c>
      <c r="CC83" s="77">
        <f t="shared" si="269"/>
        <v>34.78</v>
      </c>
      <c r="CD83" s="75"/>
      <c r="CE83" s="77"/>
      <c r="CF83" s="77">
        <f t="shared" si="270"/>
        <v>28.743801652892564</v>
      </c>
      <c r="CG83" s="77">
        <f t="shared" si="271"/>
        <v>0</v>
      </c>
      <c r="CH83" s="77">
        <f t="shared" si="272"/>
        <v>0</v>
      </c>
      <c r="CI83" s="77">
        <f t="shared" si="273"/>
        <v>0</v>
      </c>
      <c r="CJ83" s="77">
        <f t="shared" si="274"/>
        <v>0</v>
      </c>
      <c r="CK83" s="77">
        <f t="shared" si="275"/>
        <v>0</v>
      </c>
      <c r="CL83" s="77">
        <f t="shared" si="276"/>
        <v>0</v>
      </c>
      <c r="CM83" s="77">
        <f t="shared" si="277"/>
        <v>0</v>
      </c>
      <c r="CN83" s="77">
        <f t="shared" si="278"/>
        <v>0</v>
      </c>
      <c r="CO83" s="77">
        <f t="shared" si="279"/>
        <v>0</v>
      </c>
      <c r="CP83" s="77">
        <f t="shared" si="280"/>
        <v>0</v>
      </c>
      <c r="CQ83" s="77">
        <f t="shared" si="281"/>
        <v>0</v>
      </c>
      <c r="CR83" s="77">
        <f t="shared" si="282"/>
        <v>28.743801652892564</v>
      </c>
      <c r="CS83" s="75"/>
      <c r="CT83" s="75"/>
      <c r="CU83" s="78">
        <f t="shared" si="295"/>
        <v>69.56</v>
      </c>
      <c r="CV83" s="78">
        <f t="shared" si="296"/>
        <v>0</v>
      </c>
      <c r="CW83" s="78">
        <f t="shared" si="297"/>
        <v>0</v>
      </c>
      <c r="CX83" s="78">
        <f t="shared" si="298"/>
        <v>0</v>
      </c>
      <c r="CY83" s="78">
        <f t="shared" si="299"/>
        <v>0</v>
      </c>
      <c r="CZ83" s="78">
        <f t="shared" si="300"/>
        <v>0</v>
      </c>
      <c r="DA83" s="78">
        <f t="shared" si="301"/>
        <v>0</v>
      </c>
      <c r="DB83" s="78">
        <f t="shared" si="302"/>
        <v>0</v>
      </c>
      <c r="DC83" s="78">
        <f t="shared" si="303"/>
        <v>0</v>
      </c>
      <c r="DD83" s="78">
        <f t="shared" si="304"/>
        <v>0</v>
      </c>
      <c r="DE83" s="78">
        <f t="shared" si="305"/>
        <v>0</v>
      </c>
      <c r="DF83" s="78">
        <f t="shared" si="306"/>
        <v>0</v>
      </c>
      <c r="DG83" s="77">
        <f t="shared" si="307"/>
        <v>69.56</v>
      </c>
      <c r="DH83" s="75"/>
      <c r="DJ83" s="6">
        <f t="shared" si="308"/>
        <v>30</v>
      </c>
      <c r="DK83" s="6">
        <f t="shared" si="309"/>
        <v>0</v>
      </c>
      <c r="DL83" s="6">
        <f t="shared" si="310"/>
        <v>0</v>
      </c>
      <c r="DM83" s="6">
        <f t="shared" si="311"/>
        <v>0</v>
      </c>
      <c r="DN83" s="6">
        <f t="shared" si="312"/>
        <v>0</v>
      </c>
      <c r="DO83" s="6">
        <f t="shared" si="313"/>
        <v>0</v>
      </c>
      <c r="DP83" s="6">
        <f t="shared" si="314"/>
        <v>0</v>
      </c>
      <c r="DQ83" s="6">
        <f t="shared" si="315"/>
        <v>0</v>
      </c>
      <c r="DR83" s="6">
        <f t="shared" si="316"/>
        <v>0</v>
      </c>
      <c r="DS83" s="6">
        <f t="shared" si="317"/>
        <v>0</v>
      </c>
      <c r="DT83" s="6">
        <f t="shared" si="318"/>
        <v>0</v>
      </c>
      <c r="DU83" s="6">
        <f t="shared" si="319"/>
        <v>0</v>
      </c>
      <c r="DV83" s="77">
        <f t="shared" si="151"/>
        <v>30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77">
        <f t="shared" si="21"/>
        <v>0</v>
      </c>
      <c r="EO83" s="75">
        <f t="shared" si="283"/>
        <v>99.56</v>
      </c>
      <c r="EP83" s="75">
        <f t="shared" si="284"/>
        <v>0</v>
      </c>
      <c r="EQ83" s="75">
        <f t="shared" si="285"/>
        <v>0</v>
      </c>
      <c r="ER83" s="75">
        <f t="shared" si="286"/>
        <v>0</v>
      </c>
      <c r="ES83" s="75">
        <f t="shared" si="287"/>
        <v>0</v>
      </c>
      <c r="ET83" s="75">
        <f t="shared" si="288"/>
        <v>0</v>
      </c>
      <c r="EU83" s="75">
        <f t="shared" si="289"/>
        <v>0</v>
      </c>
      <c r="EV83" s="75">
        <f t="shared" si="290"/>
        <v>0</v>
      </c>
      <c r="EW83" s="75">
        <f t="shared" si="291"/>
        <v>0</v>
      </c>
      <c r="EX83" s="75">
        <f t="shared" si="292"/>
        <v>0</v>
      </c>
      <c r="EY83" s="75">
        <f t="shared" si="293"/>
        <v>0</v>
      </c>
      <c r="EZ83" s="75">
        <f t="shared" si="294"/>
        <v>0</v>
      </c>
      <c r="FA83" s="77">
        <f t="shared" si="34"/>
        <v>99.56</v>
      </c>
      <c r="FD83" s="75">
        <f t="shared" si="320"/>
        <v>2056.4</v>
      </c>
      <c r="FE83" s="75">
        <f t="shared" si="321"/>
        <v>0</v>
      </c>
      <c r="FF83" s="75">
        <f t="shared" si="322"/>
        <v>0</v>
      </c>
      <c r="FG83" s="75">
        <f t="shared" si="323"/>
        <v>0</v>
      </c>
      <c r="FH83" s="75">
        <f t="shared" si="324"/>
        <v>0</v>
      </c>
      <c r="FI83" s="75">
        <f t="shared" si="325"/>
        <v>0</v>
      </c>
      <c r="FJ83" s="75">
        <f t="shared" si="326"/>
        <v>0</v>
      </c>
      <c r="FK83" s="75">
        <f t="shared" si="327"/>
        <v>0</v>
      </c>
      <c r="FL83" s="75">
        <f t="shared" si="328"/>
        <v>0</v>
      </c>
      <c r="FM83" s="75">
        <f t="shared" si="329"/>
        <v>0</v>
      </c>
      <c r="FN83" s="75">
        <f t="shared" si="330"/>
        <v>0</v>
      </c>
      <c r="FO83" s="75">
        <f t="shared" si="331"/>
        <v>0</v>
      </c>
      <c r="FP83" s="75">
        <f t="shared" si="332"/>
        <v>2056.4</v>
      </c>
    </row>
    <row r="84" spans="1:172" ht="15" customHeight="1" outlineLevel="2" x14ac:dyDescent="0.25">
      <c r="A84" s="30">
        <v>12</v>
      </c>
      <c r="B84" s="30" t="s">
        <v>408</v>
      </c>
      <c r="C84" s="30" t="s">
        <v>6</v>
      </c>
      <c r="D84" s="64">
        <f t="shared" si="234"/>
        <v>10024</v>
      </c>
      <c r="E84" s="62">
        <v>10024</v>
      </c>
      <c r="F84" s="45" t="s">
        <v>282</v>
      </c>
      <c r="G84" s="36" t="s">
        <v>410</v>
      </c>
      <c r="H84" s="36" t="s">
        <v>410</v>
      </c>
      <c r="I84" s="45" t="s">
        <v>361</v>
      </c>
      <c r="J84" s="45" t="s">
        <v>360</v>
      </c>
      <c r="K84" s="45" t="s">
        <v>12</v>
      </c>
      <c r="L84" s="32" t="s">
        <v>333</v>
      </c>
      <c r="M84" s="33" t="s">
        <v>405</v>
      </c>
      <c r="N84" s="34">
        <v>0.01</v>
      </c>
      <c r="O84" s="34">
        <v>0.02</v>
      </c>
      <c r="P84" s="34">
        <v>0</v>
      </c>
      <c r="Q84" s="34">
        <v>0</v>
      </c>
      <c r="R84" s="33">
        <v>0</v>
      </c>
      <c r="S84" s="33">
        <v>0</v>
      </c>
      <c r="T84" s="33">
        <v>30</v>
      </c>
      <c r="U84" s="33"/>
      <c r="X84" s="75">
        <f>+VLOOKUP($D84,[1]venta_neta_cons!$A$2:$N$1048576,3,0)</f>
        <v>666</v>
      </c>
      <c r="Y84" s="75">
        <f>+VLOOKUP($D84,[1]venta_neta_cons!$A$2:$N$1048576,4,0)</f>
        <v>0</v>
      </c>
      <c r="Z84" s="75">
        <f>+VLOOKUP($D84,[1]venta_neta_cons!$A$2:$N$1048576,5,0)</f>
        <v>0</v>
      </c>
      <c r="AA84" s="75">
        <f>+VLOOKUP($D84,[1]venta_neta_cons!$A$2:$N$1048576,6,0)</f>
        <v>0</v>
      </c>
      <c r="AB84" s="75">
        <f>+VLOOKUP($D84,[1]venta_neta_cons!$A$2:$N$1048576,7,0)</f>
        <v>0</v>
      </c>
      <c r="AC84" s="75">
        <f>+VLOOKUP($D84,[1]venta_neta_cons!$A$2:$N$1048576,8,0)</f>
        <v>0</v>
      </c>
      <c r="AD84" s="75">
        <f>+VLOOKUP($D84,[1]venta_neta_cons!$A$2:$N$1048576,9,0)</f>
        <v>0</v>
      </c>
      <c r="AE84" s="75">
        <f>+VLOOKUP($D84,[1]venta_neta_cons!$A$2:$N$1048576,10,0)</f>
        <v>0</v>
      </c>
      <c r="AF84" s="75">
        <f>+VLOOKUP($D84,[1]venta_neta_cons!$A$2:$N$1048576,11,0)</f>
        <v>0</v>
      </c>
      <c r="AG84" s="75">
        <f>+VLOOKUP($D84,[1]venta_neta_cons!$A$2:$N$1048576,12,0)</f>
        <v>0</v>
      </c>
      <c r="AH84" s="75">
        <f>+VLOOKUP($D84,[1]venta_neta_cons!$A$2:$N$1048576,13,0)</f>
        <v>0</v>
      </c>
      <c r="AI84" s="75">
        <f>+VLOOKUP($D84,[1]venta_neta_cons!$A$2:$N$1048576,14,0)</f>
        <v>0</v>
      </c>
      <c r="AJ84" s="76">
        <f t="shared" si="256"/>
        <v>666</v>
      </c>
      <c r="AK84" s="159">
        <f t="shared" si="246"/>
        <v>0.60623123123123124</v>
      </c>
      <c r="AL84" s="76"/>
      <c r="AM84" s="75">
        <f>+VLOOKUP($D84,[1]saldo_cons!$A$2:$N$1048576,3,0)</f>
        <v>666</v>
      </c>
      <c r="AN84" s="75">
        <f>+VLOOKUP($D84,[1]saldo_cons!$A$2:$N$1048576,4,0)</f>
        <v>0</v>
      </c>
      <c r="AO84" s="75">
        <f>+VLOOKUP($D84,[1]saldo_cons!$A$2:$N$1048576,5,0)</f>
        <v>0</v>
      </c>
      <c r="AP84" s="75">
        <f>+VLOOKUP($D84,[1]saldo_cons!$A$2:$N$1048576,6,0)</f>
        <v>0</v>
      </c>
      <c r="AQ84" s="75">
        <f>+VLOOKUP($D84,[1]saldo_cons!$A$2:$N$1048576,7,0)</f>
        <v>0</v>
      </c>
      <c r="AR84" s="75">
        <f>+VLOOKUP($D84,[1]saldo_cons!$A$2:$N$1048576,8,0)</f>
        <v>0</v>
      </c>
      <c r="AS84" s="75">
        <f>+VLOOKUP($D84,[1]saldo_cons!$A$2:$N$1048576,9,0)</f>
        <v>0</v>
      </c>
      <c r="AT84" s="75">
        <f>+VLOOKUP($D84,[1]saldo_cons!$A$2:$N$1048576,10,0)</f>
        <v>0</v>
      </c>
      <c r="AU84" s="75">
        <f>+VLOOKUP($D84,[1]saldo_cons!$A$2:$N$1048576,11,0)</f>
        <v>0</v>
      </c>
      <c r="AV84" s="75">
        <f>+VLOOKUP($D84,[1]saldo_cons!$A$2:$N$1048576,12,0)</f>
        <v>0</v>
      </c>
      <c r="AW84" s="75">
        <f>+VLOOKUP($D84,[1]saldo_cons!$A$2:$N$1048576,13,0)</f>
        <v>0</v>
      </c>
      <c r="AX84" s="75">
        <f>+VLOOKUP($D84,[1]saldo_cons!$A$2:$N$1048576,14,0)</f>
        <v>0</v>
      </c>
      <c r="AY84" s="76">
        <f t="shared" ref="AY84:AY147" si="333">+SUM(AM84:AX84)</f>
        <v>666</v>
      </c>
      <c r="AZ84" s="76"/>
      <c r="BA84" s="76"/>
      <c r="BB84" s="75">
        <f>+VLOOKUP($D84,[1]ggr_cons!$A$2:$N$1048576,3,0)</f>
        <v>403.75</v>
      </c>
      <c r="BC84" s="75">
        <f>+VLOOKUP($D84,[1]ggr_cons!$A$2:$N$1048576,4,0)</f>
        <v>0</v>
      </c>
      <c r="BD84" s="75">
        <f>+VLOOKUP($D84,[1]ggr_cons!$A$2:$N$1048576,5,0)</f>
        <v>0</v>
      </c>
      <c r="BE84" s="75">
        <f>+VLOOKUP($D84,[1]ggr_cons!$A$2:$N$1048576,6,0)</f>
        <v>0</v>
      </c>
      <c r="BF84" s="75">
        <f>+VLOOKUP($D84,[1]ggr_cons!$A$2:$N$1048576,7,0)</f>
        <v>0</v>
      </c>
      <c r="BG84" s="75">
        <f>+VLOOKUP($D84,[1]ggr_cons!$A$2:$N$1048576,8,0)</f>
        <v>0</v>
      </c>
      <c r="BH84" s="75">
        <f>+VLOOKUP($D84,[1]ggr_cons!$A$2:$N$1048576,9,0)</f>
        <v>0</v>
      </c>
      <c r="BI84" s="75">
        <f>+VLOOKUP($D84,[1]ggr_cons!$A$2:$N$1048576,10,0)</f>
        <v>0</v>
      </c>
      <c r="BJ84" s="75">
        <f>+VLOOKUP($D84,[1]ggr_cons!$A$2:$N$1048576,11,0)</f>
        <v>0</v>
      </c>
      <c r="BK84" s="75">
        <f>+VLOOKUP($D84,[1]ggr_cons!$A$2:$N$1048576,12,0)</f>
        <v>0</v>
      </c>
      <c r="BL84" s="75">
        <f>+VLOOKUP($D84,[1]ggr_cons!$A$2:$N$1048576,13,0)</f>
        <v>0</v>
      </c>
      <c r="BM84" s="75">
        <f>+VLOOKUP($D84,[1]ggr_cons!$A$2:$N$1048576,14,0)</f>
        <v>0</v>
      </c>
      <c r="BN84" s="76">
        <f t="shared" ref="BN84:BN147" si="334">+SUM(BB84:BM84)</f>
        <v>403.75</v>
      </c>
      <c r="BO84" s="75"/>
      <c r="BP84" s="75"/>
      <c r="BQ84" s="77">
        <f t="shared" si="257"/>
        <v>6.66</v>
      </c>
      <c r="BR84" s="77">
        <f t="shared" si="258"/>
        <v>0</v>
      </c>
      <c r="BS84" s="77">
        <f t="shared" si="259"/>
        <v>0</v>
      </c>
      <c r="BT84" s="77">
        <f t="shared" si="260"/>
        <v>0</v>
      </c>
      <c r="BU84" s="77">
        <f t="shared" si="261"/>
        <v>0</v>
      </c>
      <c r="BV84" s="77">
        <f t="shared" si="262"/>
        <v>0</v>
      </c>
      <c r="BW84" s="77">
        <f t="shared" si="263"/>
        <v>0</v>
      </c>
      <c r="BX84" s="77">
        <f t="shared" si="264"/>
        <v>0</v>
      </c>
      <c r="BY84" s="77">
        <f t="shared" si="265"/>
        <v>0</v>
      </c>
      <c r="BZ84" s="77">
        <f t="shared" si="266"/>
        <v>0</v>
      </c>
      <c r="CA84" s="77">
        <f t="shared" si="267"/>
        <v>0</v>
      </c>
      <c r="CB84" s="77">
        <f t="shared" si="268"/>
        <v>0</v>
      </c>
      <c r="CC84" s="77">
        <f t="shared" si="269"/>
        <v>6.66</v>
      </c>
      <c r="CD84" s="75"/>
      <c r="CE84" s="77"/>
      <c r="CF84" s="77">
        <f t="shared" si="270"/>
        <v>5.5041322314049586</v>
      </c>
      <c r="CG84" s="77">
        <f t="shared" si="271"/>
        <v>0</v>
      </c>
      <c r="CH84" s="77">
        <f t="shared" si="272"/>
        <v>0</v>
      </c>
      <c r="CI84" s="77">
        <f t="shared" si="273"/>
        <v>0</v>
      </c>
      <c r="CJ84" s="77">
        <f t="shared" si="274"/>
        <v>0</v>
      </c>
      <c r="CK84" s="77">
        <f t="shared" si="275"/>
        <v>0</v>
      </c>
      <c r="CL84" s="77">
        <f t="shared" si="276"/>
        <v>0</v>
      </c>
      <c r="CM84" s="77">
        <f t="shared" si="277"/>
        <v>0</v>
      </c>
      <c r="CN84" s="77">
        <f t="shared" si="278"/>
        <v>0</v>
      </c>
      <c r="CO84" s="77">
        <f t="shared" si="279"/>
        <v>0</v>
      </c>
      <c r="CP84" s="77">
        <f t="shared" si="280"/>
        <v>0</v>
      </c>
      <c r="CQ84" s="77">
        <f t="shared" si="281"/>
        <v>0</v>
      </c>
      <c r="CR84" s="77">
        <f t="shared" si="282"/>
        <v>5.5041322314049586</v>
      </c>
      <c r="CS84" s="75"/>
      <c r="CT84" s="75"/>
      <c r="CU84" s="78">
        <f t="shared" si="295"/>
        <v>13.32</v>
      </c>
      <c r="CV84" s="78">
        <f t="shared" si="296"/>
        <v>0</v>
      </c>
      <c r="CW84" s="78">
        <f t="shared" si="297"/>
        <v>0</v>
      </c>
      <c r="CX84" s="78">
        <f t="shared" si="298"/>
        <v>0</v>
      </c>
      <c r="CY84" s="78">
        <f t="shared" si="299"/>
        <v>0</v>
      </c>
      <c r="CZ84" s="78">
        <f t="shared" si="300"/>
        <v>0</v>
      </c>
      <c r="DA84" s="78">
        <f t="shared" si="301"/>
        <v>0</v>
      </c>
      <c r="DB84" s="78">
        <f t="shared" si="302"/>
        <v>0</v>
      </c>
      <c r="DC84" s="78">
        <f t="shared" si="303"/>
        <v>0</v>
      </c>
      <c r="DD84" s="78">
        <f t="shared" si="304"/>
        <v>0</v>
      </c>
      <c r="DE84" s="78">
        <f t="shared" si="305"/>
        <v>0</v>
      </c>
      <c r="DF84" s="78">
        <f t="shared" si="306"/>
        <v>0</v>
      </c>
      <c r="DG84" s="77">
        <f t="shared" si="307"/>
        <v>13.32</v>
      </c>
      <c r="DH84" s="75"/>
      <c r="DJ84" s="6">
        <f t="shared" si="308"/>
        <v>30</v>
      </c>
      <c r="DK84" s="6">
        <f t="shared" si="309"/>
        <v>0</v>
      </c>
      <c r="DL84" s="6">
        <f t="shared" si="310"/>
        <v>0</v>
      </c>
      <c r="DM84" s="6">
        <f t="shared" si="311"/>
        <v>0</v>
      </c>
      <c r="DN84" s="6">
        <f t="shared" si="312"/>
        <v>0</v>
      </c>
      <c r="DO84" s="6">
        <f t="shared" si="313"/>
        <v>0</v>
      </c>
      <c r="DP84" s="6">
        <f t="shared" si="314"/>
        <v>0</v>
      </c>
      <c r="DQ84" s="6">
        <f t="shared" si="315"/>
        <v>0</v>
      </c>
      <c r="DR84" s="6">
        <f t="shared" si="316"/>
        <v>0</v>
      </c>
      <c r="DS84" s="6">
        <f t="shared" si="317"/>
        <v>0</v>
      </c>
      <c r="DT84" s="6">
        <f t="shared" si="318"/>
        <v>0</v>
      </c>
      <c r="DU84" s="6">
        <f t="shared" si="319"/>
        <v>0</v>
      </c>
      <c r="DV84" s="77">
        <f t="shared" si="151"/>
        <v>30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77">
        <f t="shared" ref="EK84:EK147" si="335">+SUM(DY84:EJ84)</f>
        <v>0</v>
      </c>
      <c r="EO84" s="75">
        <f t="shared" si="283"/>
        <v>43.32</v>
      </c>
      <c r="EP84" s="75">
        <f t="shared" si="284"/>
        <v>0</v>
      </c>
      <c r="EQ84" s="75">
        <f t="shared" si="285"/>
        <v>0</v>
      </c>
      <c r="ER84" s="75">
        <f t="shared" si="286"/>
        <v>0</v>
      </c>
      <c r="ES84" s="75">
        <f t="shared" si="287"/>
        <v>0</v>
      </c>
      <c r="ET84" s="75">
        <f t="shared" si="288"/>
        <v>0</v>
      </c>
      <c r="EU84" s="75">
        <f t="shared" si="289"/>
        <v>0</v>
      </c>
      <c r="EV84" s="75">
        <f t="shared" si="290"/>
        <v>0</v>
      </c>
      <c r="EW84" s="75">
        <f t="shared" si="291"/>
        <v>0</v>
      </c>
      <c r="EX84" s="75">
        <f t="shared" si="292"/>
        <v>0</v>
      </c>
      <c r="EY84" s="75">
        <f t="shared" si="293"/>
        <v>0</v>
      </c>
      <c r="EZ84" s="75">
        <f t="shared" si="294"/>
        <v>0</v>
      </c>
      <c r="FA84" s="77">
        <f t="shared" ref="FA84:FA147" si="336">+SUM(EO84:EZ84)</f>
        <v>43.32</v>
      </c>
      <c r="FD84" s="75">
        <f t="shared" si="320"/>
        <v>622.67999999999995</v>
      </c>
      <c r="FE84" s="75">
        <f t="shared" si="321"/>
        <v>0</v>
      </c>
      <c r="FF84" s="75">
        <f t="shared" si="322"/>
        <v>0</v>
      </c>
      <c r="FG84" s="75">
        <f t="shared" si="323"/>
        <v>0</v>
      </c>
      <c r="FH84" s="75">
        <f t="shared" si="324"/>
        <v>0</v>
      </c>
      <c r="FI84" s="75">
        <f t="shared" si="325"/>
        <v>0</v>
      </c>
      <c r="FJ84" s="75">
        <f t="shared" si="326"/>
        <v>0</v>
      </c>
      <c r="FK84" s="75">
        <f t="shared" si="327"/>
        <v>0</v>
      </c>
      <c r="FL84" s="75">
        <f t="shared" si="328"/>
        <v>0</v>
      </c>
      <c r="FM84" s="75">
        <f t="shared" si="329"/>
        <v>0</v>
      </c>
      <c r="FN84" s="75">
        <f t="shared" si="330"/>
        <v>0</v>
      </c>
      <c r="FO84" s="75">
        <f t="shared" si="331"/>
        <v>0</v>
      </c>
      <c r="FP84" s="75">
        <f t="shared" si="332"/>
        <v>622.67999999999995</v>
      </c>
    </row>
    <row r="85" spans="1:172" ht="15" customHeight="1" outlineLevel="2" x14ac:dyDescent="0.25">
      <c r="A85" s="30">
        <v>12</v>
      </c>
      <c r="B85" s="30" t="s">
        <v>408</v>
      </c>
      <c r="C85" s="30" t="s">
        <v>6</v>
      </c>
      <c r="D85" s="64">
        <f t="shared" si="234"/>
        <v>10025</v>
      </c>
      <c r="E85" s="62">
        <v>10025</v>
      </c>
      <c r="F85" s="72" t="s">
        <v>283</v>
      </c>
      <c r="G85" s="36" t="s">
        <v>410</v>
      </c>
      <c r="H85" s="36" t="s">
        <v>410</v>
      </c>
      <c r="I85" s="72" t="s">
        <v>362</v>
      </c>
      <c r="J85" s="39" t="s">
        <v>363</v>
      </c>
      <c r="K85" s="39" t="s">
        <v>12</v>
      </c>
      <c r="L85" s="32" t="s">
        <v>333</v>
      </c>
      <c r="M85" s="33" t="s">
        <v>405</v>
      </c>
      <c r="N85" s="34">
        <v>0.01</v>
      </c>
      <c r="O85" s="34">
        <v>0.02</v>
      </c>
      <c r="P85" s="34">
        <v>0</v>
      </c>
      <c r="Q85" s="34">
        <v>0</v>
      </c>
      <c r="R85" s="33">
        <v>0</v>
      </c>
      <c r="S85" s="33">
        <v>0</v>
      </c>
      <c r="T85" s="33">
        <v>30</v>
      </c>
      <c r="U85" s="33"/>
      <c r="X85" s="75">
        <f>+VLOOKUP($D85,[1]venta_neta_cons!$A$2:$N$1048576,3,0)</f>
        <v>1997</v>
      </c>
      <c r="Y85" s="75">
        <f>+VLOOKUP($D85,[1]venta_neta_cons!$A$2:$N$1048576,4,0)</f>
        <v>0</v>
      </c>
      <c r="Z85" s="75">
        <f>+VLOOKUP($D85,[1]venta_neta_cons!$A$2:$N$1048576,5,0)</f>
        <v>0</v>
      </c>
      <c r="AA85" s="75">
        <f>+VLOOKUP($D85,[1]venta_neta_cons!$A$2:$N$1048576,6,0)</f>
        <v>0</v>
      </c>
      <c r="AB85" s="75">
        <f>+VLOOKUP($D85,[1]venta_neta_cons!$A$2:$N$1048576,7,0)</f>
        <v>0</v>
      </c>
      <c r="AC85" s="75">
        <f>+VLOOKUP($D85,[1]venta_neta_cons!$A$2:$N$1048576,8,0)</f>
        <v>0</v>
      </c>
      <c r="AD85" s="75">
        <f>+VLOOKUP($D85,[1]venta_neta_cons!$A$2:$N$1048576,9,0)</f>
        <v>0</v>
      </c>
      <c r="AE85" s="75">
        <f>+VLOOKUP($D85,[1]venta_neta_cons!$A$2:$N$1048576,10,0)</f>
        <v>0</v>
      </c>
      <c r="AF85" s="75">
        <f>+VLOOKUP($D85,[1]venta_neta_cons!$A$2:$N$1048576,11,0)</f>
        <v>0</v>
      </c>
      <c r="AG85" s="75">
        <f>+VLOOKUP($D85,[1]venta_neta_cons!$A$2:$N$1048576,12,0)</f>
        <v>0</v>
      </c>
      <c r="AH85" s="75">
        <f>+VLOOKUP($D85,[1]venta_neta_cons!$A$2:$N$1048576,13,0)</f>
        <v>0</v>
      </c>
      <c r="AI85" s="75">
        <f>+VLOOKUP($D85,[1]venta_neta_cons!$A$2:$N$1048576,14,0)</f>
        <v>0</v>
      </c>
      <c r="AJ85" s="76">
        <f t="shared" si="256"/>
        <v>1997</v>
      </c>
      <c r="AK85" s="159">
        <f t="shared" si="246"/>
        <v>0.22938407611417122</v>
      </c>
      <c r="AL85" s="76"/>
      <c r="AM85" s="75">
        <f>+VLOOKUP($D85,[1]saldo_cons!$A$2:$N$1048576,3,0)</f>
        <v>1679.42</v>
      </c>
      <c r="AN85" s="75">
        <f>+VLOOKUP($D85,[1]saldo_cons!$A$2:$N$1048576,4,0)</f>
        <v>0</v>
      </c>
      <c r="AO85" s="75">
        <f>+VLOOKUP($D85,[1]saldo_cons!$A$2:$N$1048576,5,0)</f>
        <v>0</v>
      </c>
      <c r="AP85" s="75">
        <f>+VLOOKUP($D85,[1]saldo_cons!$A$2:$N$1048576,6,0)</f>
        <v>0</v>
      </c>
      <c r="AQ85" s="75">
        <f>+VLOOKUP($D85,[1]saldo_cons!$A$2:$N$1048576,7,0)</f>
        <v>0</v>
      </c>
      <c r="AR85" s="75">
        <f>+VLOOKUP($D85,[1]saldo_cons!$A$2:$N$1048576,8,0)</f>
        <v>0</v>
      </c>
      <c r="AS85" s="75">
        <f>+VLOOKUP($D85,[1]saldo_cons!$A$2:$N$1048576,9,0)</f>
        <v>0</v>
      </c>
      <c r="AT85" s="75">
        <f>+VLOOKUP($D85,[1]saldo_cons!$A$2:$N$1048576,10,0)</f>
        <v>0</v>
      </c>
      <c r="AU85" s="75">
        <f>+VLOOKUP($D85,[1]saldo_cons!$A$2:$N$1048576,11,0)</f>
        <v>0</v>
      </c>
      <c r="AV85" s="75">
        <f>+VLOOKUP($D85,[1]saldo_cons!$A$2:$N$1048576,12,0)</f>
        <v>0</v>
      </c>
      <c r="AW85" s="75">
        <f>+VLOOKUP($D85,[1]saldo_cons!$A$2:$N$1048576,13,0)</f>
        <v>0</v>
      </c>
      <c r="AX85" s="75">
        <f>+VLOOKUP($D85,[1]saldo_cons!$A$2:$N$1048576,14,0)</f>
        <v>0</v>
      </c>
      <c r="AY85" s="76">
        <f t="shared" si="333"/>
        <v>1679.42</v>
      </c>
      <c r="AZ85" s="76"/>
      <c r="BA85" s="76"/>
      <c r="BB85" s="75">
        <f>+VLOOKUP($D85,[1]ggr_cons!$A$2:$N$1048576,3,0)</f>
        <v>458.07999999999993</v>
      </c>
      <c r="BC85" s="75">
        <f>+VLOOKUP($D85,[1]ggr_cons!$A$2:$N$1048576,4,0)</f>
        <v>0</v>
      </c>
      <c r="BD85" s="75">
        <f>+VLOOKUP($D85,[1]ggr_cons!$A$2:$N$1048576,5,0)</f>
        <v>0</v>
      </c>
      <c r="BE85" s="75">
        <f>+VLOOKUP($D85,[1]ggr_cons!$A$2:$N$1048576,6,0)</f>
        <v>0</v>
      </c>
      <c r="BF85" s="75">
        <f>+VLOOKUP($D85,[1]ggr_cons!$A$2:$N$1048576,7,0)</f>
        <v>0</v>
      </c>
      <c r="BG85" s="75">
        <f>+VLOOKUP($D85,[1]ggr_cons!$A$2:$N$1048576,8,0)</f>
        <v>0</v>
      </c>
      <c r="BH85" s="75">
        <f>+VLOOKUP($D85,[1]ggr_cons!$A$2:$N$1048576,9,0)</f>
        <v>0</v>
      </c>
      <c r="BI85" s="75">
        <f>+VLOOKUP($D85,[1]ggr_cons!$A$2:$N$1048576,10,0)</f>
        <v>0</v>
      </c>
      <c r="BJ85" s="75">
        <f>+VLOOKUP($D85,[1]ggr_cons!$A$2:$N$1048576,11,0)</f>
        <v>0</v>
      </c>
      <c r="BK85" s="75">
        <f>+VLOOKUP($D85,[1]ggr_cons!$A$2:$N$1048576,12,0)</f>
        <v>0</v>
      </c>
      <c r="BL85" s="75">
        <f>+VLOOKUP($D85,[1]ggr_cons!$A$2:$N$1048576,13,0)</f>
        <v>0</v>
      </c>
      <c r="BM85" s="75">
        <f>+VLOOKUP($D85,[1]ggr_cons!$A$2:$N$1048576,14,0)</f>
        <v>0</v>
      </c>
      <c r="BN85" s="76">
        <f t="shared" si="334"/>
        <v>458.07999999999993</v>
      </c>
      <c r="BO85" s="75"/>
      <c r="BP85" s="75"/>
      <c r="BQ85" s="77">
        <f t="shared" si="257"/>
        <v>19.97</v>
      </c>
      <c r="BR85" s="77">
        <f t="shared" si="258"/>
        <v>0</v>
      </c>
      <c r="BS85" s="77">
        <f t="shared" si="259"/>
        <v>0</v>
      </c>
      <c r="BT85" s="77">
        <f t="shared" si="260"/>
        <v>0</v>
      </c>
      <c r="BU85" s="77">
        <f t="shared" si="261"/>
        <v>0</v>
      </c>
      <c r="BV85" s="77">
        <f t="shared" si="262"/>
        <v>0</v>
      </c>
      <c r="BW85" s="77">
        <f t="shared" si="263"/>
        <v>0</v>
      </c>
      <c r="BX85" s="77">
        <f t="shared" si="264"/>
        <v>0</v>
      </c>
      <c r="BY85" s="77">
        <f t="shared" si="265"/>
        <v>0</v>
      </c>
      <c r="BZ85" s="77">
        <f t="shared" si="266"/>
        <v>0</v>
      </c>
      <c r="CA85" s="77">
        <f t="shared" si="267"/>
        <v>0</v>
      </c>
      <c r="CB85" s="77">
        <f t="shared" si="268"/>
        <v>0</v>
      </c>
      <c r="CC85" s="77">
        <f t="shared" si="269"/>
        <v>19.97</v>
      </c>
      <c r="CD85" s="75"/>
      <c r="CE85" s="77"/>
      <c r="CF85" s="77">
        <f t="shared" si="270"/>
        <v>16.504132231404959</v>
      </c>
      <c r="CG85" s="77">
        <f t="shared" si="271"/>
        <v>0</v>
      </c>
      <c r="CH85" s="77">
        <f t="shared" si="272"/>
        <v>0</v>
      </c>
      <c r="CI85" s="77">
        <f t="shared" si="273"/>
        <v>0</v>
      </c>
      <c r="CJ85" s="77">
        <f t="shared" si="274"/>
        <v>0</v>
      </c>
      <c r="CK85" s="77">
        <f t="shared" si="275"/>
        <v>0</v>
      </c>
      <c r="CL85" s="77">
        <f t="shared" si="276"/>
        <v>0</v>
      </c>
      <c r="CM85" s="77">
        <f t="shared" si="277"/>
        <v>0</v>
      </c>
      <c r="CN85" s="77">
        <f t="shared" si="278"/>
        <v>0</v>
      </c>
      <c r="CO85" s="77">
        <f t="shared" si="279"/>
        <v>0</v>
      </c>
      <c r="CP85" s="77">
        <f t="shared" si="280"/>
        <v>0</v>
      </c>
      <c r="CQ85" s="77">
        <f t="shared" si="281"/>
        <v>0</v>
      </c>
      <c r="CR85" s="77">
        <f t="shared" si="282"/>
        <v>16.504132231404959</v>
      </c>
      <c r="CS85" s="75"/>
      <c r="CT85" s="75"/>
      <c r="CU85" s="78">
        <f t="shared" si="295"/>
        <v>39.94</v>
      </c>
      <c r="CV85" s="78">
        <f t="shared" si="296"/>
        <v>0</v>
      </c>
      <c r="CW85" s="78">
        <f t="shared" si="297"/>
        <v>0</v>
      </c>
      <c r="CX85" s="78">
        <f t="shared" si="298"/>
        <v>0</v>
      </c>
      <c r="CY85" s="78">
        <f t="shared" si="299"/>
        <v>0</v>
      </c>
      <c r="CZ85" s="78">
        <f t="shared" si="300"/>
        <v>0</v>
      </c>
      <c r="DA85" s="78">
        <f t="shared" si="301"/>
        <v>0</v>
      </c>
      <c r="DB85" s="78">
        <f t="shared" si="302"/>
        <v>0</v>
      </c>
      <c r="DC85" s="78">
        <f t="shared" si="303"/>
        <v>0</v>
      </c>
      <c r="DD85" s="78">
        <f t="shared" si="304"/>
        <v>0</v>
      </c>
      <c r="DE85" s="78">
        <f t="shared" si="305"/>
        <v>0</v>
      </c>
      <c r="DF85" s="78">
        <f t="shared" si="306"/>
        <v>0</v>
      </c>
      <c r="DG85" s="77">
        <f t="shared" si="307"/>
        <v>39.94</v>
      </c>
      <c r="DH85" s="75"/>
      <c r="DJ85" s="6">
        <f t="shared" si="308"/>
        <v>30</v>
      </c>
      <c r="DK85" s="6">
        <f t="shared" si="309"/>
        <v>0</v>
      </c>
      <c r="DL85" s="6">
        <f t="shared" si="310"/>
        <v>0</v>
      </c>
      <c r="DM85" s="6">
        <f t="shared" si="311"/>
        <v>0</v>
      </c>
      <c r="DN85" s="6">
        <f t="shared" si="312"/>
        <v>0</v>
      </c>
      <c r="DO85" s="6">
        <f t="shared" si="313"/>
        <v>0</v>
      </c>
      <c r="DP85" s="6">
        <f t="shared" si="314"/>
        <v>0</v>
      </c>
      <c r="DQ85" s="6">
        <f t="shared" si="315"/>
        <v>0</v>
      </c>
      <c r="DR85" s="6">
        <f t="shared" si="316"/>
        <v>0</v>
      </c>
      <c r="DS85" s="6">
        <f t="shared" si="317"/>
        <v>0</v>
      </c>
      <c r="DT85" s="6">
        <f t="shared" si="318"/>
        <v>0</v>
      </c>
      <c r="DU85" s="6">
        <f t="shared" si="319"/>
        <v>0</v>
      </c>
      <c r="DV85" s="77">
        <f t="shared" si="151"/>
        <v>30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77">
        <f t="shared" si="335"/>
        <v>0</v>
      </c>
      <c r="EO85" s="75">
        <f t="shared" si="283"/>
        <v>69.94</v>
      </c>
      <c r="EP85" s="75">
        <f t="shared" si="284"/>
        <v>0</v>
      </c>
      <c r="EQ85" s="75">
        <f t="shared" si="285"/>
        <v>0</v>
      </c>
      <c r="ER85" s="75">
        <f t="shared" si="286"/>
        <v>0</v>
      </c>
      <c r="ES85" s="75">
        <f t="shared" si="287"/>
        <v>0</v>
      </c>
      <c r="ET85" s="75">
        <f t="shared" si="288"/>
        <v>0</v>
      </c>
      <c r="EU85" s="75">
        <f t="shared" si="289"/>
        <v>0</v>
      </c>
      <c r="EV85" s="75">
        <f t="shared" si="290"/>
        <v>0</v>
      </c>
      <c r="EW85" s="75">
        <f t="shared" si="291"/>
        <v>0</v>
      </c>
      <c r="EX85" s="75">
        <f t="shared" si="292"/>
        <v>0</v>
      </c>
      <c r="EY85" s="75">
        <f t="shared" si="293"/>
        <v>0</v>
      </c>
      <c r="EZ85" s="75">
        <f t="shared" si="294"/>
        <v>0</v>
      </c>
      <c r="FA85" s="77">
        <f t="shared" si="336"/>
        <v>69.94</v>
      </c>
      <c r="FD85" s="75">
        <f t="shared" si="320"/>
        <v>1609.48</v>
      </c>
      <c r="FE85" s="75">
        <f t="shared" si="321"/>
        <v>0</v>
      </c>
      <c r="FF85" s="75">
        <f t="shared" si="322"/>
        <v>0</v>
      </c>
      <c r="FG85" s="75">
        <f t="shared" si="323"/>
        <v>0</v>
      </c>
      <c r="FH85" s="75">
        <f t="shared" si="324"/>
        <v>0</v>
      </c>
      <c r="FI85" s="75">
        <f t="shared" si="325"/>
        <v>0</v>
      </c>
      <c r="FJ85" s="75">
        <f t="shared" si="326"/>
        <v>0</v>
      </c>
      <c r="FK85" s="75">
        <f t="shared" si="327"/>
        <v>0</v>
      </c>
      <c r="FL85" s="75">
        <f t="shared" si="328"/>
        <v>0</v>
      </c>
      <c r="FM85" s="75">
        <f t="shared" si="329"/>
        <v>0</v>
      </c>
      <c r="FN85" s="75">
        <f t="shared" si="330"/>
        <v>0</v>
      </c>
      <c r="FO85" s="75">
        <f t="shared" si="331"/>
        <v>0</v>
      </c>
      <c r="FP85" s="75">
        <f t="shared" si="332"/>
        <v>1609.48</v>
      </c>
    </row>
    <row r="86" spans="1:172" ht="15" customHeight="1" outlineLevel="2" x14ac:dyDescent="0.25">
      <c r="A86" s="30">
        <v>12</v>
      </c>
      <c r="B86" s="30" t="s">
        <v>408</v>
      </c>
      <c r="C86" s="30" t="s">
        <v>6</v>
      </c>
      <c r="D86" s="64">
        <f t="shared" si="234"/>
        <v>10027</v>
      </c>
      <c r="E86" s="62">
        <v>10027</v>
      </c>
      <c r="F86" s="72" t="s">
        <v>284</v>
      </c>
      <c r="G86" s="36" t="s">
        <v>410</v>
      </c>
      <c r="H86" s="36" t="s">
        <v>410</v>
      </c>
      <c r="I86" s="72" t="s">
        <v>364</v>
      </c>
      <c r="J86" s="39" t="s">
        <v>349</v>
      </c>
      <c r="K86" s="39" t="s">
        <v>12</v>
      </c>
      <c r="L86" s="32" t="s">
        <v>333</v>
      </c>
      <c r="M86" s="33" t="s">
        <v>405</v>
      </c>
      <c r="N86" s="34">
        <v>0.01</v>
      </c>
      <c r="O86" s="34">
        <v>0.02</v>
      </c>
      <c r="P86" s="34">
        <v>0</v>
      </c>
      <c r="Q86" s="34">
        <v>0</v>
      </c>
      <c r="R86" s="33">
        <v>0</v>
      </c>
      <c r="S86" s="33">
        <v>0</v>
      </c>
      <c r="T86" s="33">
        <v>30</v>
      </c>
      <c r="U86" s="33"/>
      <c r="X86" s="75">
        <f>+VLOOKUP($D86,[1]venta_neta_cons!$A$2:$N$1048576,3,0)</f>
        <v>1409</v>
      </c>
      <c r="Y86" s="75">
        <f>+VLOOKUP($D86,[1]venta_neta_cons!$A$2:$N$1048576,4,0)</f>
        <v>0</v>
      </c>
      <c r="Z86" s="75">
        <f>+VLOOKUP($D86,[1]venta_neta_cons!$A$2:$N$1048576,5,0)</f>
        <v>0</v>
      </c>
      <c r="AA86" s="75">
        <f>+VLOOKUP($D86,[1]venta_neta_cons!$A$2:$N$1048576,6,0)</f>
        <v>0</v>
      </c>
      <c r="AB86" s="75">
        <f>+VLOOKUP($D86,[1]venta_neta_cons!$A$2:$N$1048576,7,0)</f>
        <v>0</v>
      </c>
      <c r="AC86" s="75">
        <f>+VLOOKUP($D86,[1]venta_neta_cons!$A$2:$N$1048576,8,0)</f>
        <v>0</v>
      </c>
      <c r="AD86" s="75">
        <f>+VLOOKUP($D86,[1]venta_neta_cons!$A$2:$N$1048576,9,0)</f>
        <v>0</v>
      </c>
      <c r="AE86" s="75">
        <f>+VLOOKUP($D86,[1]venta_neta_cons!$A$2:$N$1048576,10,0)</f>
        <v>0</v>
      </c>
      <c r="AF86" s="75">
        <f>+VLOOKUP($D86,[1]venta_neta_cons!$A$2:$N$1048576,11,0)</f>
        <v>0</v>
      </c>
      <c r="AG86" s="75">
        <f>+VLOOKUP($D86,[1]venta_neta_cons!$A$2:$N$1048576,12,0)</f>
        <v>0</v>
      </c>
      <c r="AH86" s="75">
        <f>+VLOOKUP($D86,[1]venta_neta_cons!$A$2:$N$1048576,13,0)</f>
        <v>0</v>
      </c>
      <c r="AI86" s="75">
        <f>+VLOOKUP($D86,[1]venta_neta_cons!$A$2:$N$1048576,14,0)</f>
        <v>0</v>
      </c>
      <c r="AJ86" s="76">
        <f t="shared" si="256"/>
        <v>1409</v>
      </c>
      <c r="AK86" s="159">
        <f t="shared" si="246"/>
        <v>0.27380411639460606</v>
      </c>
      <c r="AL86" s="76"/>
      <c r="AM86" s="75">
        <f>+VLOOKUP($D86,[1]saldo_cons!$A$2:$N$1048576,3,0)</f>
        <v>385.78999999999996</v>
      </c>
      <c r="AN86" s="75">
        <f>+VLOOKUP($D86,[1]saldo_cons!$A$2:$N$1048576,4,0)</f>
        <v>0</v>
      </c>
      <c r="AO86" s="75">
        <f>+VLOOKUP($D86,[1]saldo_cons!$A$2:$N$1048576,5,0)</f>
        <v>0</v>
      </c>
      <c r="AP86" s="75">
        <f>+VLOOKUP($D86,[1]saldo_cons!$A$2:$N$1048576,6,0)</f>
        <v>0</v>
      </c>
      <c r="AQ86" s="75">
        <f>+VLOOKUP($D86,[1]saldo_cons!$A$2:$N$1048576,7,0)</f>
        <v>0</v>
      </c>
      <c r="AR86" s="75">
        <f>+VLOOKUP($D86,[1]saldo_cons!$A$2:$N$1048576,8,0)</f>
        <v>0</v>
      </c>
      <c r="AS86" s="75">
        <f>+VLOOKUP($D86,[1]saldo_cons!$A$2:$N$1048576,9,0)</f>
        <v>0</v>
      </c>
      <c r="AT86" s="75">
        <f>+VLOOKUP($D86,[1]saldo_cons!$A$2:$N$1048576,10,0)</f>
        <v>0</v>
      </c>
      <c r="AU86" s="75">
        <f>+VLOOKUP($D86,[1]saldo_cons!$A$2:$N$1048576,11,0)</f>
        <v>0</v>
      </c>
      <c r="AV86" s="75">
        <f>+VLOOKUP($D86,[1]saldo_cons!$A$2:$N$1048576,12,0)</f>
        <v>0</v>
      </c>
      <c r="AW86" s="75">
        <f>+VLOOKUP($D86,[1]saldo_cons!$A$2:$N$1048576,13,0)</f>
        <v>0</v>
      </c>
      <c r="AX86" s="75">
        <f>+VLOOKUP($D86,[1]saldo_cons!$A$2:$N$1048576,14,0)</f>
        <v>0</v>
      </c>
      <c r="AY86" s="76">
        <f t="shared" si="333"/>
        <v>385.78999999999996</v>
      </c>
      <c r="AZ86" s="76"/>
      <c r="BA86" s="76"/>
      <c r="BB86" s="75">
        <f>+VLOOKUP($D86,[1]ggr_cons!$A$2:$N$1048576,3,0)</f>
        <v>385.78999999999996</v>
      </c>
      <c r="BC86" s="75">
        <f>+VLOOKUP($D86,[1]ggr_cons!$A$2:$N$1048576,4,0)</f>
        <v>0</v>
      </c>
      <c r="BD86" s="75">
        <f>+VLOOKUP($D86,[1]ggr_cons!$A$2:$N$1048576,5,0)</f>
        <v>0</v>
      </c>
      <c r="BE86" s="75">
        <f>+VLOOKUP($D86,[1]ggr_cons!$A$2:$N$1048576,6,0)</f>
        <v>0</v>
      </c>
      <c r="BF86" s="75">
        <f>+VLOOKUP($D86,[1]ggr_cons!$A$2:$N$1048576,7,0)</f>
        <v>0</v>
      </c>
      <c r="BG86" s="75">
        <f>+VLOOKUP($D86,[1]ggr_cons!$A$2:$N$1048576,8,0)</f>
        <v>0</v>
      </c>
      <c r="BH86" s="75">
        <f>+VLOOKUP($D86,[1]ggr_cons!$A$2:$N$1048576,9,0)</f>
        <v>0</v>
      </c>
      <c r="BI86" s="75">
        <f>+VLOOKUP($D86,[1]ggr_cons!$A$2:$N$1048576,10,0)</f>
        <v>0</v>
      </c>
      <c r="BJ86" s="75">
        <f>+VLOOKUP($D86,[1]ggr_cons!$A$2:$N$1048576,11,0)</f>
        <v>0</v>
      </c>
      <c r="BK86" s="75">
        <f>+VLOOKUP($D86,[1]ggr_cons!$A$2:$N$1048576,12,0)</f>
        <v>0</v>
      </c>
      <c r="BL86" s="75">
        <f>+VLOOKUP($D86,[1]ggr_cons!$A$2:$N$1048576,13,0)</f>
        <v>0</v>
      </c>
      <c r="BM86" s="75">
        <f>+VLOOKUP($D86,[1]ggr_cons!$A$2:$N$1048576,14,0)</f>
        <v>0</v>
      </c>
      <c r="BN86" s="76">
        <f t="shared" si="334"/>
        <v>385.78999999999996</v>
      </c>
      <c r="BO86" s="75"/>
      <c r="BP86" s="75"/>
      <c r="BQ86" s="77">
        <f t="shared" si="257"/>
        <v>14.09</v>
      </c>
      <c r="BR86" s="77">
        <f t="shared" si="258"/>
        <v>0</v>
      </c>
      <c r="BS86" s="77">
        <f t="shared" si="259"/>
        <v>0</v>
      </c>
      <c r="BT86" s="77">
        <f t="shared" si="260"/>
        <v>0</v>
      </c>
      <c r="BU86" s="77">
        <f t="shared" si="261"/>
        <v>0</v>
      </c>
      <c r="BV86" s="77">
        <f t="shared" si="262"/>
        <v>0</v>
      </c>
      <c r="BW86" s="77">
        <f t="shared" si="263"/>
        <v>0</v>
      </c>
      <c r="BX86" s="77">
        <f t="shared" si="264"/>
        <v>0</v>
      </c>
      <c r="BY86" s="77">
        <f t="shared" si="265"/>
        <v>0</v>
      </c>
      <c r="BZ86" s="77">
        <f t="shared" si="266"/>
        <v>0</v>
      </c>
      <c r="CA86" s="77">
        <f t="shared" si="267"/>
        <v>0</v>
      </c>
      <c r="CB86" s="77">
        <f t="shared" si="268"/>
        <v>0</v>
      </c>
      <c r="CC86" s="77">
        <f t="shared" si="269"/>
        <v>14.09</v>
      </c>
      <c r="CD86" s="75"/>
      <c r="CE86" s="77"/>
      <c r="CF86" s="77">
        <f t="shared" si="270"/>
        <v>11.644628099173554</v>
      </c>
      <c r="CG86" s="77">
        <f t="shared" si="271"/>
        <v>0</v>
      </c>
      <c r="CH86" s="77">
        <f t="shared" si="272"/>
        <v>0</v>
      </c>
      <c r="CI86" s="77">
        <f t="shared" si="273"/>
        <v>0</v>
      </c>
      <c r="CJ86" s="77">
        <f t="shared" si="274"/>
        <v>0</v>
      </c>
      <c r="CK86" s="77">
        <f t="shared" si="275"/>
        <v>0</v>
      </c>
      <c r="CL86" s="77">
        <f t="shared" si="276"/>
        <v>0</v>
      </c>
      <c r="CM86" s="77">
        <f t="shared" si="277"/>
        <v>0</v>
      </c>
      <c r="CN86" s="77">
        <f t="shared" si="278"/>
        <v>0</v>
      </c>
      <c r="CO86" s="77">
        <f t="shared" si="279"/>
        <v>0</v>
      </c>
      <c r="CP86" s="77">
        <f t="shared" si="280"/>
        <v>0</v>
      </c>
      <c r="CQ86" s="77">
        <f t="shared" si="281"/>
        <v>0</v>
      </c>
      <c r="CR86" s="77">
        <f t="shared" si="282"/>
        <v>11.644628099173554</v>
      </c>
      <c r="CS86" s="75"/>
      <c r="CT86" s="75"/>
      <c r="CU86" s="78">
        <f t="shared" si="295"/>
        <v>28.18</v>
      </c>
      <c r="CV86" s="78">
        <f t="shared" si="296"/>
        <v>0</v>
      </c>
      <c r="CW86" s="78">
        <f t="shared" si="297"/>
        <v>0</v>
      </c>
      <c r="CX86" s="78">
        <f t="shared" si="298"/>
        <v>0</v>
      </c>
      <c r="CY86" s="78">
        <f t="shared" si="299"/>
        <v>0</v>
      </c>
      <c r="CZ86" s="78">
        <f t="shared" si="300"/>
        <v>0</v>
      </c>
      <c r="DA86" s="78">
        <f t="shared" si="301"/>
        <v>0</v>
      </c>
      <c r="DB86" s="78">
        <f t="shared" si="302"/>
        <v>0</v>
      </c>
      <c r="DC86" s="78">
        <f t="shared" si="303"/>
        <v>0</v>
      </c>
      <c r="DD86" s="78">
        <f t="shared" si="304"/>
        <v>0</v>
      </c>
      <c r="DE86" s="78">
        <f t="shared" si="305"/>
        <v>0</v>
      </c>
      <c r="DF86" s="78">
        <f t="shared" si="306"/>
        <v>0</v>
      </c>
      <c r="DG86" s="77">
        <f t="shared" si="307"/>
        <v>28.18</v>
      </c>
      <c r="DH86" s="75"/>
      <c r="DJ86" s="6">
        <f t="shared" si="308"/>
        <v>30</v>
      </c>
      <c r="DK86" s="6">
        <f t="shared" si="309"/>
        <v>0</v>
      </c>
      <c r="DL86" s="6">
        <f t="shared" si="310"/>
        <v>0</v>
      </c>
      <c r="DM86" s="6">
        <f t="shared" si="311"/>
        <v>0</v>
      </c>
      <c r="DN86" s="6">
        <f t="shared" si="312"/>
        <v>0</v>
      </c>
      <c r="DO86" s="6">
        <f t="shared" si="313"/>
        <v>0</v>
      </c>
      <c r="DP86" s="6">
        <f t="shared" si="314"/>
        <v>0</v>
      </c>
      <c r="DQ86" s="6">
        <f t="shared" si="315"/>
        <v>0</v>
      </c>
      <c r="DR86" s="6">
        <f t="shared" si="316"/>
        <v>0</v>
      </c>
      <c r="DS86" s="6">
        <f t="shared" si="317"/>
        <v>0</v>
      </c>
      <c r="DT86" s="6">
        <f t="shared" si="318"/>
        <v>0</v>
      </c>
      <c r="DU86" s="6">
        <f t="shared" si="319"/>
        <v>0</v>
      </c>
      <c r="DV86" s="77">
        <f t="shared" si="151"/>
        <v>30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77">
        <f t="shared" si="335"/>
        <v>0</v>
      </c>
      <c r="EO86" s="75">
        <f t="shared" si="283"/>
        <v>58.18</v>
      </c>
      <c r="EP86" s="75">
        <f t="shared" si="284"/>
        <v>0</v>
      </c>
      <c r="EQ86" s="75">
        <f t="shared" si="285"/>
        <v>0</v>
      </c>
      <c r="ER86" s="75">
        <f t="shared" si="286"/>
        <v>0</v>
      </c>
      <c r="ES86" s="75">
        <f t="shared" si="287"/>
        <v>0</v>
      </c>
      <c r="ET86" s="75">
        <f t="shared" si="288"/>
        <v>0</v>
      </c>
      <c r="EU86" s="75">
        <f t="shared" si="289"/>
        <v>0</v>
      </c>
      <c r="EV86" s="75">
        <f t="shared" si="290"/>
        <v>0</v>
      </c>
      <c r="EW86" s="75">
        <f t="shared" si="291"/>
        <v>0</v>
      </c>
      <c r="EX86" s="75">
        <f t="shared" si="292"/>
        <v>0</v>
      </c>
      <c r="EY86" s="75">
        <f t="shared" si="293"/>
        <v>0</v>
      </c>
      <c r="EZ86" s="75">
        <f t="shared" si="294"/>
        <v>0</v>
      </c>
      <c r="FA86" s="77">
        <f t="shared" si="336"/>
        <v>58.18</v>
      </c>
      <c r="FD86" s="75">
        <f t="shared" si="320"/>
        <v>327.60999999999996</v>
      </c>
      <c r="FE86" s="75">
        <f t="shared" si="321"/>
        <v>0</v>
      </c>
      <c r="FF86" s="75">
        <f t="shared" si="322"/>
        <v>0</v>
      </c>
      <c r="FG86" s="75">
        <f t="shared" si="323"/>
        <v>0</v>
      </c>
      <c r="FH86" s="75">
        <f t="shared" si="324"/>
        <v>0</v>
      </c>
      <c r="FI86" s="75">
        <f t="shared" si="325"/>
        <v>0</v>
      </c>
      <c r="FJ86" s="75">
        <f t="shared" si="326"/>
        <v>0</v>
      </c>
      <c r="FK86" s="75">
        <f t="shared" si="327"/>
        <v>0</v>
      </c>
      <c r="FL86" s="75">
        <f t="shared" si="328"/>
        <v>0</v>
      </c>
      <c r="FM86" s="75">
        <f t="shared" si="329"/>
        <v>0</v>
      </c>
      <c r="FN86" s="75">
        <f t="shared" si="330"/>
        <v>0</v>
      </c>
      <c r="FO86" s="75">
        <f t="shared" si="331"/>
        <v>0</v>
      </c>
      <c r="FP86" s="75">
        <f t="shared" si="332"/>
        <v>327.60999999999996</v>
      </c>
    </row>
    <row r="87" spans="1:172" ht="15" customHeight="1" outlineLevel="2" x14ac:dyDescent="0.25">
      <c r="A87" s="30">
        <v>12</v>
      </c>
      <c r="B87" s="30" t="s">
        <v>408</v>
      </c>
      <c r="C87" s="30" t="s">
        <v>6</v>
      </c>
      <c r="D87" s="64">
        <f t="shared" si="234"/>
        <v>10026</v>
      </c>
      <c r="E87" s="62">
        <v>10026</v>
      </c>
      <c r="F87" s="72" t="s">
        <v>285</v>
      </c>
      <c r="G87" s="36" t="s">
        <v>410</v>
      </c>
      <c r="H87" s="36" t="s">
        <v>410</v>
      </c>
      <c r="I87" s="72" t="s">
        <v>365</v>
      </c>
      <c r="J87" s="39" t="s">
        <v>366</v>
      </c>
      <c r="K87" s="39" t="s">
        <v>12</v>
      </c>
      <c r="L87" s="32" t="s">
        <v>333</v>
      </c>
      <c r="M87" s="33" t="s">
        <v>405</v>
      </c>
      <c r="N87" s="34">
        <v>0.01</v>
      </c>
      <c r="O87" s="34">
        <v>0.02</v>
      </c>
      <c r="P87" s="34">
        <v>0</v>
      </c>
      <c r="Q87" s="34">
        <v>0</v>
      </c>
      <c r="R87" s="33">
        <v>0</v>
      </c>
      <c r="S87" s="33">
        <v>0</v>
      </c>
      <c r="T87" s="33">
        <v>30</v>
      </c>
      <c r="U87" s="33"/>
      <c r="X87" s="75">
        <f>+VLOOKUP($D87,[1]venta_neta_cons!$A$2:$N$1048576,3,0)</f>
        <v>1215</v>
      </c>
      <c r="Y87" s="75">
        <f>+VLOOKUP($D87,[1]venta_neta_cons!$A$2:$N$1048576,4,0)</f>
        <v>0</v>
      </c>
      <c r="Z87" s="75">
        <f>+VLOOKUP($D87,[1]venta_neta_cons!$A$2:$N$1048576,5,0)</f>
        <v>0</v>
      </c>
      <c r="AA87" s="75">
        <f>+VLOOKUP($D87,[1]venta_neta_cons!$A$2:$N$1048576,6,0)</f>
        <v>0</v>
      </c>
      <c r="AB87" s="75">
        <f>+VLOOKUP($D87,[1]venta_neta_cons!$A$2:$N$1048576,7,0)</f>
        <v>0</v>
      </c>
      <c r="AC87" s="75">
        <f>+VLOOKUP($D87,[1]venta_neta_cons!$A$2:$N$1048576,8,0)</f>
        <v>0</v>
      </c>
      <c r="AD87" s="75">
        <f>+VLOOKUP($D87,[1]venta_neta_cons!$A$2:$N$1048576,9,0)</f>
        <v>0</v>
      </c>
      <c r="AE87" s="75">
        <f>+VLOOKUP($D87,[1]venta_neta_cons!$A$2:$N$1048576,10,0)</f>
        <v>0</v>
      </c>
      <c r="AF87" s="75">
        <f>+VLOOKUP($D87,[1]venta_neta_cons!$A$2:$N$1048576,11,0)</f>
        <v>0</v>
      </c>
      <c r="AG87" s="75">
        <f>+VLOOKUP($D87,[1]venta_neta_cons!$A$2:$N$1048576,12,0)</f>
        <v>0</v>
      </c>
      <c r="AH87" s="75">
        <f>+VLOOKUP($D87,[1]venta_neta_cons!$A$2:$N$1048576,13,0)</f>
        <v>0</v>
      </c>
      <c r="AI87" s="75">
        <f>+VLOOKUP($D87,[1]venta_neta_cons!$A$2:$N$1048576,14,0)</f>
        <v>0</v>
      </c>
      <c r="AJ87" s="76">
        <f t="shared" si="256"/>
        <v>1215</v>
      </c>
      <c r="AK87" s="159">
        <f t="shared" si="246"/>
        <v>0.43190123456790125</v>
      </c>
      <c r="AL87" s="76"/>
      <c r="AM87" s="75">
        <f>+VLOOKUP($D87,[1]saldo_cons!$A$2:$N$1048576,3,0)</f>
        <v>1159.3900000000001</v>
      </c>
      <c r="AN87" s="75">
        <f>+VLOOKUP($D87,[1]saldo_cons!$A$2:$N$1048576,4,0)</f>
        <v>0</v>
      </c>
      <c r="AO87" s="75">
        <f>+VLOOKUP($D87,[1]saldo_cons!$A$2:$N$1048576,5,0)</f>
        <v>0</v>
      </c>
      <c r="AP87" s="75">
        <f>+VLOOKUP($D87,[1]saldo_cons!$A$2:$N$1048576,6,0)</f>
        <v>0</v>
      </c>
      <c r="AQ87" s="75">
        <f>+VLOOKUP($D87,[1]saldo_cons!$A$2:$N$1048576,7,0)</f>
        <v>0</v>
      </c>
      <c r="AR87" s="75">
        <f>+VLOOKUP($D87,[1]saldo_cons!$A$2:$N$1048576,8,0)</f>
        <v>0</v>
      </c>
      <c r="AS87" s="75">
        <f>+VLOOKUP($D87,[1]saldo_cons!$A$2:$N$1048576,9,0)</f>
        <v>0</v>
      </c>
      <c r="AT87" s="75">
        <f>+VLOOKUP($D87,[1]saldo_cons!$A$2:$N$1048576,10,0)</f>
        <v>0</v>
      </c>
      <c r="AU87" s="75">
        <f>+VLOOKUP($D87,[1]saldo_cons!$A$2:$N$1048576,11,0)</f>
        <v>0</v>
      </c>
      <c r="AV87" s="75">
        <f>+VLOOKUP($D87,[1]saldo_cons!$A$2:$N$1048576,12,0)</f>
        <v>0</v>
      </c>
      <c r="AW87" s="75">
        <f>+VLOOKUP($D87,[1]saldo_cons!$A$2:$N$1048576,13,0)</f>
        <v>0</v>
      </c>
      <c r="AX87" s="75">
        <f>+VLOOKUP($D87,[1]saldo_cons!$A$2:$N$1048576,14,0)</f>
        <v>0</v>
      </c>
      <c r="AY87" s="76">
        <f t="shared" si="333"/>
        <v>1159.3900000000001</v>
      </c>
      <c r="AZ87" s="76"/>
      <c r="BA87" s="76"/>
      <c r="BB87" s="75">
        <f>+VLOOKUP($D87,[1]ggr_cons!$A$2:$N$1048576,3,0)</f>
        <v>524.76</v>
      </c>
      <c r="BC87" s="75">
        <f>+VLOOKUP($D87,[1]ggr_cons!$A$2:$N$1048576,4,0)</f>
        <v>0</v>
      </c>
      <c r="BD87" s="75">
        <f>+VLOOKUP($D87,[1]ggr_cons!$A$2:$N$1048576,5,0)</f>
        <v>0</v>
      </c>
      <c r="BE87" s="75">
        <f>+VLOOKUP($D87,[1]ggr_cons!$A$2:$N$1048576,6,0)</f>
        <v>0</v>
      </c>
      <c r="BF87" s="75">
        <f>+VLOOKUP($D87,[1]ggr_cons!$A$2:$N$1048576,7,0)</f>
        <v>0</v>
      </c>
      <c r="BG87" s="75">
        <f>+VLOOKUP($D87,[1]ggr_cons!$A$2:$N$1048576,8,0)</f>
        <v>0</v>
      </c>
      <c r="BH87" s="75">
        <f>+VLOOKUP($D87,[1]ggr_cons!$A$2:$N$1048576,9,0)</f>
        <v>0</v>
      </c>
      <c r="BI87" s="75">
        <f>+VLOOKUP($D87,[1]ggr_cons!$A$2:$N$1048576,10,0)</f>
        <v>0</v>
      </c>
      <c r="BJ87" s="75">
        <f>+VLOOKUP($D87,[1]ggr_cons!$A$2:$N$1048576,11,0)</f>
        <v>0</v>
      </c>
      <c r="BK87" s="75">
        <f>+VLOOKUP($D87,[1]ggr_cons!$A$2:$N$1048576,12,0)</f>
        <v>0</v>
      </c>
      <c r="BL87" s="75">
        <f>+VLOOKUP($D87,[1]ggr_cons!$A$2:$N$1048576,13,0)</f>
        <v>0</v>
      </c>
      <c r="BM87" s="75">
        <f>+VLOOKUP($D87,[1]ggr_cons!$A$2:$N$1048576,14,0)</f>
        <v>0</v>
      </c>
      <c r="BN87" s="76">
        <f t="shared" si="334"/>
        <v>524.76</v>
      </c>
      <c r="BO87" s="75"/>
      <c r="BP87" s="75"/>
      <c r="BQ87" s="77">
        <f t="shared" si="257"/>
        <v>12.15</v>
      </c>
      <c r="BR87" s="77">
        <f t="shared" si="258"/>
        <v>0</v>
      </c>
      <c r="BS87" s="77">
        <f t="shared" si="259"/>
        <v>0</v>
      </c>
      <c r="BT87" s="77">
        <f t="shared" si="260"/>
        <v>0</v>
      </c>
      <c r="BU87" s="77">
        <f t="shared" si="261"/>
        <v>0</v>
      </c>
      <c r="BV87" s="77">
        <f t="shared" si="262"/>
        <v>0</v>
      </c>
      <c r="BW87" s="77">
        <f t="shared" si="263"/>
        <v>0</v>
      </c>
      <c r="BX87" s="77">
        <f t="shared" si="264"/>
        <v>0</v>
      </c>
      <c r="BY87" s="77">
        <f t="shared" si="265"/>
        <v>0</v>
      </c>
      <c r="BZ87" s="77">
        <f t="shared" si="266"/>
        <v>0</v>
      </c>
      <c r="CA87" s="77">
        <f t="shared" si="267"/>
        <v>0</v>
      </c>
      <c r="CB87" s="77">
        <f t="shared" si="268"/>
        <v>0</v>
      </c>
      <c r="CC87" s="77">
        <f t="shared" si="269"/>
        <v>12.15</v>
      </c>
      <c r="CD87" s="75"/>
      <c r="CE87" s="77"/>
      <c r="CF87" s="77">
        <f t="shared" si="270"/>
        <v>10.041322314049587</v>
      </c>
      <c r="CG87" s="77">
        <f t="shared" si="271"/>
        <v>0</v>
      </c>
      <c r="CH87" s="77">
        <f t="shared" si="272"/>
        <v>0</v>
      </c>
      <c r="CI87" s="77">
        <f t="shared" si="273"/>
        <v>0</v>
      </c>
      <c r="CJ87" s="77">
        <f t="shared" si="274"/>
        <v>0</v>
      </c>
      <c r="CK87" s="77">
        <f t="shared" si="275"/>
        <v>0</v>
      </c>
      <c r="CL87" s="77">
        <f t="shared" si="276"/>
        <v>0</v>
      </c>
      <c r="CM87" s="77">
        <f t="shared" si="277"/>
        <v>0</v>
      </c>
      <c r="CN87" s="77">
        <f t="shared" si="278"/>
        <v>0</v>
      </c>
      <c r="CO87" s="77">
        <f t="shared" si="279"/>
        <v>0</v>
      </c>
      <c r="CP87" s="77">
        <f t="shared" si="280"/>
        <v>0</v>
      </c>
      <c r="CQ87" s="77">
        <f t="shared" si="281"/>
        <v>0</v>
      </c>
      <c r="CR87" s="77">
        <f t="shared" si="282"/>
        <v>10.041322314049587</v>
      </c>
      <c r="CS87" s="75"/>
      <c r="CT87" s="75"/>
      <c r="CU87" s="78">
        <f t="shared" si="295"/>
        <v>24.3</v>
      </c>
      <c r="CV87" s="78">
        <f t="shared" si="296"/>
        <v>0</v>
      </c>
      <c r="CW87" s="78">
        <f t="shared" si="297"/>
        <v>0</v>
      </c>
      <c r="CX87" s="78">
        <f t="shared" si="298"/>
        <v>0</v>
      </c>
      <c r="CY87" s="78">
        <f t="shared" si="299"/>
        <v>0</v>
      </c>
      <c r="CZ87" s="78">
        <f t="shared" si="300"/>
        <v>0</v>
      </c>
      <c r="DA87" s="78">
        <f t="shared" si="301"/>
        <v>0</v>
      </c>
      <c r="DB87" s="78">
        <f t="shared" si="302"/>
        <v>0</v>
      </c>
      <c r="DC87" s="78">
        <f t="shared" si="303"/>
        <v>0</v>
      </c>
      <c r="DD87" s="78">
        <f t="shared" si="304"/>
        <v>0</v>
      </c>
      <c r="DE87" s="78">
        <f t="shared" si="305"/>
        <v>0</v>
      </c>
      <c r="DF87" s="78">
        <f t="shared" si="306"/>
        <v>0</v>
      </c>
      <c r="DG87" s="77">
        <f t="shared" si="307"/>
        <v>24.3</v>
      </c>
      <c r="DH87" s="75"/>
      <c r="DJ87" s="6">
        <f t="shared" si="308"/>
        <v>30</v>
      </c>
      <c r="DK87" s="6">
        <f t="shared" si="309"/>
        <v>0</v>
      </c>
      <c r="DL87" s="6">
        <f t="shared" si="310"/>
        <v>0</v>
      </c>
      <c r="DM87" s="6">
        <f t="shared" si="311"/>
        <v>0</v>
      </c>
      <c r="DN87" s="6">
        <f t="shared" si="312"/>
        <v>0</v>
      </c>
      <c r="DO87" s="6">
        <f t="shared" si="313"/>
        <v>0</v>
      </c>
      <c r="DP87" s="6">
        <f t="shared" si="314"/>
        <v>0</v>
      </c>
      <c r="DQ87" s="6">
        <f t="shared" si="315"/>
        <v>0</v>
      </c>
      <c r="DR87" s="6">
        <f t="shared" si="316"/>
        <v>0</v>
      </c>
      <c r="DS87" s="6">
        <f t="shared" si="317"/>
        <v>0</v>
      </c>
      <c r="DT87" s="6">
        <f t="shared" si="318"/>
        <v>0</v>
      </c>
      <c r="DU87" s="6">
        <f t="shared" si="319"/>
        <v>0</v>
      </c>
      <c r="DV87" s="77">
        <f t="shared" si="151"/>
        <v>30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77">
        <f t="shared" si="335"/>
        <v>0</v>
      </c>
      <c r="EO87" s="75">
        <f t="shared" si="283"/>
        <v>54.3</v>
      </c>
      <c r="EP87" s="75">
        <f t="shared" si="284"/>
        <v>0</v>
      </c>
      <c r="EQ87" s="75">
        <f t="shared" si="285"/>
        <v>0</v>
      </c>
      <c r="ER87" s="75">
        <f t="shared" si="286"/>
        <v>0</v>
      </c>
      <c r="ES87" s="75">
        <f t="shared" si="287"/>
        <v>0</v>
      </c>
      <c r="ET87" s="75">
        <f t="shared" si="288"/>
        <v>0</v>
      </c>
      <c r="EU87" s="75">
        <f t="shared" si="289"/>
        <v>0</v>
      </c>
      <c r="EV87" s="75">
        <f t="shared" si="290"/>
        <v>0</v>
      </c>
      <c r="EW87" s="75">
        <f t="shared" si="291"/>
        <v>0</v>
      </c>
      <c r="EX87" s="75">
        <f t="shared" si="292"/>
        <v>0</v>
      </c>
      <c r="EY87" s="75">
        <f t="shared" si="293"/>
        <v>0</v>
      </c>
      <c r="EZ87" s="75">
        <f t="shared" si="294"/>
        <v>0</v>
      </c>
      <c r="FA87" s="77">
        <f t="shared" si="336"/>
        <v>54.3</v>
      </c>
      <c r="FD87" s="75">
        <f t="shared" si="320"/>
        <v>1105.0900000000001</v>
      </c>
      <c r="FE87" s="75">
        <f t="shared" si="321"/>
        <v>0</v>
      </c>
      <c r="FF87" s="75">
        <f t="shared" si="322"/>
        <v>0</v>
      </c>
      <c r="FG87" s="75">
        <f t="shared" si="323"/>
        <v>0</v>
      </c>
      <c r="FH87" s="75">
        <f t="shared" si="324"/>
        <v>0</v>
      </c>
      <c r="FI87" s="75">
        <f t="shared" si="325"/>
        <v>0</v>
      </c>
      <c r="FJ87" s="75">
        <f t="shared" si="326"/>
        <v>0</v>
      </c>
      <c r="FK87" s="75">
        <f t="shared" si="327"/>
        <v>0</v>
      </c>
      <c r="FL87" s="75">
        <f t="shared" si="328"/>
        <v>0</v>
      </c>
      <c r="FM87" s="75">
        <f t="shared" si="329"/>
        <v>0</v>
      </c>
      <c r="FN87" s="75">
        <f t="shared" si="330"/>
        <v>0</v>
      </c>
      <c r="FO87" s="75">
        <f t="shared" si="331"/>
        <v>0</v>
      </c>
      <c r="FP87" s="75">
        <f t="shared" si="332"/>
        <v>1105.0900000000001</v>
      </c>
    </row>
    <row r="88" spans="1:172" ht="15" customHeight="1" outlineLevel="2" x14ac:dyDescent="0.25">
      <c r="A88" s="30">
        <v>12</v>
      </c>
      <c r="B88" s="30" t="s">
        <v>408</v>
      </c>
      <c r="C88" s="30" t="s">
        <v>6</v>
      </c>
      <c r="D88" s="64">
        <f t="shared" si="234"/>
        <v>10022</v>
      </c>
      <c r="E88" s="62">
        <v>10022</v>
      </c>
      <c r="F88" s="72" t="s">
        <v>286</v>
      </c>
      <c r="G88" s="36" t="s">
        <v>410</v>
      </c>
      <c r="H88" s="36" t="s">
        <v>410</v>
      </c>
      <c r="I88" s="72" t="s">
        <v>367</v>
      </c>
      <c r="J88" s="39" t="s">
        <v>368</v>
      </c>
      <c r="K88" s="39" t="s">
        <v>12</v>
      </c>
      <c r="L88" s="32" t="s">
        <v>333</v>
      </c>
      <c r="M88" s="33" t="s">
        <v>405</v>
      </c>
      <c r="N88" s="34">
        <v>0.01</v>
      </c>
      <c r="O88" s="34">
        <v>0.02</v>
      </c>
      <c r="P88" s="34">
        <v>0</v>
      </c>
      <c r="Q88" s="34">
        <v>0</v>
      </c>
      <c r="R88" s="33">
        <v>0</v>
      </c>
      <c r="S88" s="33">
        <v>0</v>
      </c>
      <c r="T88" s="33">
        <v>30</v>
      </c>
      <c r="U88" s="33"/>
      <c r="X88" s="75">
        <f>+VLOOKUP($D88,[1]venta_neta_cons!$A$2:$N$1048576,3,0)</f>
        <v>245</v>
      </c>
      <c r="Y88" s="75">
        <f>+VLOOKUP($D88,[1]venta_neta_cons!$A$2:$N$1048576,4,0)</f>
        <v>0</v>
      </c>
      <c r="Z88" s="75">
        <f>+VLOOKUP($D88,[1]venta_neta_cons!$A$2:$N$1048576,5,0)</f>
        <v>0</v>
      </c>
      <c r="AA88" s="75">
        <f>+VLOOKUP($D88,[1]venta_neta_cons!$A$2:$N$1048576,6,0)</f>
        <v>0</v>
      </c>
      <c r="AB88" s="75">
        <f>+VLOOKUP($D88,[1]venta_neta_cons!$A$2:$N$1048576,7,0)</f>
        <v>0</v>
      </c>
      <c r="AC88" s="75">
        <f>+VLOOKUP($D88,[1]venta_neta_cons!$A$2:$N$1048576,8,0)</f>
        <v>0</v>
      </c>
      <c r="AD88" s="75">
        <f>+VLOOKUP($D88,[1]venta_neta_cons!$A$2:$N$1048576,9,0)</f>
        <v>0</v>
      </c>
      <c r="AE88" s="75">
        <f>+VLOOKUP($D88,[1]venta_neta_cons!$A$2:$N$1048576,10,0)</f>
        <v>0</v>
      </c>
      <c r="AF88" s="75">
        <f>+VLOOKUP($D88,[1]venta_neta_cons!$A$2:$N$1048576,11,0)</f>
        <v>0</v>
      </c>
      <c r="AG88" s="75">
        <f>+VLOOKUP($D88,[1]venta_neta_cons!$A$2:$N$1048576,12,0)</f>
        <v>0</v>
      </c>
      <c r="AH88" s="75">
        <f>+VLOOKUP($D88,[1]venta_neta_cons!$A$2:$N$1048576,13,0)</f>
        <v>0</v>
      </c>
      <c r="AI88" s="75">
        <f>+VLOOKUP($D88,[1]venta_neta_cons!$A$2:$N$1048576,14,0)</f>
        <v>0</v>
      </c>
      <c r="AJ88" s="76">
        <f t="shared" si="256"/>
        <v>245</v>
      </c>
      <c r="AK88" s="159">
        <f t="shared" si="246"/>
        <v>0.82228571428571429</v>
      </c>
      <c r="AL88" s="76"/>
      <c r="AM88" s="75">
        <f>+VLOOKUP($D88,[1]saldo_cons!$A$2:$N$1048576,3,0)</f>
        <v>201.46</v>
      </c>
      <c r="AN88" s="75">
        <f>+VLOOKUP($D88,[1]saldo_cons!$A$2:$N$1048576,4,0)</f>
        <v>0</v>
      </c>
      <c r="AO88" s="75">
        <f>+VLOOKUP($D88,[1]saldo_cons!$A$2:$N$1048576,5,0)</f>
        <v>0</v>
      </c>
      <c r="AP88" s="75">
        <f>+VLOOKUP($D88,[1]saldo_cons!$A$2:$N$1048576,6,0)</f>
        <v>0</v>
      </c>
      <c r="AQ88" s="75">
        <f>+VLOOKUP($D88,[1]saldo_cons!$A$2:$N$1048576,7,0)</f>
        <v>0</v>
      </c>
      <c r="AR88" s="75">
        <f>+VLOOKUP($D88,[1]saldo_cons!$A$2:$N$1048576,8,0)</f>
        <v>0</v>
      </c>
      <c r="AS88" s="75">
        <f>+VLOOKUP($D88,[1]saldo_cons!$A$2:$N$1048576,9,0)</f>
        <v>0</v>
      </c>
      <c r="AT88" s="75">
        <f>+VLOOKUP($D88,[1]saldo_cons!$A$2:$N$1048576,10,0)</f>
        <v>0</v>
      </c>
      <c r="AU88" s="75">
        <f>+VLOOKUP($D88,[1]saldo_cons!$A$2:$N$1048576,11,0)</f>
        <v>0</v>
      </c>
      <c r="AV88" s="75">
        <f>+VLOOKUP($D88,[1]saldo_cons!$A$2:$N$1048576,12,0)</f>
        <v>0</v>
      </c>
      <c r="AW88" s="75">
        <f>+VLOOKUP($D88,[1]saldo_cons!$A$2:$N$1048576,13,0)</f>
        <v>0</v>
      </c>
      <c r="AX88" s="75">
        <f>+VLOOKUP($D88,[1]saldo_cons!$A$2:$N$1048576,14,0)</f>
        <v>0</v>
      </c>
      <c r="AY88" s="76">
        <f t="shared" si="333"/>
        <v>201.46</v>
      </c>
      <c r="AZ88" s="76"/>
      <c r="BA88" s="76"/>
      <c r="BB88" s="75">
        <f>+VLOOKUP($D88,[1]ggr_cons!$A$2:$N$1048576,3,0)</f>
        <v>201.46</v>
      </c>
      <c r="BC88" s="75">
        <f>+VLOOKUP($D88,[1]ggr_cons!$A$2:$N$1048576,4,0)</f>
        <v>0</v>
      </c>
      <c r="BD88" s="75">
        <f>+VLOOKUP($D88,[1]ggr_cons!$A$2:$N$1048576,5,0)</f>
        <v>0</v>
      </c>
      <c r="BE88" s="75">
        <f>+VLOOKUP($D88,[1]ggr_cons!$A$2:$N$1048576,6,0)</f>
        <v>0</v>
      </c>
      <c r="BF88" s="75">
        <f>+VLOOKUP($D88,[1]ggr_cons!$A$2:$N$1048576,7,0)</f>
        <v>0</v>
      </c>
      <c r="BG88" s="75">
        <f>+VLOOKUP($D88,[1]ggr_cons!$A$2:$N$1048576,8,0)</f>
        <v>0</v>
      </c>
      <c r="BH88" s="75">
        <f>+VLOOKUP($D88,[1]ggr_cons!$A$2:$N$1048576,9,0)</f>
        <v>0</v>
      </c>
      <c r="BI88" s="75">
        <f>+VLOOKUP($D88,[1]ggr_cons!$A$2:$N$1048576,10,0)</f>
        <v>0</v>
      </c>
      <c r="BJ88" s="75">
        <f>+VLOOKUP($D88,[1]ggr_cons!$A$2:$N$1048576,11,0)</f>
        <v>0</v>
      </c>
      <c r="BK88" s="75">
        <f>+VLOOKUP($D88,[1]ggr_cons!$A$2:$N$1048576,12,0)</f>
        <v>0</v>
      </c>
      <c r="BL88" s="75">
        <f>+VLOOKUP($D88,[1]ggr_cons!$A$2:$N$1048576,13,0)</f>
        <v>0</v>
      </c>
      <c r="BM88" s="75">
        <f>+VLOOKUP($D88,[1]ggr_cons!$A$2:$N$1048576,14,0)</f>
        <v>0</v>
      </c>
      <c r="BN88" s="76">
        <f t="shared" si="334"/>
        <v>201.46</v>
      </c>
      <c r="BO88" s="75"/>
      <c r="BP88" s="75"/>
      <c r="BQ88" s="77">
        <f t="shared" si="257"/>
        <v>2.4500000000000002</v>
      </c>
      <c r="BR88" s="77">
        <f t="shared" si="258"/>
        <v>0</v>
      </c>
      <c r="BS88" s="77">
        <f t="shared" si="259"/>
        <v>0</v>
      </c>
      <c r="BT88" s="77">
        <f t="shared" si="260"/>
        <v>0</v>
      </c>
      <c r="BU88" s="77">
        <f t="shared" si="261"/>
        <v>0</v>
      </c>
      <c r="BV88" s="77">
        <f t="shared" si="262"/>
        <v>0</v>
      </c>
      <c r="BW88" s="77">
        <f t="shared" si="263"/>
        <v>0</v>
      </c>
      <c r="BX88" s="77">
        <f t="shared" si="264"/>
        <v>0</v>
      </c>
      <c r="BY88" s="77">
        <f t="shared" si="265"/>
        <v>0</v>
      </c>
      <c r="BZ88" s="77">
        <f t="shared" si="266"/>
        <v>0</v>
      </c>
      <c r="CA88" s="77">
        <f t="shared" si="267"/>
        <v>0</v>
      </c>
      <c r="CB88" s="77">
        <f t="shared" si="268"/>
        <v>0</v>
      </c>
      <c r="CC88" s="77">
        <f t="shared" si="269"/>
        <v>2.4500000000000002</v>
      </c>
      <c r="CD88" s="75"/>
      <c r="CE88" s="77"/>
      <c r="CF88" s="77">
        <f t="shared" si="270"/>
        <v>2.0247933884297522</v>
      </c>
      <c r="CG88" s="77">
        <f t="shared" si="271"/>
        <v>0</v>
      </c>
      <c r="CH88" s="77">
        <f t="shared" si="272"/>
        <v>0</v>
      </c>
      <c r="CI88" s="77">
        <f t="shared" si="273"/>
        <v>0</v>
      </c>
      <c r="CJ88" s="77">
        <f t="shared" si="274"/>
        <v>0</v>
      </c>
      <c r="CK88" s="77">
        <f t="shared" si="275"/>
        <v>0</v>
      </c>
      <c r="CL88" s="77">
        <f t="shared" si="276"/>
        <v>0</v>
      </c>
      <c r="CM88" s="77">
        <f t="shared" si="277"/>
        <v>0</v>
      </c>
      <c r="CN88" s="77">
        <f t="shared" si="278"/>
        <v>0</v>
      </c>
      <c r="CO88" s="77">
        <f t="shared" si="279"/>
        <v>0</v>
      </c>
      <c r="CP88" s="77">
        <f t="shared" si="280"/>
        <v>0</v>
      </c>
      <c r="CQ88" s="77">
        <f t="shared" si="281"/>
        <v>0</v>
      </c>
      <c r="CR88" s="77">
        <f t="shared" si="282"/>
        <v>2.0247933884297522</v>
      </c>
      <c r="CS88" s="75"/>
      <c r="CT88" s="75"/>
      <c r="CU88" s="78">
        <f t="shared" si="295"/>
        <v>4.9000000000000004</v>
      </c>
      <c r="CV88" s="78">
        <f t="shared" si="296"/>
        <v>0</v>
      </c>
      <c r="CW88" s="78">
        <f t="shared" si="297"/>
        <v>0</v>
      </c>
      <c r="CX88" s="78">
        <f t="shared" si="298"/>
        <v>0</v>
      </c>
      <c r="CY88" s="78">
        <f t="shared" si="299"/>
        <v>0</v>
      </c>
      <c r="CZ88" s="78">
        <f t="shared" si="300"/>
        <v>0</v>
      </c>
      <c r="DA88" s="78">
        <f t="shared" si="301"/>
        <v>0</v>
      </c>
      <c r="DB88" s="78">
        <f t="shared" si="302"/>
        <v>0</v>
      </c>
      <c r="DC88" s="78">
        <f t="shared" si="303"/>
        <v>0</v>
      </c>
      <c r="DD88" s="78">
        <f t="shared" si="304"/>
        <v>0</v>
      </c>
      <c r="DE88" s="78">
        <f t="shared" si="305"/>
        <v>0</v>
      </c>
      <c r="DF88" s="78">
        <f t="shared" si="306"/>
        <v>0</v>
      </c>
      <c r="DG88" s="77">
        <f t="shared" si="307"/>
        <v>4.9000000000000004</v>
      </c>
      <c r="DH88" s="75"/>
      <c r="DJ88" s="6">
        <f t="shared" si="308"/>
        <v>30</v>
      </c>
      <c r="DK88" s="6">
        <f t="shared" si="309"/>
        <v>0</v>
      </c>
      <c r="DL88" s="6">
        <f t="shared" si="310"/>
        <v>0</v>
      </c>
      <c r="DM88" s="6">
        <f t="shared" si="311"/>
        <v>0</v>
      </c>
      <c r="DN88" s="6">
        <f t="shared" si="312"/>
        <v>0</v>
      </c>
      <c r="DO88" s="6">
        <f t="shared" si="313"/>
        <v>0</v>
      </c>
      <c r="DP88" s="6">
        <f t="shared" si="314"/>
        <v>0</v>
      </c>
      <c r="DQ88" s="6">
        <f t="shared" si="315"/>
        <v>0</v>
      </c>
      <c r="DR88" s="6">
        <f t="shared" si="316"/>
        <v>0</v>
      </c>
      <c r="DS88" s="6">
        <f t="shared" si="317"/>
        <v>0</v>
      </c>
      <c r="DT88" s="6">
        <f t="shared" si="318"/>
        <v>0</v>
      </c>
      <c r="DU88" s="6">
        <f t="shared" si="319"/>
        <v>0</v>
      </c>
      <c r="DV88" s="77">
        <f t="shared" si="151"/>
        <v>30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77">
        <f t="shared" si="335"/>
        <v>0</v>
      </c>
      <c r="EO88" s="75">
        <f t="shared" si="283"/>
        <v>34.9</v>
      </c>
      <c r="EP88" s="75">
        <f t="shared" si="284"/>
        <v>0</v>
      </c>
      <c r="EQ88" s="75">
        <f t="shared" si="285"/>
        <v>0</v>
      </c>
      <c r="ER88" s="75">
        <f t="shared" si="286"/>
        <v>0</v>
      </c>
      <c r="ES88" s="75">
        <f t="shared" si="287"/>
        <v>0</v>
      </c>
      <c r="ET88" s="75">
        <f t="shared" si="288"/>
        <v>0</v>
      </c>
      <c r="EU88" s="75">
        <f t="shared" si="289"/>
        <v>0</v>
      </c>
      <c r="EV88" s="75">
        <f t="shared" si="290"/>
        <v>0</v>
      </c>
      <c r="EW88" s="75">
        <f t="shared" si="291"/>
        <v>0</v>
      </c>
      <c r="EX88" s="75">
        <f t="shared" si="292"/>
        <v>0</v>
      </c>
      <c r="EY88" s="75">
        <f t="shared" si="293"/>
        <v>0</v>
      </c>
      <c r="EZ88" s="75">
        <f t="shared" si="294"/>
        <v>0</v>
      </c>
      <c r="FA88" s="77">
        <f t="shared" si="336"/>
        <v>34.9</v>
      </c>
      <c r="FD88" s="75">
        <f t="shared" si="320"/>
        <v>166.56</v>
      </c>
      <c r="FE88" s="75">
        <f t="shared" si="321"/>
        <v>0</v>
      </c>
      <c r="FF88" s="75">
        <f t="shared" si="322"/>
        <v>0</v>
      </c>
      <c r="FG88" s="75">
        <f t="shared" si="323"/>
        <v>0</v>
      </c>
      <c r="FH88" s="75">
        <f t="shared" si="324"/>
        <v>0</v>
      </c>
      <c r="FI88" s="75">
        <f t="shared" si="325"/>
        <v>0</v>
      </c>
      <c r="FJ88" s="75">
        <f t="shared" si="326"/>
        <v>0</v>
      </c>
      <c r="FK88" s="75">
        <f t="shared" si="327"/>
        <v>0</v>
      </c>
      <c r="FL88" s="75">
        <f t="shared" si="328"/>
        <v>0</v>
      </c>
      <c r="FM88" s="75">
        <f t="shared" si="329"/>
        <v>0</v>
      </c>
      <c r="FN88" s="75">
        <f t="shared" si="330"/>
        <v>0</v>
      </c>
      <c r="FO88" s="75">
        <f t="shared" si="331"/>
        <v>0</v>
      </c>
      <c r="FP88" s="75">
        <f t="shared" si="332"/>
        <v>166.56</v>
      </c>
    </row>
    <row r="89" spans="1:172" ht="15" customHeight="1" outlineLevel="2" x14ac:dyDescent="0.25">
      <c r="A89" s="30">
        <v>12</v>
      </c>
      <c r="B89" s="30" t="s">
        <v>408</v>
      </c>
      <c r="C89" s="30" t="s">
        <v>6</v>
      </c>
      <c r="D89" s="64">
        <f t="shared" si="234"/>
        <v>10031</v>
      </c>
      <c r="E89" s="62">
        <v>10031</v>
      </c>
      <c r="F89" s="45" t="s">
        <v>287</v>
      </c>
      <c r="G89" s="36" t="s">
        <v>410</v>
      </c>
      <c r="H89" s="36" t="s">
        <v>410</v>
      </c>
      <c r="I89" s="72" t="s">
        <v>369</v>
      </c>
      <c r="J89" s="37" t="s">
        <v>370</v>
      </c>
      <c r="K89" s="39" t="s">
        <v>12</v>
      </c>
      <c r="L89" s="32" t="s">
        <v>333</v>
      </c>
      <c r="M89" s="33" t="s">
        <v>405</v>
      </c>
      <c r="N89" s="34">
        <v>0.01</v>
      </c>
      <c r="O89" s="34">
        <v>0.02</v>
      </c>
      <c r="P89" s="34">
        <v>0</v>
      </c>
      <c r="Q89" s="34">
        <v>0</v>
      </c>
      <c r="R89" s="33">
        <v>0</v>
      </c>
      <c r="S89" s="33">
        <v>0</v>
      </c>
      <c r="T89" s="33">
        <v>30</v>
      </c>
      <c r="U89" s="33"/>
      <c r="X89" s="75">
        <f>+VLOOKUP($D89,[1]venta_neta_cons!$A$2:$N$1048576,3,0)</f>
        <v>3478</v>
      </c>
      <c r="Y89" s="75">
        <f>+VLOOKUP($D89,[1]venta_neta_cons!$A$2:$N$1048576,4,0)</f>
        <v>0</v>
      </c>
      <c r="Z89" s="75">
        <f>+VLOOKUP($D89,[1]venta_neta_cons!$A$2:$N$1048576,5,0)</f>
        <v>0</v>
      </c>
      <c r="AA89" s="75">
        <f>+VLOOKUP($D89,[1]venta_neta_cons!$A$2:$N$1048576,6,0)</f>
        <v>0</v>
      </c>
      <c r="AB89" s="75">
        <f>+VLOOKUP($D89,[1]venta_neta_cons!$A$2:$N$1048576,7,0)</f>
        <v>0</v>
      </c>
      <c r="AC89" s="75">
        <f>+VLOOKUP($D89,[1]venta_neta_cons!$A$2:$N$1048576,8,0)</f>
        <v>0</v>
      </c>
      <c r="AD89" s="75">
        <f>+VLOOKUP($D89,[1]venta_neta_cons!$A$2:$N$1048576,9,0)</f>
        <v>0</v>
      </c>
      <c r="AE89" s="75">
        <f>+VLOOKUP($D89,[1]venta_neta_cons!$A$2:$N$1048576,10,0)</f>
        <v>0</v>
      </c>
      <c r="AF89" s="75">
        <f>+VLOOKUP($D89,[1]venta_neta_cons!$A$2:$N$1048576,11,0)</f>
        <v>0</v>
      </c>
      <c r="AG89" s="75">
        <f>+VLOOKUP($D89,[1]venta_neta_cons!$A$2:$N$1048576,12,0)</f>
        <v>0</v>
      </c>
      <c r="AH89" s="75">
        <f>+VLOOKUP($D89,[1]venta_neta_cons!$A$2:$N$1048576,13,0)</f>
        <v>0</v>
      </c>
      <c r="AI89" s="75">
        <f>+VLOOKUP($D89,[1]venta_neta_cons!$A$2:$N$1048576,14,0)</f>
        <v>0</v>
      </c>
      <c r="AJ89" s="76">
        <f t="shared" si="256"/>
        <v>3478</v>
      </c>
      <c r="AK89" s="159">
        <f t="shared" si="246"/>
        <v>0.28834962622196669</v>
      </c>
      <c r="AL89" s="76"/>
      <c r="AM89" s="75">
        <f>+VLOOKUP($D89,[1]saldo_cons!$A$2:$N$1048576,3,0)</f>
        <v>3016.68</v>
      </c>
      <c r="AN89" s="75">
        <f>+VLOOKUP($D89,[1]saldo_cons!$A$2:$N$1048576,4,0)</f>
        <v>0</v>
      </c>
      <c r="AO89" s="75">
        <f>+VLOOKUP($D89,[1]saldo_cons!$A$2:$N$1048576,5,0)</f>
        <v>0</v>
      </c>
      <c r="AP89" s="75">
        <f>+VLOOKUP($D89,[1]saldo_cons!$A$2:$N$1048576,6,0)</f>
        <v>0</v>
      </c>
      <c r="AQ89" s="75">
        <f>+VLOOKUP($D89,[1]saldo_cons!$A$2:$N$1048576,7,0)</f>
        <v>0</v>
      </c>
      <c r="AR89" s="75">
        <f>+VLOOKUP($D89,[1]saldo_cons!$A$2:$N$1048576,8,0)</f>
        <v>0</v>
      </c>
      <c r="AS89" s="75">
        <f>+VLOOKUP($D89,[1]saldo_cons!$A$2:$N$1048576,9,0)</f>
        <v>0</v>
      </c>
      <c r="AT89" s="75">
        <f>+VLOOKUP($D89,[1]saldo_cons!$A$2:$N$1048576,10,0)</f>
        <v>0</v>
      </c>
      <c r="AU89" s="75">
        <f>+VLOOKUP($D89,[1]saldo_cons!$A$2:$N$1048576,11,0)</f>
        <v>0</v>
      </c>
      <c r="AV89" s="75">
        <f>+VLOOKUP($D89,[1]saldo_cons!$A$2:$N$1048576,12,0)</f>
        <v>0</v>
      </c>
      <c r="AW89" s="75">
        <f>+VLOOKUP($D89,[1]saldo_cons!$A$2:$N$1048576,13,0)</f>
        <v>0</v>
      </c>
      <c r="AX89" s="75">
        <f>+VLOOKUP($D89,[1]saldo_cons!$A$2:$N$1048576,14,0)</f>
        <v>0</v>
      </c>
      <c r="AY89" s="76">
        <f t="shared" si="333"/>
        <v>3016.68</v>
      </c>
      <c r="AZ89" s="76"/>
      <c r="BA89" s="76"/>
      <c r="BB89" s="75">
        <f>+VLOOKUP($D89,[1]ggr_cons!$A$2:$N$1048576,3,0)</f>
        <v>1002.8800000000001</v>
      </c>
      <c r="BC89" s="75">
        <f>+VLOOKUP($D89,[1]ggr_cons!$A$2:$N$1048576,4,0)</f>
        <v>0</v>
      </c>
      <c r="BD89" s="75">
        <f>+VLOOKUP($D89,[1]ggr_cons!$A$2:$N$1048576,5,0)</f>
        <v>0</v>
      </c>
      <c r="BE89" s="75">
        <f>+VLOOKUP($D89,[1]ggr_cons!$A$2:$N$1048576,6,0)</f>
        <v>0</v>
      </c>
      <c r="BF89" s="75">
        <f>+VLOOKUP($D89,[1]ggr_cons!$A$2:$N$1048576,7,0)</f>
        <v>0</v>
      </c>
      <c r="BG89" s="75">
        <f>+VLOOKUP($D89,[1]ggr_cons!$A$2:$N$1048576,8,0)</f>
        <v>0</v>
      </c>
      <c r="BH89" s="75">
        <f>+VLOOKUP($D89,[1]ggr_cons!$A$2:$N$1048576,9,0)</f>
        <v>0</v>
      </c>
      <c r="BI89" s="75">
        <f>+VLOOKUP($D89,[1]ggr_cons!$A$2:$N$1048576,10,0)</f>
        <v>0</v>
      </c>
      <c r="BJ89" s="75">
        <f>+VLOOKUP($D89,[1]ggr_cons!$A$2:$N$1048576,11,0)</f>
        <v>0</v>
      </c>
      <c r="BK89" s="75">
        <f>+VLOOKUP($D89,[1]ggr_cons!$A$2:$N$1048576,12,0)</f>
        <v>0</v>
      </c>
      <c r="BL89" s="75">
        <f>+VLOOKUP($D89,[1]ggr_cons!$A$2:$N$1048576,13,0)</f>
        <v>0</v>
      </c>
      <c r="BM89" s="75">
        <f>+VLOOKUP($D89,[1]ggr_cons!$A$2:$N$1048576,14,0)</f>
        <v>0</v>
      </c>
      <c r="BN89" s="76">
        <f t="shared" si="334"/>
        <v>1002.8800000000001</v>
      </c>
      <c r="BO89" s="75"/>
      <c r="BP89" s="75"/>
      <c r="BQ89" s="77">
        <f t="shared" si="257"/>
        <v>34.78</v>
      </c>
      <c r="BR89" s="77">
        <f t="shared" si="258"/>
        <v>0</v>
      </c>
      <c r="BS89" s="77">
        <f t="shared" si="259"/>
        <v>0</v>
      </c>
      <c r="BT89" s="77">
        <f t="shared" si="260"/>
        <v>0</v>
      </c>
      <c r="BU89" s="77">
        <f t="shared" si="261"/>
        <v>0</v>
      </c>
      <c r="BV89" s="77">
        <f t="shared" si="262"/>
        <v>0</v>
      </c>
      <c r="BW89" s="77">
        <f t="shared" si="263"/>
        <v>0</v>
      </c>
      <c r="BX89" s="77">
        <f t="shared" si="264"/>
        <v>0</v>
      </c>
      <c r="BY89" s="77">
        <f t="shared" si="265"/>
        <v>0</v>
      </c>
      <c r="BZ89" s="77">
        <f t="shared" si="266"/>
        <v>0</v>
      </c>
      <c r="CA89" s="77">
        <f t="shared" si="267"/>
        <v>0</v>
      </c>
      <c r="CB89" s="77">
        <f t="shared" si="268"/>
        <v>0</v>
      </c>
      <c r="CC89" s="77">
        <f t="shared" si="269"/>
        <v>34.78</v>
      </c>
      <c r="CD89" s="75"/>
      <c r="CE89" s="77"/>
      <c r="CF89" s="77">
        <f t="shared" si="270"/>
        <v>28.743801652892564</v>
      </c>
      <c r="CG89" s="77">
        <f t="shared" si="271"/>
        <v>0</v>
      </c>
      <c r="CH89" s="77">
        <f t="shared" si="272"/>
        <v>0</v>
      </c>
      <c r="CI89" s="77">
        <f t="shared" si="273"/>
        <v>0</v>
      </c>
      <c r="CJ89" s="77">
        <f t="shared" si="274"/>
        <v>0</v>
      </c>
      <c r="CK89" s="77">
        <f t="shared" si="275"/>
        <v>0</v>
      </c>
      <c r="CL89" s="77">
        <f t="shared" si="276"/>
        <v>0</v>
      </c>
      <c r="CM89" s="77">
        <f t="shared" si="277"/>
        <v>0</v>
      </c>
      <c r="CN89" s="77">
        <f t="shared" si="278"/>
        <v>0</v>
      </c>
      <c r="CO89" s="77">
        <f t="shared" si="279"/>
        <v>0</v>
      </c>
      <c r="CP89" s="77">
        <f t="shared" si="280"/>
        <v>0</v>
      </c>
      <c r="CQ89" s="77">
        <f t="shared" si="281"/>
        <v>0</v>
      </c>
      <c r="CR89" s="77">
        <f t="shared" si="282"/>
        <v>28.743801652892564</v>
      </c>
      <c r="CS89" s="75"/>
      <c r="CT89" s="75"/>
      <c r="CU89" s="78">
        <f t="shared" si="295"/>
        <v>69.56</v>
      </c>
      <c r="CV89" s="78">
        <f t="shared" si="296"/>
        <v>0</v>
      </c>
      <c r="CW89" s="78">
        <f t="shared" si="297"/>
        <v>0</v>
      </c>
      <c r="CX89" s="78">
        <f t="shared" si="298"/>
        <v>0</v>
      </c>
      <c r="CY89" s="78">
        <f t="shared" si="299"/>
        <v>0</v>
      </c>
      <c r="CZ89" s="78">
        <f t="shared" si="300"/>
        <v>0</v>
      </c>
      <c r="DA89" s="78">
        <f t="shared" si="301"/>
        <v>0</v>
      </c>
      <c r="DB89" s="78">
        <f t="shared" si="302"/>
        <v>0</v>
      </c>
      <c r="DC89" s="78">
        <f t="shared" si="303"/>
        <v>0</v>
      </c>
      <c r="DD89" s="78">
        <f t="shared" si="304"/>
        <v>0</v>
      </c>
      <c r="DE89" s="78">
        <f t="shared" si="305"/>
        <v>0</v>
      </c>
      <c r="DF89" s="78">
        <f t="shared" si="306"/>
        <v>0</v>
      </c>
      <c r="DG89" s="77">
        <f t="shared" si="307"/>
        <v>69.56</v>
      </c>
      <c r="DH89" s="75"/>
      <c r="DJ89" s="6">
        <f t="shared" si="308"/>
        <v>30</v>
      </c>
      <c r="DK89" s="6">
        <f t="shared" si="309"/>
        <v>0</v>
      </c>
      <c r="DL89" s="6">
        <f t="shared" si="310"/>
        <v>0</v>
      </c>
      <c r="DM89" s="6">
        <f t="shared" si="311"/>
        <v>0</v>
      </c>
      <c r="DN89" s="6">
        <f t="shared" si="312"/>
        <v>0</v>
      </c>
      <c r="DO89" s="6">
        <f t="shared" si="313"/>
        <v>0</v>
      </c>
      <c r="DP89" s="6">
        <f t="shared" si="314"/>
        <v>0</v>
      </c>
      <c r="DQ89" s="6">
        <f t="shared" si="315"/>
        <v>0</v>
      </c>
      <c r="DR89" s="6">
        <f t="shared" si="316"/>
        <v>0</v>
      </c>
      <c r="DS89" s="6">
        <f t="shared" si="317"/>
        <v>0</v>
      </c>
      <c r="DT89" s="6">
        <f t="shared" si="318"/>
        <v>0</v>
      </c>
      <c r="DU89" s="6">
        <f t="shared" si="319"/>
        <v>0</v>
      </c>
      <c r="DV89" s="77">
        <f t="shared" si="151"/>
        <v>30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77">
        <f t="shared" si="335"/>
        <v>0</v>
      </c>
      <c r="EO89" s="75">
        <f t="shared" si="283"/>
        <v>99.56</v>
      </c>
      <c r="EP89" s="75">
        <f t="shared" si="284"/>
        <v>0</v>
      </c>
      <c r="EQ89" s="75">
        <f t="shared" si="285"/>
        <v>0</v>
      </c>
      <c r="ER89" s="75">
        <f t="shared" si="286"/>
        <v>0</v>
      </c>
      <c r="ES89" s="75">
        <f t="shared" si="287"/>
        <v>0</v>
      </c>
      <c r="ET89" s="75">
        <f t="shared" si="288"/>
        <v>0</v>
      </c>
      <c r="EU89" s="75">
        <f t="shared" si="289"/>
        <v>0</v>
      </c>
      <c r="EV89" s="75">
        <f t="shared" si="290"/>
        <v>0</v>
      </c>
      <c r="EW89" s="75">
        <f t="shared" si="291"/>
        <v>0</v>
      </c>
      <c r="EX89" s="75">
        <f t="shared" si="292"/>
        <v>0</v>
      </c>
      <c r="EY89" s="75">
        <f t="shared" si="293"/>
        <v>0</v>
      </c>
      <c r="EZ89" s="75">
        <f t="shared" si="294"/>
        <v>0</v>
      </c>
      <c r="FA89" s="77">
        <f t="shared" si="336"/>
        <v>99.56</v>
      </c>
      <c r="FD89" s="75">
        <f t="shared" si="320"/>
        <v>2917.12</v>
      </c>
      <c r="FE89" s="75">
        <f t="shared" si="321"/>
        <v>0</v>
      </c>
      <c r="FF89" s="75">
        <f t="shared" si="322"/>
        <v>0</v>
      </c>
      <c r="FG89" s="75">
        <f t="shared" si="323"/>
        <v>0</v>
      </c>
      <c r="FH89" s="75">
        <f t="shared" si="324"/>
        <v>0</v>
      </c>
      <c r="FI89" s="75">
        <f t="shared" si="325"/>
        <v>0</v>
      </c>
      <c r="FJ89" s="75">
        <f t="shared" si="326"/>
        <v>0</v>
      </c>
      <c r="FK89" s="75">
        <f t="shared" si="327"/>
        <v>0</v>
      </c>
      <c r="FL89" s="75">
        <f t="shared" si="328"/>
        <v>0</v>
      </c>
      <c r="FM89" s="75">
        <f t="shared" si="329"/>
        <v>0</v>
      </c>
      <c r="FN89" s="75">
        <f t="shared" si="330"/>
        <v>0</v>
      </c>
      <c r="FO89" s="75">
        <f t="shared" si="331"/>
        <v>0</v>
      </c>
      <c r="FP89" s="75">
        <f t="shared" si="332"/>
        <v>2917.12</v>
      </c>
    </row>
    <row r="90" spans="1:172" ht="15" customHeight="1" outlineLevel="2" x14ac:dyDescent="0.25">
      <c r="A90" s="30">
        <v>12</v>
      </c>
      <c r="B90" s="30" t="s">
        <v>408</v>
      </c>
      <c r="C90" s="30" t="s">
        <v>6</v>
      </c>
      <c r="D90" s="64">
        <f t="shared" si="234"/>
        <v>10028</v>
      </c>
      <c r="E90" s="62">
        <v>10028</v>
      </c>
      <c r="F90" s="73" t="s">
        <v>288</v>
      </c>
      <c r="G90" s="36" t="s">
        <v>410</v>
      </c>
      <c r="H90" s="36" t="s">
        <v>410</v>
      </c>
      <c r="I90" s="39" t="s">
        <v>371</v>
      </c>
      <c r="J90" s="71" t="s">
        <v>372</v>
      </c>
      <c r="K90" s="39" t="s">
        <v>12</v>
      </c>
      <c r="L90" s="32" t="s">
        <v>333</v>
      </c>
      <c r="M90" s="33" t="s">
        <v>405</v>
      </c>
      <c r="N90" s="34">
        <v>0.01</v>
      </c>
      <c r="O90" s="34">
        <v>0.02</v>
      </c>
      <c r="P90" s="34">
        <v>0</v>
      </c>
      <c r="Q90" s="34">
        <v>0</v>
      </c>
      <c r="R90" s="33">
        <v>0</v>
      </c>
      <c r="S90" s="33">
        <v>0</v>
      </c>
      <c r="T90" s="33">
        <v>30</v>
      </c>
      <c r="U90" s="33"/>
      <c r="X90" s="75">
        <f>+VLOOKUP($D90,[1]venta_neta_cons!$A$2:$N$1048576,3,0)</f>
        <v>588</v>
      </c>
      <c r="Y90" s="75">
        <f>+VLOOKUP($D90,[1]venta_neta_cons!$A$2:$N$1048576,4,0)</f>
        <v>0</v>
      </c>
      <c r="Z90" s="75">
        <f>+VLOOKUP($D90,[1]venta_neta_cons!$A$2:$N$1048576,5,0)</f>
        <v>0</v>
      </c>
      <c r="AA90" s="75">
        <f>+VLOOKUP($D90,[1]venta_neta_cons!$A$2:$N$1048576,6,0)</f>
        <v>0</v>
      </c>
      <c r="AB90" s="75">
        <f>+VLOOKUP($D90,[1]venta_neta_cons!$A$2:$N$1048576,7,0)</f>
        <v>0</v>
      </c>
      <c r="AC90" s="75">
        <f>+VLOOKUP($D90,[1]venta_neta_cons!$A$2:$N$1048576,8,0)</f>
        <v>0</v>
      </c>
      <c r="AD90" s="75">
        <f>+VLOOKUP($D90,[1]venta_neta_cons!$A$2:$N$1048576,9,0)</f>
        <v>0</v>
      </c>
      <c r="AE90" s="75">
        <f>+VLOOKUP($D90,[1]venta_neta_cons!$A$2:$N$1048576,10,0)</f>
        <v>0</v>
      </c>
      <c r="AF90" s="75">
        <f>+VLOOKUP($D90,[1]venta_neta_cons!$A$2:$N$1048576,11,0)</f>
        <v>0</v>
      </c>
      <c r="AG90" s="75">
        <f>+VLOOKUP($D90,[1]venta_neta_cons!$A$2:$N$1048576,12,0)</f>
        <v>0</v>
      </c>
      <c r="AH90" s="75">
        <f>+VLOOKUP($D90,[1]venta_neta_cons!$A$2:$N$1048576,13,0)</f>
        <v>0</v>
      </c>
      <c r="AI90" s="75">
        <f>+VLOOKUP($D90,[1]venta_neta_cons!$A$2:$N$1048576,14,0)</f>
        <v>0</v>
      </c>
      <c r="AJ90" s="76">
        <f t="shared" si="256"/>
        <v>588</v>
      </c>
      <c r="AK90" s="159">
        <f t="shared" si="246"/>
        <v>0.49775510204081636</v>
      </c>
      <c r="AL90" s="76"/>
      <c r="AM90" s="75">
        <f>+VLOOKUP($D90,[1]saldo_cons!$A$2:$N$1048576,3,0)</f>
        <v>292.68</v>
      </c>
      <c r="AN90" s="75">
        <f>+VLOOKUP($D90,[1]saldo_cons!$A$2:$N$1048576,4,0)</f>
        <v>0</v>
      </c>
      <c r="AO90" s="75">
        <f>+VLOOKUP($D90,[1]saldo_cons!$A$2:$N$1048576,5,0)</f>
        <v>0</v>
      </c>
      <c r="AP90" s="75">
        <f>+VLOOKUP($D90,[1]saldo_cons!$A$2:$N$1048576,6,0)</f>
        <v>0</v>
      </c>
      <c r="AQ90" s="75">
        <f>+VLOOKUP($D90,[1]saldo_cons!$A$2:$N$1048576,7,0)</f>
        <v>0</v>
      </c>
      <c r="AR90" s="75">
        <f>+VLOOKUP($D90,[1]saldo_cons!$A$2:$N$1048576,8,0)</f>
        <v>0</v>
      </c>
      <c r="AS90" s="75">
        <f>+VLOOKUP($D90,[1]saldo_cons!$A$2:$N$1048576,9,0)</f>
        <v>0</v>
      </c>
      <c r="AT90" s="75">
        <f>+VLOOKUP($D90,[1]saldo_cons!$A$2:$N$1048576,10,0)</f>
        <v>0</v>
      </c>
      <c r="AU90" s="75">
        <f>+VLOOKUP($D90,[1]saldo_cons!$A$2:$N$1048576,11,0)</f>
        <v>0</v>
      </c>
      <c r="AV90" s="75">
        <f>+VLOOKUP($D90,[1]saldo_cons!$A$2:$N$1048576,12,0)</f>
        <v>0</v>
      </c>
      <c r="AW90" s="75">
        <f>+VLOOKUP($D90,[1]saldo_cons!$A$2:$N$1048576,13,0)</f>
        <v>0</v>
      </c>
      <c r="AX90" s="75">
        <f>+VLOOKUP($D90,[1]saldo_cons!$A$2:$N$1048576,14,0)</f>
        <v>0</v>
      </c>
      <c r="AY90" s="76">
        <f t="shared" si="333"/>
        <v>292.68</v>
      </c>
      <c r="AZ90" s="76"/>
      <c r="BA90" s="76"/>
      <c r="BB90" s="75">
        <f>+VLOOKUP($D90,[1]ggr_cons!$A$2:$N$1048576,3,0)</f>
        <v>292.68</v>
      </c>
      <c r="BC90" s="75">
        <f>+VLOOKUP($D90,[1]ggr_cons!$A$2:$N$1048576,4,0)</f>
        <v>0</v>
      </c>
      <c r="BD90" s="75">
        <f>+VLOOKUP($D90,[1]ggr_cons!$A$2:$N$1048576,5,0)</f>
        <v>0</v>
      </c>
      <c r="BE90" s="75">
        <f>+VLOOKUP($D90,[1]ggr_cons!$A$2:$N$1048576,6,0)</f>
        <v>0</v>
      </c>
      <c r="BF90" s="75">
        <f>+VLOOKUP($D90,[1]ggr_cons!$A$2:$N$1048576,7,0)</f>
        <v>0</v>
      </c>
      <c r="BG90" s="75">
        <f>+VLOOKUP($D90,[1]ggr_cons!$A$2:$N$1048576,8,0)</f>
        <v>0</v>
      </c>
      <c r="BH90" s="75">
        <f>+VLOOKUP($D90,[1]ggr_cons!$A$2:$N$1048576,9,0)</f>
        <v>0</v>
      </c>
      <c r="BI90" s="75">
        <f>+VLOOKUP($D90,[1]ggr_cons!$A$2:$N$1048576,10,0)</f>
        <v>0</v>
      </c>
      <c r="BJ90" s="75">
        <f>+VLOOKUP($D90,[1]ggr_cons!$A$2:$N$1048576,11,0)</f>
        <v>0</v>
      </c>
      <c r="BK90" s="75">
        <f>+VLOOKUP($D90,[1]ggr_cons!$A$2:$N$1048576,12,0)</f>
        <v>0</v>
      </c>
      <c r="BL90" s="75">
        <f>+VLOOKUP($D90,[1]ggr_cons!$A$2:$N$1048576,13,0)</f>
        <v>0</v>
      </c>
      <c r="BM90" s="75">
        <f>+VLOOKUP($D90,[1]ggr_cons!$A$2:$N$1048576,14,0)</f>
        <v>0</v>
      </c>
      <c r="BN90" s="76">
        <f t="shared" si="334"/>
        <v>292.68</v>
      </c>
      <c r="BO90" s="75"/>
      <c r="BP90" s="75"/>
      <c r="BQ90" s="77">
        <f t="shared" si="257"/>
        <v>5.88</v>
      </c>
      <c r="BR90" s="77">
        <f t="shared" si="258"/>
        <v>0</v>
      </c>
      <c r="BS90" s="77">
        <f t="shared" si="259"/>
        <v>0</v>
      </c>
      <c r="BT90" s="77">
        <f t="shared" si="260"/>
        <v>0</v>
      </c>
      <c r="BU90" s="77">
        <f t="shared" si="261"/>
        <v>0</v>
      </c>
      <c r="BV90" s="77">
        <f t="shared" si="262"/>
        <v>0</v>
      </c>
      <c r="BW90" s="77">
        <f t="shared" si="263"/>
        <v>0</v>
      </c>
      <c r="BX90" s="77">
        <f t="shared" si="264"/>
        <v>0</v>
      </c>
      <c r="BY90" s="77">
        <f t="shared" si="265"/>
        <v>0</v>
      </c>
      <c r="BZ90" s="77">
        <f t="shared" si="266"/>
        <v>0</v>
      </c>
      <c r="CA90" s="77">
        <f t="shared" si="267"/>
        <v>0</v>
      </c>
      <c r="CB90" s="77">
        <f t="shared" si="268"/>
        <v>0</v>
      </c>
      <c r="CC90" s="77">
        <f t="shared" si="269"/>
        <v>5.88</v>
      </c>
      <c r="CD90" s="75"/>
      <c r="CE90" s="77"/>
      <c r="CF90" s="77">
        <f t="shared" si="270"/>
        <v>4.8595041322314048</v>
      </c>
      <c r="CG90" s="77">
        <f t="shared" si="271"/>
        <v>0</v>
      </c>
      <c r="CH90" s="77">
        <f t="shared" si="272"/>
        <v>0</v>
      </c>
      <c r="CI90" s="77">
        <f t="shared" si="273"/>
        <v>0</v>
      </c>
      <c r="CJ90" s="77">
        <f t="shared" si="274"/>
        <v>0</v>
      </c>
      <c r="CK90" s="77">
        <f t="shared" si="275"/>
        <v>0</v>
      </c>
      <c r="CL90" s="77">
        <f t="shared" si="276"/>
        <v>0</v>
      </c>
      <c r="CM90" s="77">
        <f t="shared" si="277"/>
        <v>0</v>
      </c>
      <c r="CN90" s="77">
        <f t="shared" si="278"/>
        <v>0</v>
      </c>
      <c r="CO90" s="77">
        <f t="shared" si="279"/>
        <v>0</v>
      </c>
      <c r="CP90" s="77">
        <f t="shared" si="280"/>
        <v>0</v>
      </c>
      <c r="CQ90" s="77">
        <f t="shared" si="281"/>
        <v>0</v>
      </c>
      <c r="CR90" s="77">
        <f t="shared" si="282"/>
        <v>4.8595041322314048</v>
      </c>
      <c r="CS90" s="75"/>
      <c r="CT90" s="75"/>
      <c r="CU90" s="78">
        <f t="shared" si="295"/>
        <v>11.76</v>
      </c>
      <c r="CV90" s="78">
        <f t="shared" si="296"/>
        <v>0</v>
      </c>
      <c r="CW90" s="78">
        <f t="shared" si="297"/>
        <v>0</v>
      </c>
      <c r="CX90" s="78">
        <f t="shared" si="298"/>
        <v>0</v>
      </c>
      <c r="CY90" s="78">
        <f t="shared" si="299"/>
        <v>0</v>
      </c>
      <c r="CZ90" s="78">
        <f t="shared" si="300"/>
        <v>0</v>
      </c>
      <c r="DA90" s="78">
        <f t="shared" si="301"/>
        <v>0</v>
      </c>
      <c r="DB90" s="78">
        <f t="shared" si="302"/>
        <v>0</v>
      </c>
      <c r="DC90" s="78">
        <f t="shared" si="303"/>
        <v>0</v>
      </c>
      <c r="DD90" s="78">
        <f t="shared" si="304"/>
        <v>0</v>
      </c>
      <c r="DE90" s="78">
        <f t="shared" si="305"/>
        <v>0</v>
      </c>
      <c r="DF90" s="78">
        <f t="shared" si="306"/>
        <v>0</v>
      </c>
      <c r="DG90" s="77">
        <f t="shared" si="307"/>
        <v>11.76</v>
      </c>
      <c r="DH90" s="75"/>
      <c r="DJ90" s="6">
        <f t="shared" si="308"/>
        <v>30</v>
      </c>
      <c r="DK90" s="6">
        <f t="shared" si="309"/>
        <v>0</v>
      </c>
      <c r="DL90" s="6">
        <f t="shared" si="310"/>
        <v>0</v>
      </c>
      <c r="DM90" s="6">
        <f t="shared" si="311"/>
        <v>0</v>
      </c>
      <c r="DN90" s="6">
        <f t="shared" si="312"/>
        <v>0</v>
      </c>
      <c r="DO90" s="6">
        <f t="shared" si="313"/>
        <v>0</v>
      </c>
      <c r="DP90" s="6">
        <f t="shared" si="314"/>
        <v>0</v>
      </c>
      <c r="DQ90" s="6">
        <f t="shared" si="315"/>
        <v>0</v>
      </c>
      <c r="DR90" s="6">
        <f t="shared" si="316"/>
        <v>0</v>
      </c>
      <c r="DS90" s="6">
        <f t="shared" si="317"/>
        <v>0</v>
      </c>
      <c r="DT90" s="6">
        <f t="shared" si="318"/>
        <v>0</v>
      </c>
      <c r="DU90" s="6">
        <f t="shared" si="319"/>
        <v>0</v>
      </c>
      <c r="DV90" s="77">
        <f t="shared" si="151"/>
        <v>30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77">
        <f t="shared" si="335"/>
        <v>0</v>
      </c>
      <c r="EO90" s="75">
        <f t="shared" si="283"/>
        <v>41.76</v>
      </c>
      <c r="EP90" s="75">
        <f t="shared" si="284"/>
        <v>0</v>
      </c>
      <c r="EQ90" s="75">
        <f t="shared" si="285"/>
        <v>0</v>
      </c>
      <c r="ER90" s="75">
        <f t="shared" si="286"/>
        <v>0</v>
      </c>
      <c r="ES90" s="75">
        <f t="shared" si="287"/>
        <v>0</v>
      </c>
      <c r="ET90" s="75">
        <f t="shared" si="288"/>
        <v>0</v>
      </c>
      <c r="EU90" s="75">
        <f t="shared" si="289"/>
        <v>0</v>
      </c>
      <c r="EV90" s="75">
        <f t="shared" si="290"/>
        <v>0</v>
      </c>
      <c r="EW90" s="75">
        <f t="shared" si="291"/>
        <v>0</v>
      </c>
      <c r="EX90" s="75">
        <f t="shared" si="292"/>
        <v>0</v>
      </c>
      <c r="EY90" s="75">
        <f t="shared" si="293"/>
        <v>0</v>
      </c>
      <c r="EZ90" s="75">
        <f t="shared" si="294"/>
        <v>0</v>
      </c>
      <c r="FA90" s="77">
        <f t="shared" si="336"/>
        <v>41.76</v>
      </c>
      <c r="FD90" s="75">
        <f t="shared" si="320"/>
        <v>250.92000000000002</v>
      </c>
      <c r="FE90" s="75">
        <f t="shared" si="321"/>
        <v>0</v>
      </c>
      <c r="FF90" s="75">
        <f t="shared" si="322"/>
        <v>0</v>
      </c>
      <c r="FG90" s="75">
        <f t="shared" si="323"/>
        <v>0</v>
      </c>
      <c r="FH90" s="75">
        <f t="shared" si="324"/>
        <v>0</v>
      </c>
      <c r="FI90" s="75">
        <f t="shared" si="325"/>
        <v>0</v>
      </c>
      <c r="FJ90" s="75">
        <f t="shared" si="326"/>
        <v>0</v>
      </c>
      <c r="FK90" s="75">
        <f t="shared" si="327"/>
        <v>0</v>
      </c>
      <c r="FL90" s="75">
        <f t="shared" si="328"/>
        <v>0</v>
      </c>
      <c r="FM90" s="75">
        <f t="shared" si="329"/>
        <v>0</v>
      </c>
      <c r="FN90" s="75">
        <f t="shared" si="330"/>
        <v>0</v>
      </c>
      <c r="FO90" s="75">
        <f t="shared" si="331"/>
        <v>0</v>
      </c>
      <c r="FP90" s="75">
        <f t="shared" si="332"/>
        <v>250.92000000000002</v>
      </c>
    </row>
    <row r="91" spans="1:172" ht="15" customHeight="1" outlineLevel="2" x14ac:dyDescent="0.25">
      <c r="A91" s="30">
        <v>12</v>
      </c>
      <c r="B91" s="30" t="s">
        <v>408</v>
      </c>
      <c r="C91" s="30" t="s">
        <v>6</v>
      </c>
      <c r="D91" s="64">
        <f t="shared" si="234"/>
        <v>10033</v>
      </c>
      <c r="E91" s="62">
        <v>10033</v>
      </c>
      <c r="F91" s="39" t="s">
        <v>289</v>
      </c>
      <c r="G91" s="36" t="s">
        <v>410</v>
      </c>
      <c r="H91" s="36" t="s">
        <v>410</v>
      </c>
      <c r="I91" s="39" t="s">
        <v>373</v>
      </c>
      <c r="J91" s="37" t="s">
        <v>374</v>
      </c>
      <c r="K91" s="37" t="s">
        <v>12</v>
      </c>
      <c r="L91" s="32" t="s">
        <v>333</v>
      </c>
      <c r="M91" s="33" t="s">
        <v>405</v>
      </c>
      <c r="N91" s="34">
        <v>0.01</v>
      </c>
      <c r="O91" s="34">
        <v>0.02</v>
      </c>
      <c r="P91" s="34">
        <v>0</v>
      </c>
      <c r="Q91" s="34">
        <v>0</v>
      </c>
      <c r="R91" s="33">
        <v>0</v>
      </c>
      <c r="S91" s="33">
        <v>0</v>
      </c>
      <c r="T91" s="33">
        <v>30</v>
      </c>
      <c r="U91" s="33"/>
      <c r="X91" s="75">
        <f>+VLOOKUP($D91,[1]venta_neta_cons!$A$2:$N$1048576,3,0)</f>
        <v>3182</v>
      </c>
      <c r="Y91" s="75">
        <f>+VLOOKUP($D91,[1]venta_neta_cons!$A$2:$N$1048576,4,0)</f>
        <v>0</v>
      </c>
      <c r="Z91" s="75">
        <f>+VLOOKUP($D91,[1]venta_neta_cons!$A$2:$N$1048576,5,0)</f>
        <v>0</v>
      </c>
      <c r="AA91" s="75">
        <f>+VLOOKUP($D91,[1]venta_neta_cons!$A$2:$N$1048576,6,0)</f>
        <v>0</v>
      </c>
      <c r="AB91" s="75">
        <f>+VLOOKUP($D91,[1]venta_neta_cons!$A$2:$N$1048576,7,0)</f>
        <v>0</v>
      </c>
      <c r="AC91" s="75">
        <f>+VLOOKUP($D91,[1]venta_neta_cons!$A$2:$N$1048576,8,0)</f>
        <v>0</v>
      </c>
      <c r="AD91" s="75">
        <f>+VLOOKUP($D91,[1]venta_neta_cons!$A$2:$N$1048576,9,0)</f>
        <v>0</v>
      </c>
      <c r="AE91" s="75">
        <f>+VLOOKUP($D91,[1]venta_neta_cons!$A$2:$N$1048576,10,0)</f>
        <v>0</v>
      </c>
      <c r="AF91" s="75">
        <f>+VLOOKUP($D91,[1]venta_neta_cons!$A$2:$N$1048576,11,0)</f>
        <v>0</v>
      </c>
      <c r="AG91" s="75">
        <f>+VLOOKUP($D91,[1]venta_neta_cons!$A$2:$N$1048576,12,0)</f>
        <v>0</v>
      </c>
      <c r="AH91" s="75">
        <f>+VLOOKUP($D91,[1]venta_neta_cons!$A$2:$N$1048576,13,0)</f>
        <v>0</v>
      </c>
      <c r="AI91" s="75">
        <f>+VLOOKUP($D91,[1]venta_neta_cons!$A$2:$N$1048576,14,0)</f>
        <v>0</v>
      </c>
      <c r="AJ91" s="76">
        <f t="shared" si="256"/>
        <v>3182</v>
      </c>
      <c r="AK91" s="159">
        <f t="shared" si="246"/>
        <v>0.49112822124450028</v>
      </c>
      <c r="AL91" s="76"/>
      <c r="AM91" s="75">
        <f>+VLOOKUP($D91,[1]saldo_cons!$A$2:$N$1048576,3,0)</f>
        <v>2985.69</v>
      </c>
      <c r="AN91" s="75">
        <f>+VLOOKUP($D91,[1]saldo_cons!$A$2:$N$1048576,4,0)</f>
        <v>0</v>
      </c>
      <c r="AO91" s="75">
        <f>+VLOOKUP($D91,[1]saldo_cons!$A$2:$N$1048576,5,0)</f>
        <v>0</v>
      </c>
      <c r="AP91" s="75">
        <f>+VLOOKUP($D91,[1]saldo_cons!$A$2:$N$1048576,6,0)</f>
        <v>0</v>
      </c>
      <c r="AQ91" s="75">
        <f>+VLOOKUP($D91,[1]saldo_cons!$A$2:$N$1048576,7,0)</f>
        <v>0</v>
      </c>
      <c r="AR91" s="75">
        <f>+VLOOKUP($D91,[1]saldo_cons!$A$2:$N$1048576,8,0)</f>
        <v>0</v>
      </c>
      <c r="AS91" s="75">
        <f>+VLOOKUP($D91,[1]saldo_cons!$A$2:$N$1048576,9,0)</f>
        <v>0</v>
      </c>
      <c r="AT91" s="75">
        <f>+VLOOKUP($D91,[1]saldo_cons!$A$2:$N$1048576,10,0)</f>
        <v>0</v>
      </c>
      <c r="AU91" s="75">
        <f>+VLOOKUP($D91,[1]saldo_cons!$A$2:$N$1048576,11,0)</f>
        <v>0</v>
      </c>
      <c r="AV91" s="75">
        <f>+VLOOKUP($D91,[1]saldo_cons!$A$2:$N$1048576,12,0)</f>
        <v>0</v>
      </c>
      <c r="AW91" s="75">
        <f>+VLOOKUP($D91,[1]saldo_cons!$A$2:$N$1048576,13,0)</f>
        <v>0</v>
      </c>
      <c r="AX91" s="75">
        <f>+VLOOKUP($D91,[1]saldo_cons!$A$2:$N$1048576,14,0)</f>
        <v>0</v>
      </c>
      <c r="AY91" s="76">
        <f t="shared" si="333"/>
        <v>2985.69</v>
      </c>
      <c r="AZ91" s="76"/>
      <c r="BA91" s="76"/>
      <c r="BB91" s="75">
        <f>+VLOOKUP($D91,[1]ggr_cons!$A$2:$N$1048576,3,0)</f>
        <v>1562.77</v>
      </c>
      <c r="BC91" s="75">
        <f>+VLOOKUP($D91,[1]ggr_cons!$A$2:$N$1048576,4,0)</f>
        <v>0</v>
      </c>
      <c r="BD91" s="75">
        <f>+VLOOKUP($D91,[1]ggr_cons!$A$2:$N$1048576,5,0)</f>
        <v>0</v>
      </c>
      <c r="BE91" s="75">
        <f>+VLOOKUP($D91,[1]ggr_cons!$A$2:$N$1048576,6,0)</f>
        <v>0</v>
      </c>
      <c r="BF91" s="75">
        <f>+VLOOKUP($D91,[1]ggr_cons!$A$2:$N$1048576,7,0)</f>
        <v>0</v>
      </c>
      <c r="BG91" s="75">
        <f>+VLOOKUP($D91,[1]ggr_cons!$A$2:$N$1048576,8,0)</f>
        <v>0</v>
      </c>
      <c r="BH91" s="75">
        <f>+VLOOKUP($D91,[1]ggr_cons!$A$2:$N$1048576,9,0)</f>
        <v>0</v>
      </c>
      <c r="BI91" s="75">
        <f>+VLOOKUP($D91,[1]ggr_cons!$A$2:$N$1048576,10,0)</f>
        <v>0</v>
      </c>
      <c r="BJ91" s="75">
        <f>+VLOOKUP($D91,[1]ggr_cons!$A$2:$N$1048576,11,0)</f>
        <v>0</v>
      </c>
      <c r="BK91" s="75">
        <f>+VLOOKUP($D91,[1]ggr_cons!$A$2:$N$1048576,12,0)</f>
        <v>0</v>
      </c>
      <c r="BL91" s="75">
        <f>+VLOOKUP($D91,[1]ggr_cons!$A$2:$N$1048576,13,0)</f>
        <v>0</v>
      </c>
      <c r="BM91" s="75">
        <f>+VLOOKUP($D91,[1]ggr_cons!$A$2:$N$1048576,14,0)</f>
        <v>0</v>
      </c>
      <c r="BN91" s="76">
        <f t="shared" si="334"/>
        <v>1562.77</v>
      </c>
      <c r="BO91" s="75"/>
      <c r="BP91" s="75"/>
      <c r="BQ91" s="77">
        <f t="shared" si="257"/>
        <v>31.82</v>
      </c>
      <c r="BR91" s="77">
        <f t="shared" si="258"/>
        <v>0</v>
      </c>
      <c r="BS91" s="77">
        <f t="shared" si="259"/>
        <v>0</v>
      </c>
      <c r="BT91" s="77">
        <f t="shared" si="260"/>
        <v>0</v>
      </c>
      <c r="BU91" s="77">
        <f t="shared" si="261"/>
        <v>0</v>
      </c>
      <c r="BV91" s="77">
        <f t="shared" si="262"/>
        <v>0</v>
      </c>
      <c r="BW91" s="77">
        <f t="shared" si="263"/>
        <v>0</v>
      </c>
      <c r="BX91" s="77">
        <f t="shared" si="264"/>
        <v>0</v>
      </c>
      <c r="BY91" s="77">
        <f t="shared" si="265"/>
        <v>0</v>
      </c>
      <c r="BZ91" s="77">
        <f t="shared" si="266"/>
        <v>0</v>
      </c>
      <c r="CA91" s="77">
        <f t="shared" si="267"/>
        <v>0</v>
      </c>
      <c r="CB91" s="77">
        <f t="shared" si="268"/>
        <v>0</v>
      </c>
      <c r="CC91" s="77">
        <f t="shared" si="269"/>
        <v>31.82</v>
      </c>
      <c r="CD91" s="75"/>
      <c r="CE91" s="77"/>
      <c r="CF91" s="77">
        <f t="shared" si="270"/>
        <v>26.297520661157026</v>
      </c>
      <c r="CG91" s="77">
        <f t="shared" si="271"/>
        <v>0</v>
      </c>
      <c r="CH91" s="77">
        <f t="shared" si="272"/>
        <v>0</v>
      </c>
      <c r="CI91" s="77">
        <f t="shared" si="273"/>
        <v>0</v>
      </c>
      <c r="CJ91" s="77">
        <f t="shared" si="274"/>
        <v>0</v>
      </c>
      <c r="CK91" s="77">
        <f t="shared" si="275"/>
        <v>0</v>
      </c>
      <c r="CL91" s="77">
        <f t="shared" si="276"/>
        <v>0</v>
      </c>
      <c r="CM91" s="77">
        <f t="shared" si="277"/>
        <v>0</v>
      </c>
      <c r="CN91" s="77">
        <f t="shared" si="278"/>
        <v>0</v>
      </c>
      <c r="CO91" s="77">
        <f t="shared" si="279"/>
        <v>0</v>
      </c>
      <c r="CP91" s="77">
        <f t="shared" si="280"/>
        <v>0</v>
      </c>
      <c r="CQ91" s="77">
        <f t="shared" si="281"/>
        <v>0</v>
      </c>
      <c r="CR91" s="77">
        <f t="shared" si="282"/>
        <v>26.297520661157026</v>
      </c>
      <c r="CS91" s="75"/>
      <c r="CT91" s="75"/>
      <c r="CU91" s="78">
        <f t="shared" si="295"/>
        <v>63.64</v>
      </c>
      <c r="CV91" s="78">
        <f t="shared" si="296"/>
        <v>0</v>
      </c>
      <c r="CW91" s="78">
        <f t="shared" si="297"/>
        <v>0</v>
      </c>
      <c r="CX91" s="78">
        <f t="shared" si="298"/>
        <v>0</v>
      </c>
      <c r="CY91" s="78">
        <f t="shared" si="299"/>
        <v>0</v>
      </c>
      <c r="CZ91" s="78">
        <f t="shared" si="300"/>
        <v>0</v>
      </c>
      <c r="DA91" s="78">
        <f t="shared" si="301"/>
        <v>0</v>
      </c>
      <c r="DB91" s="78">
        <f t="shared" si="302"/>
        <v>0</v>
      </c>
      <c r="DC91" s="78">
        <f t="shared" si="303"/>
        <v>0</v>
      </c>
      <c r="DD91" s="78">
        <f t="shared" si="304"/>
        <v>0</v>
      </c>
      <c r="DE91" s="78">
        <f t="shared" si="305"/>
        <v>0</v>
      </c>
      <c r="DF91" s="78">
        <f t="shared" si="306"/>
        <v>0</v>
      </c>
      <c r="DG91" s="77">
        <f t="shared" si="307"/>
        <v>63.64</v>
      </c>
      <c r="DH91" s="75"/>
      <c r="DJ91" s="6">
        <f t="shared" si="308"/>
        <v>30</v>
      </c>
      <c r="DK91" s="6">
        <f t="shared" si="309"/>
        <v>0</v>
      </c>
      <c r="DL91" s="6">
        <f t="shared" si="310"/>
        <v>0</v>
      </c>
      <c r="DM91" s="6">
        <f t="shared" si="311"/>
        <v>0</v>
      </c>
      <c r="DN91" s="6">
        <f t="shared" si="312"/>
        <v>0</v>
      </c>
      <c r="DO91" s="6">
        <f t="shared" si="313"/>
        <v>0</v>
      </c>
      <c r="DP91" s="6">
        <f t="shared" si="314"/>
        <v>0</v>
      </c>
      <c r="DQ91" s="6">
        <f t="shared" si="315"/>
        <v>0</v>
      </c>
      <c r="DR91" s="6">
        <f t="shared" si="316"/>
        <v>0</v>
      </c>
      <c r="DS91" s="6">
        <f t="shared" si="317"/>
        <v>0</v>
      </c>
      <c r="DT91" s="6">
        <f t="shared" si="318"/>
        <v>0</v>
      </c>
      <c r="DU91" s="6">
        <f t="shared" si="319"/>
        <v>0</v>
      </c>
      <c r="DV91" s="77">
        <f t="shared" ref="DV91:DV154" si="337">+SUM(DJ91:DU91)</f>
        <v>30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77">
        <f t="shared" si="335"/>
        <v>0</v>
      </c>
      <c r="EO91" s="75">
        <f t="shared" si="283"/>
        <v>93.64</v>
      </c>
      <c r="EP91" s="75">
        <f t="shared" si="284"/>
        <v>0</v>
      </c>
      <c r="EQ91" s="75">
        <f t="shared" si="285"/>
        <v>0</v>
      </c>
      <c r="ER91" s="75">
        <f t="shared" si="286"/>
        <v>0</v>
      </c>
      <c r="ES91" s="75">
        <f t="shared" si="287"/>
        <v>0</v>
      </c>
      <c r="ET91" s="75">
        <f t="shared" si="288"/>
        <v>0</v>
      </c>
      <c r="EU91" s="75">
        <f t="shared" si="289"/>
        <v>0</v>
      </c>
      <c r="EV91" s="75">
        <f t="shared" si="290"/>
        <v>0</v>
      </c>
      <c r="EW91" s="75">
        <f t="shared" si="291"/>
        <v>0</v>
      </c>
      <c r="EX91" s="75">
        <f t="shared" si="292"/>
        <v>0</v>
      </c>
      <c r="EY91" s="75">
        <f t="shared" si="293"/>
        <v>0</v>
      </c>
      <c r="EZ91" s="75">
        <f t="shared" si="294"/>
        <v>0</v>
      </c>
      <c r="FA91" s="77">
        <f t="shared" si="336"/>
        <v>93.64</v>
      </c>
      <c r="FD91" s="75">
        <f t="shared" si="320"/>
        <v>2892.05</v>
      </c>
      <c r="FE91" s="75">
        <f t="shared" si="321"/>
        <v>0</v>
      </c>
      <c r="FF91" s="75">
        <f t="shared" si="322"/>
        <v>0</v>
      </c>
      <c r="FG91" s="75">
        <f t="shared" si="323"/>
        <v>0</v>
      </c>
      <c r="FH91" s="75">
        <f t="shared" si="324"/>
        <v>0</v>
      </c>
      <c r="FI91" s="75">
        <f t="shared" si="325"/>
        <v>0</v>
      </c>
      <c r="FJ91" s="75">
        <f t="shared" si="326"/>
        <v>0</v>
      </c>
      <c r="FK91" s="75">
        <f t="shared" si="327"/>
        <v>0</v>
      </c>
      <c r="FL91" s="75">
        <f t="shared" si="328"/>
        <v>0</v>
      </c>
      <c r="FM91" s="75">
        <f t="shared" si="329"/>
        <v>0</v>
      </c>
      <c r="FN91" s="75">
        <f t="shared" si="330"/>
        <v>0</v>
      </c>
      <c r="FO91" s="75">
        <f t="shared" si="331"/>
        <v>0</v>
      </c>
      <c r="FP91" s="75">
        <f t="shared" si="332"/>
        <v>2892.05</v>
      </c>
    </row>
    <row r="92" spans="1:172" ht="15" customHeight="1" outlineLevel="2" x14ac:dyDescent="0.25">
      <c r="A92" s="30">
        <v>12</v>
      </c>
      <c r="B92" s="30" t="s">
        <v>408</v>
      </c>
      <c r="C92" s="30" t="s">
        <v>6</v>
      </c>
      <c r="D92" s="64">
        <f t="shared" si="234"/>
        <v>10040</v>
      </c>
      <c r="E92" s="62">
        <v>10040</v>
      </c>
      <c r="F92" s="39" t="s">
        <v>290</v>
      </c>
      <c r="G92" s="36" t="s">
        <v>410</v>
      </c>
      <c r="H92" s="36" t="s">
        <v>410</v>
      </c>
      <c r="I92" s="39" t="s">
        <v>375</v>
      </c>
      <c r="J92" s="37" t="s">
        <v>12</v>
      </c>
      <c r="K92" s="37" t="s">
        <v>12</v>
      </c>
      <c r="L92" s="32" t="s">
        <v>333</v>
      </c>
      <c r="M92" s="33" t="s">
        <v>405</v>
      </c>
      <c r="N92" s="34">
        <v>0.01</v>
      </c>
      <c r="O92" s="34">
        <v>0.02</v>
      </c>
      <c r="P92" s="34">
        <v>0</v>
      </c>
      <c r="Q92" s="34">
        <v>0</v>
      </c>
      <c r="R92" s="33">
        <v>0</v>
      </c>
      <c r="S92" s="33">
        <v>0</v>
      </c>
      <c r="T92" s="33">
        <v>30</v>
      </c>
      <c r="U92" s="33"/>
      <c r="X92" s="75">
        <f>+VLOOKUP($D92,[1]venta_neta_cons!$A$2:$N$1048576,3,0)</f>
        <v>0</v>
      </c>
      <c r="Y92" s="75">
        <f>+VLOOKUP($D92,[1]venta_neta_cons!$A$2:$N$1048576,4,0)</f>
        <v>0</v>
      </c>
      <c r="Z92" s="75">
        <f>+VLOOKUP($D92,[1]venta_neta_cons!$A$2:$N$1048576,5,0)</f>
        <v>0</v>
      </c>
      <c r="AA92" s="75">
        <f>+VLOOKUP($D92,[1]venta_neta_cons!$A$2:$N$1048576,6,0)</f>
        <v>0</v>
      </c>
      <c r="AB92" s="75">
        <f>+VLOOKUP($D92,[1]venta_neta_cons!$A$2:$N$1048576,7,0)</f>
        <v>0</v>
      </c>
      <c r="AC92" s="75">
        <f>+VLOOKUP($D92,[1]venta_neta_cons!$A$2:$N$1048576,8,0)</f>
        <v>0</v>
      </c>
      <c r="AD92" s="75">
        <f>+VLOOKUP($D92,[1]venta_neta_cons!$A$2:$N$1048576,9,0)</f>
        <v>0</v>
      </c>
      <c r="AE92" s="75">
        <f>+VLOOKUP($D92,[1]venta_neta_cons!$A$2:$N$1048576,10,0)</f>
        <v>0</v>
      </c>
      <c r="AF92" s="75">
        <f>+VLOOKUP($D92,[1]venta_neta_cons!$A$2:$N$1048576,11,0)</f>
        <v>0</v>
      </c>
      <c r="AG92" s="75">
        <f>+VLOOKUP($D92,[1]venta_neta_cons!$A$2:$N$1048576,12,0)</f>
        <v>0</v>
      </c>
      <c r="AH92" s="75">
        <f>+VLOOKUP($D92,[1]venta_neta_cons!$A$2:$N$1048576,13,0)</f>
        <v>0</v>
      </c>
      <c r="AI92" s="75">
        <f>+VLOOKUP($D92,[1]venta_neta_cons!$A$2:$N$1048576,14,0)</f>
        <v>0</v>
      </c>
      <c r="AJ92" s="76">
        <f t="shared" si="256"/>
        <v>0</v>
      </c>
      <c r="AK92" s="159" t="e">
        <f t="shared" si="246"/>
        <v>#DIV/0!</v>
      </c>
      <c r="AL92" s="76"/>
      <c r="AM92" s="75">
        <f>+VLOOKUP($D92,[1]saldo_cons!$A$2:$N$1048576,3,0)</f>
        <v>0</v>
      </c>
      <c r="AN92" s="75">
        <f>+VLOOKUP($D92,[1]saldo_cons!$A$2:$N$1048576,4,0)</f>
        <v>0</v>
      </c>
      <c r="AO92" s="75">
        <f>+VLOOKUP($D92,[1]saldo_cons!$A$2:$N$1048576,5,0)</f>
        <v>0</v>
      </c>
      <c r="AP92" s="75">
        <f>+VLOOKUP($D92,[1]saldo_cons!$A$2:$N$1048576,6,0)</f>
        <v>0</v>
      </c>
      <c r="AQ92" s="75">
        <f>+VLOOKUP($D92,[1]saldo_cons!$A$2:$N$1048576,7,0)</f>
        <v>0</v>
      </c>
      <c r="AR92" s="75">
        <f>+VLOOKUP($D92,[1]saldo_cons!$A$2:$N$1048576,8,0)</f>
        <v>0</v>
      </c>
      <c r="AS92" s="75">
        <f>+VLOOKUP($D92,[1]saldo_cons!$A$2:$N$1048576,9,0)</f>
        <v>0</v>
      </c>
      <c r="AT92" s="75">
        <f>+VLOOKUP($D92,[1]saldo_cons!$A$2:$N$1048576,10,0)</f>
        <v>0</v>
      </c>
      <c r="AU92" s="75">
        <f>+VLOOKUP($D92,[1]saldo_cons!$A$2:$N$1048576,11,0)</f>
        <v>0</v>
      </c>
      <c r="AV92" s="75">
        <f>+VLOOKUP($D92,[1]saldo_cons!$A$2:$N$1048576,12,0)</f>
        <v>0</v>
      </c>
      <c r="AW92" s="75">
        <f>+VLOOKUP($D92,[1]saldo_cons!$A$2:$N$1048576,13,0)</f>
        <v>0</v>
      </c>
      <c r="AX92" s="75">
        <f>+VLOOKUP($D92,[1]saldo_cons!$A$2:$N$1048576,14,0)</f>
        <v>0</v>
      </c>
      <c r="AY92" s="76">
        <f t="shared" si="333"/>
        <v>0</v>
      </c>
      <c r="AZ92" s="76"/>
      <c r="BA92" s="76"/>
      <c r="BB92" s="75">
        <f>+VLOOKUP($D92,[1]ggr_cons!$A$2:$N$1048576,3,0)</f>
        <v>0</v>
      </c>
      <c r="BC92" s="75">
        <f>+VLOOKUP($D92,[1]ggr_cons!$A$2:$N$1048576,4,0)</f>
        <v>0</v>
      </c>
      <c r="BD92" s="75">
        <f>+VLOOKUP($D92,[1]ggr_cons!$A$2:$N$1048576,5,0)</f>
        <v>0</v>
      </c>
      <c r="BE92" s="75">
        <f>+VLOOKUP($D92,[1]ggr_cons!$A$2:$N$1048576,6,0)</f>
        <v>0</v>
      </c>
      <c r="BF92" s="75">
        <f>+VLOOKUP($D92,[1]ggr_cons!$A$2:$N$1048576,7,0)</f>
        <v>0</v>
      </c>
      <c r="BG92" s="75">
        <f>+VLOOKUP($D92,[1]ggr_cons!$A$2:$N$1048576,8,0)</f>
        <v>0</v>
      </c>
      <c r="BH92" s="75">
        <f>+VLOOKUP($D92,[1]ggr_cons!$A$2:$N$1048576,9,0)</f>
        <v>0</v>
      </c>
      <c r="BI92" s="75">
        <f>+VLOOKUP($D92,[1]ggr_cons!$A$2:$N$1048576,10,0)</f>
        <v>0</v>
      </c>
      <c r="BJ92" s="75">
        <f>+VLOOKUP($D92,[1]ggr_cons!$A$2:$N$1048576,11,0)</f>
        <v>0</v>
      </c>
      <c r="BK92" s="75">
        <f>+VLOOKUP($D92,[1]ggr_cons!$A$2:$N$1048576,12,0)</f>
        <v>0</v>
      </c>
      <c r="BL92" s="75">
        <f>+VLOOKUP($D92,[1]ggr_cons!$A$2:$N$1048576,13,0)</f>
        <v>0</v>
      </c>
      <c r="BM92" s="75">
        <f>+VLOOKUP($D92,[1]ggr_cons!$A$2:$N$1048576,14,0)</f>
        <v>0</v>
      </c>
      <c r="BN92" s="76">
        <f t="shared" si="334"/>
        <v>0</v>
      </c>
      <c r="BO92" s="75"/>
      <c r="BP92" s="75"/>
      <c r="BQ92" s="77">
        <f t="shared" si="257"/>
        <v>0</v>
      </c>
      <c r="BR92" s="77">
        <f t="shared" si="258"/>
        <v>0</v>
      </c>
      <c r="BS92" s="77">
        <f t="shared" si="259"/>
        <v>0</v>
      </c>
      <c r="BT92" s="77">
        <f t="shared" si="260"/>
        <v>0</v>
      </c>
      <c r="BU92" s="77">
        <f t="shared" si="261"/>
        <v>0</v>
      </c>
      <c r="BV92" s="77">
        <f t="shared" si="262"/>
        <v>0</v>
      </c>
      <c r="BW92" s="77">
        <f t="shared" si="263"/>
        <v>0</v>
      </c>
      <c r="BX92" s="77">
        <f t="shared" si="264"/>
        <v>0</v>
      </c>
      <c r="BY92" s="77">
        <f t="shared" si="265"/>
        <v>0</v>
      </c>
      <c r="BZ92" s="77">
        <f t="shared" si="266"/>
        <v>0</v>
      </c>
      <c r="CA92" s="77">
        <f t="shared" si="267"/>
        <v>0</v>
      </c>
      <c r="CB92" s="77">
        <f t="shared" si="268"/>
        <v>0</v>
      </c>
      <c r="CC92" s="77">
        <f t="shared" si="269"/>
        <v>0</v>
      </c>
      <c r="CD92" s="75"/>
      <c r="CE92" s="77"/>
      <c r="CF92" s="77">
        <f t="shared" si="270"/>
        <v>0</v>
      </c>
      <c r="CG92" s="77">
        <f t="shared" si="271"/>
        <v>0</v>
      </c>
      <c r="CH92" s="77">
        <f t="shared" si="272"/>
        <v>0</v>
      </c>
      <c r="CI92" s="77">
        <f t="shared" si="273"/>
        <v>0</v>
      </c>
      <c r="CJ92" s="77">
        <f t="shared" si="274"/>
        <v>0</v>
      </c>
      <c r="CK92" s="77">
        <f t="shared" si="275"/>
        <v>0</v>
      </c>
      <c r="CL92" s="77">
        <f t="shared" si="276"/>
        <v>0</v>
      </c>
      <c r="CM92" s="77">
        <f t="shared" si="277"/>
        <v>0</v>
      </c>
      <c r="CN92" s="77">
        <f t="shared" si="278"/>
        <v>0</v>
      </c>
      <c r="CO92" s="77">
        <f t="shared" si="279"/>
        <v>0</v>
      </c>
      <c r="CP92" s="77">
        <f t="shared" si="280"/>
        <v>0</v>
      </c>
      <c r="CQ92" s="77">
        <f t="shared" si="281"/>
        <v>0</v>
      </c>
      <c r="CR92" s="77">
        <f t="shared" si="282"/>
        <v>0</v>
      </c>
      <c r="CS92" s="75"/>
      <c r="CT92" s="75"/>
      <c r="CU92" s="78">
        <f t="shared" si="295"/>
        <v>0</v>
      </c>
      <c r="CV92" s="78">
        <f t="shared" si="296"/>
        <v>0</v>
      </c>
      <c r="CW92" s="78">
        <f t="shared" si="297"/>
        <v>0</v>
      </c>
      <c r="CX92" s="78">
        <f t="shared" si="298"/>
        <v>0</v>
      </c>
      <c r="CY92" s="78">
        <f t="shared" si="299"/>
        <v>0</v>
      </c>
      <c r="CZ92" s="78">
        <f t="shared" si="300"/>
        <v>0</v>
      </c>
      <c r="DA92" s="78">
        <f t="shared" si="301"/>
        <v>0</v>
      </c>
      <c r="DB92" s="78">
        <f t="shared" si="302"/>
        <v>0</v>
      </c>
      <c r="DC92" s="78">
        <f t="shared" si="303"/>
        <v>0</v>
      </c>
      <c r="DD92" s="78">
        <f t="shared" si="304"/>
        <v>0</v>
      </c>
      <c r="DE92" s="78">
        <f t="shared" si="305"/>
        <v>0</v>
      </c>
      <c r="DF92" s="78">
        <f t="shared" si="306"/>
        <v>0</v>
      </c>
      <c r="DG92" s="77">
        <f t="shared" si="307"/>
        <v>0</v>
      </c>
      <c r="DH92" s="75"/>
      <c r="DJ92" s="6">
        <f t="shared" si="308"/>
        <v>0</v>
      </c>
      <c r="DK92" s="6">
        <f t="shared" si="309"/>
        <v>0</v>
      </c>
      <c r="DL92" s="6">
        <f t="shared" si="310"/>
        <v>0</v>
      </c>
      <c r="DM92" s="6">
        <f t="shared" si="311"/>
        <v>0</v>
      </c>
      <c r="DN92" s="6">
        <f t="shared" si="312"/>
        <v>0</v>
      </c>
      <c r="DO92" s="6">
        <f t="shared" si="313"/>
        <v>0</v>
      </c>
      <c r="DP92" s="6">
        <f t="shared" si="314"/>
        <v>0</v>
      </c>
      <c r="DQ92" s="6">
        <f t="shared" si="315"/>
        <v>0</v>
      </c>
      <c r="DR92" s="6">
        <f t="shared" si="316"/>
        <v>0</v>
      </c>
      <c r="DS92" s="6">
        <f t="shared" si="317"/>
        <v>0</v>
      </c>
      <c r="DT92" s="6">
        <f t="shared" si="318"/>
        <v>0</v>
      </c>
      <c r="DU92" s="6">
        <f t="shared" si="319"/>
        <v>0</v>
      </c>
      <c r="DV92" s="77">
        <f t="shared" si="337"/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>
        <v>0</v>
      </c>
      <c r="EK92" s="77">
        <f t="shared" si="335"/>
        <v>0</v>
      </c>
      <c r="EO92" s="75">
        <f t="shared" si="283"/>
        <v>0</v>
      </c>
      <c r="EP92" s="75">
        <f t="shared" si="284"/>
        <v>0</v>
      </c>
      <c r="EQ92" s="75">
        <f t="shared" si="285"/>
        <v>0</v>
      </c>
      <c r="ER92" s="75">
        <f t="shared" si="286"/>
        <v>0</v>
      </c>
      <c r="ES92" s="75">
        <f t="shared" si="287"/>
        <v>0</v>
      </c>
      <c r="ET92" s="75">
        <f t="shared" si="288"/>
        <v>0</v>
      </c>
      <c r="EU92" s="75">
        <f t="shared" si="289"/>
        <v>0</v>
      </c>
      <c r="EV92" s="75">
        <f t="shared" si="290"/>
        <v>0</v>
      </c>
      <c r="EW92" s="75">
        <f t="shared" si="291"/>
        <v>0</v>
      </c>
      <c r="EX92" s="75">
        <f t="shared" si="292"/>
        <v>0</v>
      </c>
      <c r="EY92" s="75">
        <f t="shared" si="293"/>
        <v>0</v>
      </c>
      <c r="EZ92" s="75">
        <f t="shared" si="294"/>
        <v>0</v>
      </c>
      <c r="FA92" s="77">
        <f t="shared" si="336"/>
        <v>0</v>
      </c>
      <c r="FD92" s="75">
        <f t="shared" si="320"/>
        <v>0</v>
      </c>
      <c r="FE92" s="75">
        <f t="shared" si="321"/>
        <v>0</v>
      </c>
      <c r="FF92" s="75">
        <f t="shared" si="322"/>
        <v>0</v>
      </c>
      <c r="FG92" s="75">
        <f t="shared" si="323"/>
        <v>0</v>
      </c>
      <c r="FH92" s="75">
        <f t="shared" si="324"/>
        <v>0</v>
      </c>
      <c r="FI92" s="75">
        <f t="shared" si="325"/>
        <v>0</v>
      </c>
      <c r="FJ92" s="75">
        <f t="shared" si="326"/>
        <v>0</v>
      </c>
      <c r="FK92" s="75">
        <f t="shared" si="327"/>
        <v>0</v>
      </c>
      <c r="FL92" s="75">
        <f t="shared" si="328"/>
        <v>0</v>
      </c>
      <c r="FM92" s="75">
        <f t="shared" si="329"/>
        <v>0</v>
      </c>
      <c r="FN92" s="75">
        <f t="shared" si="330"/>
        <v>0</v>
      </c>
      <c r="FO92" s="75">
        <f t="shared" si="331"/>
        <v>0</v>
      </c>
      <c r="FP92" s="75">
        <f t="shared" si="332"/>
        <v>0</v>
      </c>
    </row>
    <row r="93" spans="1:172" ht="15" customHeight="1" outlineLevel="2" x14ac:dyDescent="0.25">
      <c r="A93" s="30">
        <v>12</v>
      </c>
      <c r="B93" s="30" t="s">
        <v>408</v>
      </c>
      <c r="C93" s="30" t="s">
        <v>6</v>
      </c>
      <c r="D93" s="64">
        <f t="shared" si="234"/>
        <v>10035</v>
      </c>
      <c r="E93" s="62">
        <v>10035</v>
      </c>
      <c r="F93" s="39" t="s">
        <v>291</v>
      </c>
      <c r="G93" s="36" t="s">
        <v>410</v>
      </c>
      <c r="H93" s="36" t="s">
        <v>410</v>
      </c>
      <c r="I93" s="39" t="s">
        <v>376</v>
      </c>
      <c r="J93" s="37" t="s">
        <v>12</v>
      </c>
      <c r="K93" s="37" t="s">
        <v>12</v>
      </c>
      <c r="L93" s="32" t="s">
        <v>333</v>
      </c>
      <c r="M93" s="33" t="s">
        <v>405</v>
      </c>
      <c r="N93" s="34">
        <v>0.01</v>
      </c>
      <c r="O93" s="34">
        <v>0.02</v>
      </c>
      <c r="P93" s="34">
        <v>0</v>
      </c>
      <c r="Q93" s="34">
        <v>0</v>
      </c>
      <c r="R93" s="33">
        <v>0</v>
      </c>
      <c r="S93" s="33">
        <v>0</v>
      </c>
      <c r="T93" s="33">
        <v>30</v>
      </c>
      <c r="U93" s="33"/>
      <c r="X93" s="75">
        <f>+VLOOKUP($D93,[1]venta_neta_cons!$A$2:$N$1048576,3,0)</f>
        <v>1373</v>
      </c>
      <c r="Y93" s="75">
        <f>+VLOOKUP($D93,[1]venta_neta_cons!$A$2:$N$1048576,4,0)</f>
        <v>0</v>
      </c>
      <c r="Z93" s="75">
        <f>+VLOOKUP($D93,[1]venta_neta_cons!$A$2:$N$1048576,5,0)</f>
        <v>0</v>
      </c>
      <c r="AA93" s="75">
        <f>+VLOOKUP($D93,[1]venta_neta_cons!$A$2:$N$1048576,6,0)</f>
        <v>0</v>
      </c>
      <c r="AB93" s="75">
        <f>+VLOOKUP($D93,[1]venta_neta_cons!$A$2:$N$1048576,7,0)</f>
        <v>0</v>
      </c>
      <c r="AC93" s="75">
        <f>+VLOOKUP($D93,[1]venta_neta_cons!$A$2:$N$1048576,8,0)</f>
        <v>0</v>
      </c>
      <c r="AD93" s="75">
        <f>+VLOOKUP($D93,[1]venta_neta_cons!$A$2:$N$1048576,9,0)</f>
        <v>0</v>
      </c>
      <c r="AE93" s="75">
        <f>+VLOOKUP($D93,[1]venta_neta_cons!$A$2:$N$1048576,10,0)</f>
        <v>0</v>
      </c>
      <c r="AF93" s="75">
        <f>+VLOOKUP($D93,[1]venta_neta_cons!$A$2:$N$1048576,11,0)</f>
        <v>0</v>
      </c>
      <c r="AG93" s="75">
        <f>+VLOOKUP($D93,[1]venta_neta_cons!$A$2:$N$1048576,12,0)</f>
        <v>0</v>
      </c>
      <c r="AH93" s="75">
        <f>+VLOOKUP($D93,[1]venta_neta_cons!$A$2:$N$1048576,13,0)</f>
        <v>0</v>
      </c>
      <c r="AI93" s="75">
        <f>+VLOOKUP($D93,[1]venta_neta_cons!$A$2:$N$1048576,14,0)</f>
        <v>0</v>
      </c>
      <c r="AJ93" s="76">
        <f t="shared" si="256"/>
        <v>1373</v>
      </c>
      <c r="AK93" s="159">
        <f t="shared" si="246"/>
        <v>-0.9794100509832484</v>
      </c>
      <c r="AL93" s="76"/>
      <c r="AM93" s="75">
        <f>+VLOOKUP($D93,[1]saldo_cons!$A$2:$N$1048576,3,0)</f>
        <v>-1219.06</v>
      </c>
      <c r="AN93" s="75">
        <f>+VLOOKUP($D93,[1]saldo_cons!$A$2:$N$1048576,4,0)</f>
        <v>0</v>
      </c>
      <c r="AO93" s="75">
        <f>+VLOOKUP($D93,[1]saldo_cons!$A$2:$N$1048576,5,0)</f>
        <v>0</v>
      </c>
      <c r="AP93" s="75">
        <f>+VLOOKUP($D93,[1]saldo_cons!$A$2:$N$1048576,6,0)</f>
        <v>0</v>
      </c>
      <c r="AQ93" s="75">
        <f>+VLOOKUP($D93,[1]saldo_cons!$A$2:$N$1048576,7,0)</f>
        <v>0</v>
      </c>
      <c r="AR93" s="75">
        <f>+VLOOKUP($D93,[1]saldo_cons!$A$2:$N$1048576,8,0)</f>
        <v>0</v>
      </c>
      <c r="AS93" s="75">
        <f>+VLOOKUP($D93,[1]saldo_cons!$A$2:$N$1048576,9,0)</f>
        <v>0</v>
      </c>
      <c r="AT93" s="75">
        <f>+VLOOKUP($D93,[1]saldo_cons!$A$2:$N$1048576,10,0)</f>
        <v>0</v>
      </c>
      <c r="AU93" s="75">
        <f>+VLOOKUP($D93,[1]saldo_cons!$A$2:$N$1048576,11,0)</f>
        <v>0</v>
      </c>
      <c r="AV93" s="75">
        <f>+VLOOKUP($D93,[1]saldo_cons!$A$2:$N$1048576,12,0)</f>
        <v>0</v>
      </c>
      <c r="AW93" s="75">
        <f>+VLOOKUP($D93,[1]saldo_cons!$A$2:$N$1048576,13,0)</f>
        <v>0</v>
      </c>
      <c r="AX93" s="75">
        <f>+VLOOKUP($D93,[1]saldo_cons!$A$2:$N$1048576,14,0)</f>
        <v>0</v>
      </c>
      <c r="AY93" s="76">
        <f t="shared" si="333"/>
        <v>-1219.06</v>
      </c>
      <c r="AZ93" s="76"/>
      <c r="BA93" s="76"/>
      <c r="BB93" s="75">
        <f>+VLOOKUP($D93,[1]ggr_cons!$A$2:$N$1048576,3,0)</f>
        <v>-1344.73</v>
      </c>
      <c r="BC93" s="75">
        <f>+VLOOKUP($D93,[1]ggr_cons!$A$2:$N$1048576,4,0)</f>
        <v>0</v>
      </c>
      <c r="BD93" s="75">
        <f>+VLOOKUP($D93,[1]ggr_cons!$A$2:$N$1048576,5,0)</f>
        <v>0</v>
      </c>
      <c r="BE93" s="75">
        <f>+VLOOKUP($D93,[1]ggr_cons!$A$2:$N$1048576,6,0)</f>
        <v>0</v>
      </c>
      <c r="BF93" s="75">
        <f>+VLOOKUP($D93,[1]ggr_cons!$A$2:$N$1048576,7,0)</f>
        <v>0</v>
      </c>
      <c r="BG93" s="75">
        <f>+VLOOKUP($D93,[1]ggr_cons!$A$2:$N$1048576,8,0)</f>
        <v>0</v>
      </c>
      <c r="BH93" s="75">
        <f>+VLOOKUP($D93,[1]ggr_cons!$A$2:$N$1048576,9,0)</f>
        <v>0</v>
      </c>
      <c r="BI93" s="75">
        <f>+VLOOKUP($D93,[1]ggr_cons!$A$2:$N$1048576,10,0)</f>
        <v>0</v>
      </c>
      <c r="BJ93" s="75">
        <f>+VLOOKUP($D93,[1]ggr_cons!$A$2:$N$1048576,11,0)</f>
        <v>0</v>
      </c>
      <c r="BK93" s="75">
        <f>+VLOOKUP($D93,[1]ggr_cons!$A$2:$N$1048576,12,0)</f>
        <v>0</v>
      </c>
      <c r="BL93" s="75">
        <f>+VLOOKUP($D93,[1]ggr_cons!$A$2:$N$1048576,13,0)</f>
        <v>0</v>
      </c>
      <c r="BM93" s="75">
        <f>+VLOOKUP($D93,[1]ggr_cons!$A$2:$N$1048576,14,0)</f>
        <v>0</v>
      </c>
      <c r="BN93" s="76">
        <f t="shared" si="334"/>
        <v>-1344.73</v>
      </c>
      <c r="BO93" s="75"/>
      <c r="BP93" s="75"/>
      <c r="BQ93" s="77">
        <f t="shared" si="257"/>
        <v>13.73</v>
      </c>
      <c r="BR93" s="77">
        <f t="shared" si="258"/>
        <v>0</v>
      </c>
      <c r="BS93" s="77">
        <f t="shared" si="259"/>
        <v>0</v>
      </c>
      <c r="BT93" s="77">
        <f t="shared" si="260"/>
        <v>0</v>
      </c>
      <c r="BU93" s="77">
        <f t="shared" si="261"/>
        <v>0</v>
      </c>
      <c r="BV93" s="77">
        <f t="shared" si="262"/>
        <v>0</v>
      </c>
      <c r="BW93" s="77">
        <f t="shared" si="263"/>
        <v>0</v>
      </c>
      <c r="BX93" s="77">
        <f t="shared" si="264"/>
        <v>0</v>
      </c>
      <c r="BY93" s="77">
        <f t="shared" si="265"/>
        <v>0</v>
      </c>
      <c r="BZ93" s="77">
        <f t="shared" si="266"/>
        <v>0</v>
      </c>
      <c r="CA93" s="77">
        <f t="shared" si="267"/>
        <v>0</v>
      </c>
      <c r="CB93" s="77">
        <f t="shared" si="268"/>
        <v>0</v>
      </c>
      <c r="CC93" s="77">
        <f t="shared" si="269"/>
        <v>13.73</v>
      </c>
      <c r="CD93" s="75"/>
      <c r="CE93" s="77"/>
      <c r="CF93" s="77">
        <f t="shared" si="270"/>
        <v>11.347107438016529</v>
      </c>
      <c r="CG93" s="77">
        <f t="shared" si="271"/>
        <v>0</v>
      </c>
      <c r="CH93" s="77">
        <f t="shared" si="272"/>
        <v>0</v>
      </c>
      <c r="CI93" s="77">
        <f t="shared" si="273"/>
        <v>0</v>
      </c>
      <c r="CJ93" s="77">
        <f t="shared" si="274"/>
        <v>0</v>
      </c>
      <c r="CK93" s="77">
        <f t="shared" si="275"/>
        <v>0</v>
      </c>
      <c r="CL93" s="77">
        <f t="shared" si="276"/>
        <v>0</v>
      </c>
      <c r="CM93" s="77">
        <f t="shared" si="277"/>
        <v>0</v>
      </c>
      <c r="CN93" s="77">
        <f t="shared" si="278"/>
        <v>0</v>
      </c>
      <c r="CO93" s="77">
        <f t="shared" si="279"/>
        <v>0</v>
      </c>
      <c r="CP93" s="77">
        <f t="shared" si="280"/>
        <v>0</v>
      </c>
      <c r="CQ93" s="77">
        <f t="shared" si="281"/>
        <v>0</v>
      </c>
      <c r="CR93" s="77">
        <f t="shared" si="282"/>
        <v>11.347107438016529</v>
      </c>
      <c r="CS93" s="75"/>
      <c r="CT93" s="75"/>
      <c r="CU93" s="78">
        <f t="shared" si="295"/>
        <v>27.46</v>
      </c>
      <c r="CV93" s="78">
        <f t="shared" si="296"/>
        <v>0</v>
      </c>
      <c r="CW93" s="78">
        <f t="shared" si="297"/>
        <v>0</v>
      </c>
      <c r="CX93" s="78">
        <f t="shared" si="298"/>
        <v>0</v>
      </c>
      <c r="CY93" s="78">
        <f t="shared" si="299"/>
        <v>0</v>
      </c>
      <c r="CZ93" s="78">
        <f t="shared" si="300"/>
        <v>0</v>
      </c>
      <c r="DA93" s="78">
        <f t="shared" si="301"/>
        <v>0</v>
      </c>
      <c r="DB93" s="78">
        <f t="shared" si="302"/>
        <v>0</v>
      </c>
      <c r="DC93" s="78">
        <f t="shared" si="303"/>
        <v>0</v>
      </c>
      <c r="DD93" s="78">
        <f t="shared" si="304"/>
        <v>0</v>
      </c>
      <c r="DE93" s="78">
        <f t="shared" si="305"/>
        <v>0</v>
      </c>
      <c r="DF93" s="78">
        <f t="shared" si="306"/>
        <v>0</v>
      </c>
      <c r="DG93" s="77">
        <f t="shared" si="307"/>
        <v>27.46</v>
      </c>
      <c r="DH93" s="75"/>
      <c r="DJ93" s="6">
        <f t="shared" si="308"/>
        <v>30</v>
      </c>
      <c r="DK93" s="6">
        <f t="shared" si="309"/>
        <v>0</v>
      </c>
      <c r="DL93" s="6">
        <f t="shared" si="310"/>
        <v>0</v>
      </c>
      <c r="DM93" s="6">
        <f t="shared" si="311"/>
        <v>0</v>
      </c>
      <c r="DN93" s="6">
        <f t="shared" si="312"/>
        <v>0</v>
      </c>
      <c r="DO93" s="6">
        <f t="shared" si="313"/>
        <v>0</v>
      </c>
      <c r="DP93" s="6">
        <f t="shared" si="314"/>
        <v>0</v>
      </c>
      <c r="DQ93" s="6">
        <f t="shared" si="315"/>
        <v>0</v>
      </c>
      <c r="DR93" s="6">
        <f t="shared" si="316"/>
        <v>0</v>
      </c>
      <c r="DS93" s="6">
        <f t="shared" si="317"/>
        <v>0</v>
      </c>
      <c r="DT93" s="6">
        <f t="shared" si="318"/>
        <v>0</v>
      </c>
      <c r="DU93" s="6">
        <f t="shared" si="319"/>
        <v>0</v>
      </c>
      <c r="DV93" s="77">
        <f t="shared" si="337"/>
        <v>30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>
        <v>0</v>
      </c>
      <c r="EK93" s="77">
        <f t="shared" si="335"/>
        <v>0</v>
      </c>
      <c r="EO93" s="75">
        <f t="shared" si="283"/>
        <v>57.46</v>
      </c>
      <c r="EP93" s="75">
        <f t="shared" si="284"/>
        <v>0</v>
      </c>
      <c r="EQ93" s="75">
        <f t="shared" si="285"/>
        <v>0</v>
      </c>
      <c r="ER93" s="75">
        <f t="shared" si="286"/>
        <v>0</v>
      </c>
      <c r="ES93" s="75">
        <f t="shared" si="287"/>
        <v>0</v>
      </c>
      <c r="ET93" s="75">
        <f t="shared" si="288"/>
        <v>0</v>
      </c>
      <c r="EU93" s="75">
        <f t="shared" si="289"/>
        <v>0</v>
      </c>
      <c r="EV93" s="75">
        <f t="shared" si="290"/>
        <v>0</v>
      </c>
      <c r="EW93" s="75">
        <f t="shared" si="291"/>
        <v>0</v>
      </c>
      <c r="EX93" s="75">
        <f t="shared" si="292"/>
        <v>0</v>
      </c>
      <c r="EY93" s="75">
        <f t="shared" si="293"/>
        <v>0</v>
      </c>
      <c r="EZ93" s="75">
        <f t="shared" si="294"/>
        <v>0</v>
      </c>
      <c r="FA93" s="77">
        <f t="shared" si="336"/>
        <v>57.46</v>
      </c>
      <c r="FD93" s="75">
        <f t="shared" si="320"/>
        <v>-1276.52</v>
      </c>
      <c r="FE93" s="75">
        <f t="shared" si="321"/>
        <v>0</v>
      </c>
      <c r="FF93" s="75">
        <f t="shared" si="322"/>
        <v>0</v>
      </c>
      <c r="FG93" s="75">
        <f t="shared" si="323"/>
        <v>0</v>
      </c>
      <c r="FH93" s="75">
        <f t="shared" si="324"/>
        <v>0</v>
      </c>
      <c r="FI93" s="75">
        <f t="shared" si="325"/>
        <v>0</v>
      </c>
      <c r="FJ93" s="75">
        <f t="shared" si="326"/>
        <v>0</v>
      </c>
      <c r="FK93" s="75">
        <f t="shared" si="327"/>
        <v>0</v>
      </c>
      <c r="FL93" s="75">
        <f t="shared" si="328"/>
        <v>0</v>
      </c>
      <c r="FM93" s="75">
        <f t="shared" si="329"/>
        <v>0</v>
      </c>
      <c r="FN93" s="75">
        <f t="shared" si="330"/>
        <v>0</v>
      </c>
      <c r="FO93" s="75">
        <f t="shared" si="331"/>
        <v>0</v>
      </c>
      <c r="FP93" s="75">
        <f t="shared" si="332"/>
        <v>-1276.52</v>
      </c>
    </row>
    <row r="94" spans="1:172" ht="15" customHeight="1" outlineLevel="2" x14ac:dyDescent="0.25">
      <c r="A94" s="30">
        <v>12</v>
      </c>
      <c r="B94" s="30" t="s">
        <v>408</v>
      </c>
      <c r="C94" s="30" t="s">
        <v>6</v>
      </c>
      <c r="D94" s="64">
        <f t="shared" si="234"/>
        <v>10034</v>
      </c>
      <c r="E94" s="62">
        <v>10034</v>
      </c>
      <c r="F94" s="41" t="s">
        <v>292</v>
      </c>
      <c r="G94" s="36" t="s">
        <v>410</v>
      </c>
      <c r="H94" s="36" t="s">
        <v>410</v>
      </c>
      <c r="I94" s="39" t="s">
        <v>377</v>
      </c>
      <c r="J94" s="37" t="s">
        <v>378</v>
      </c>
      <c r="K94" s="37" t="s">
        <v>12</v>
      </c>
      <c r="L94" s="32" t="s">
        <v>333</v>
      </c>
      <c r="M94" s="33" t="s">
        <v>405</v>
      </c>
      <c r="N94" s="34">
        <v>0.01</v>
      </c>
      <c r="O94" s="34">
        <v>0.02</v>
      </c>
      <c r="P94" s="34">
        <v>0</v>
      </c>
      <c r="Q94" s="34">
        <v>0</v>
      </c>
      <c r="R94" s="33">
        <v>0</v>
      </c>
      <c r="S94" s="33">
        <v>0</v>
      </c>
      <c r="T94" s="33">
        <v>30</v>
      </c>
      <c r="U94" s="33"/>
      <c r="X94" s="75">
        <f>+VLOOKUP($D94,[1]venta_neta_cons!$A$2:$N$1048576,3,0)</f>
        <v>3423</v>
      </c>
      <c r="Y94" s="75">
        <f>+VLOOKUP($D94,[1]venta_neta_cons!$A$2:$N$1048576,4,0)</f>
        <v>0</v>
      </c>
      <c r="Z94" s="75">
        <f>+VLOOKUP($D94,[1]venta_neta_cons!$A$2:$N$1048576,5,0)</f>
        <v>0</v>
      </c>
      <c r="AA94" s="75">
        <f>+VLOOKUP($D94,[1]venta_neta_cons!$A$2:$N$1048576,6,0)</f>
        <v>0</v>
      </c>
      <c r="AB94" s="75">
        <f>+VLOOKUP($D94,[1]venta_neta_cons!$A$2:$N$1048576,7,0)</f>
        <v>0</v>
      </c>
      <c r="AC94" s="75">
        <f>+VLOOKUP($D94,[1]venta_neta_cons!$A$2:$N$1048576,8,0)</f>
        <v>0</v>
      </c>
      <c r="AD94" s="75">
        <f>+VLOOKUP($D94,[1]venta_neta_cons!$A$2:$N$1048576,9,0)</f>
        <v>0</v>
      </c>
      <c r="AE94" s="75">
        <f>+VLOOKUP($D94,[1]venta_neta_cons!$A$2:$N$1048576,10,0)</f>
        <v>0</v>
      </c>
      <c r="AF94" s="75">
        <f>+VLOOKUP($D94,[1]venta_neta_cons!$A$2:$N$1048576,11,0)</f>
        <v>0</v>
      </c>
      <c r="AG94" s="75">
        <f>+VLOOKUP($D94,[1]venta_neta_cons!$A$2:$N$1048576,12,0)</f>
        <v>0</v>
      </c>
      <c r="AH94" s="75">
        <f>+VLOOKUP($D94,[1]venta_neta_cons!$A$2:$N$1048576,13,0)</f>
        <v>0</v>
      </c>
      <c r="AI94" s="75">
        <f>+VLOOKUP($D94,[1]venta_neta_cons!$A$2:$N$1048576,14,0)</f>
        <v>0</v>
      </c>
      <c r="AJ94" s="76">
        <f t="shared" si="256"/>
        <v>3423</v>
      </c>
      <c r="AK94" s="159">
        <f t="shared" si="246"/>
        <v>0.50383289512123863</v>
      </c>
      <c r="AL94" s="76"/>
      <c r="AM94" s="75">
        <f>+VLOOKUP($D94,[1]saldo_cons!$A$2:$N$1048576,3,0)</f>
        <v>1784.1</v>
      </c>
      <c r="AN94" s="75">
        <f>+VLOOKUP($D94,[1]saldo_cons!$A$2:$N$1048576,4,0)</f>
        <v>0</v>
      </c>
      <c r="AO94" s="75">
        <f>+VLOOKUP($D94,[1]saldo_cons!$A$2:$N$1048576,5,0)</f>
        <v>0</v>
      </c>
      <c r="AP94" s="75">
        <f>+VLOOKUP($D94,[1]saldo_cons!$A$2:$N$1048576,6,0)</f>
        <v>0</v>
      </c>
      <c r="AQ94" s="75">
        <f>+VLOOKUP($D94,[1]saldo_cons!$A$2:$N$1048576,7,0)</f>
        <v>0</v>
      </c>
      <c r="AR94" s="75">
        <f>+VLOOKUP($D94,[1]saldo_cons!$A$2:$N$1048576,8,0)</f>
        <v>0</v>
      </c>
      <c r="AS94" s="75">
        <f>+VLOOKUP($D94,[1]saldo_cons!$A$2:$N$1048576,9,0)</f>
        <v>0</v>
      </c>
      <c r="AT94" s="75">
        <f>+VLOOKUP($D94,[1]saldo_cons!$A$2:$N$1048576,10,0)</f>
        <v>0</v>
      </c>
      <c r="AU94" s="75">
        <f>+VLOOKUP($D94,[1]saldo_cons!$A$2:$N$1048576,11,0)</f>
        <v>0</v>
      </c>
      <c r="AV94" s="75">
        <f>+VLOOKUP($D94,[1]saldo_cons!$A$2:$N$1048576,12,0)</f>
        <v>0</v>
      </c>
      <c r="AW94" s="75">
        <f>+VLOOKUP($D94,[1]saldo_cons!$A$2:$N$1048576,13,0)</f>
        <v>0</v>
      </c>
      <c r="AX94" s="75">
        <f>+VLOOKUP($D94,[1]saldo_cons!$A$2:$N$1048576,14,0)</f>
        <v>0</v>
      </c>
      <c r="AY94" s="76">
        <f t="shared" si="333"/>
        <v>1784.1</v>
      </c>
      <c r="AZ94" s="76"/>
      <c r="BA94" s="76"/>
      <c r="BB94" s="75">
        <f>+VLOOKUP($D94,[1]ggr_cons!$A$2:$N$1048576,3,0)</f>
        <v>1724.62</v>
      </c>
      <c r="BC94" s="75">
        <f>+VLOOKUP($D94,[1]ggr_cons!$A$2:$N$1048576,4,0)</f>
        <v>0</v>
      </c>
      <c r="BD94" s="75">
        <f>+VLOOKUP($D94,[1]ggr_cons!$A$2:$N$1048576,5,0)</f>
        <v>0</v>
      </c>
      <c r="BE94" s="75">
        <f>+VLOOKUP($D94,[1]ggr_cons!$A$2:$N$1048576,6,0)</f>
        <v>0</v>
      </c>
      <c r="BF94" s="75">
        <f>+VLOOKUP($D94,[1]ggr_cons!$A$2:$N$1048576,7,0)</f>
        <v>0</v>
      </c>
      <c r="BG94" s="75">
        <f>+VLOOKUP($D94,[1]ggr_cons!$A$2:$N$1048576,8,0)</f>
        <v>0</v>
      </c>
      <c r="BH94" s="75">
        <f>+VLOOKUP($D94,[1]ggr_cons!$A$2:$N$1048576,9,0)</f>
        <v>0</v>
      </c>
      <c r="BI94" s="75">
        <f>+VLOOKUP($D94,[1]ggr_cons!$A$2:$N$1048576,10,0)</f>
        <v>0</v>
      </c>
      <c r="BJ94" s="75">
        <f>+VLOOKUP($D94,[1]ggr_cons!$A$2:$N$1048576,11,0)</f>
        <v>0</v>
      </c>
      <c r="BK94" s="75">
        <f>+VLOOKUP($D94,[1]ggr_cons!$A$2:$N$1048576,12,0)</f>
        <v>0</v>
      </c>
      <c r="BL94" s="75">
        <f>+VLOOKUP($D94,[1]ggr_cons!$A$2:$N$1048576,13,0)</f>
        <v>0</v>
      </c>
      <c r="BM94" s="75">
        <f>+VLOOKUP($D94,[1]ggr_cons!$A$2:$N$1048576,14,0)</f>
        <v>0</v>
      </c>
      <c r="BN94" s="76">
        <f t="shared" si="334"/>
        <v>1724.62</v>
      </c>
      <c r="BO94" s="75"/>
      <c r="BP94" s="75"/>
      <c r="BQ94" s="77">
        <f t="shared" si="257"/>
        <v>34.230000000000004</v>
      </c>
      <c r="BR94" s="77">
        <f t="shared" si="258"/>
        <v>0</v>
      </c>
      <c r="BS94" s="77">
        <f t="shared" si="259"/>
        <v>0</v>
      </c>
      <c r="BT94" s="77">
        <f t="shared" si="260"/>
        <v>0</v>
      </c>
      <c r="BU94" s="77">
        <f t="shared" si="261"/>
        <v>0</v>
      </c>
      <c r="BV94" s="77">
        <f t="shared" si="262"/>
        <v>0</v>
      </c>
      <c r="BW94" s="77">
        <f t="shared" si="263"/>
        <v>0</v>
      </c>
      <c r="BX94" s="77">
        <f t="shared" si="264"/>
        <v>0</v>
      </c>
      <c r="BY94" s="77">
        <f t="shared" si="265"/>
        <v>0</v>
      </c>
      <c r="BZ94" s="77">
        <f t="shared" si="266"/>
        <v>0</v>
      </c>
      <c r="CA94" s="77">
        <f t="shared" si="267"/>
        <v>0</v>
      </c>
      <c r="CB94" s="77">
        <f t="shared" si="268"/>
        <v>0</v>
      </c>
      <c r="CC94" s="77">
        <f t="shared" si="269"/>
        <v>34.230000000000004</v>
      </c>
      <c r="CD94" s="75"/>
      <c r="CE94" s="77"/>
      <c r="CF94" s="77">
        <f t="shared" si="270"/>
        <v>28.289256198347111</v>
      </c>
      <c r="CG94" s="77">
        <f t="shared" si="271"/>
        <v>0</v>
      </c>
      <c r="CH94" s="77">
        <f t="shared" si="272"/>
        <v>0</v>
      </c>
      <c r="CI94" s="77">
        <f t="shared" si="273"/>
        <v>0</v>
      </c>
      <c r="CJ94" s="77">
        <f t="shared" si="274"/>
        <v>0</v>
      </c>
      <c r="CK94" s="77">
        <f t="shared" si="275"/>
        <v>0</v>
      </c>
      <c r="CL94" s="77">
        <f t="shared" si="276"/>
        <v>0</v>
      </c>
      <c r="CM94" s="77">
        <f t="shared" si="277"/>
        <v>0</v>
      </c>
      <c r="CN94" s="77">
        <f t="shared" si="278"/>
        <v>0</v>
      </c>
      <c r="CO94" s="77">
        <f t="shared" si="279"/>
        <v>0</v>
      </c>
      <c r="CP94" s="77">
        <f t="shared" si="280"/>
        <v>0</v>
      </c>
      <c r="CQ94" s="77">
        <f t="shared" si="281"/>
        <v>0</v>
      </c>
      <c r="CR94" s="77">
        <f t="shared" si="282"/>
        <v>28.289256198347111</v>
      </c>
      <c r="CS94" s="75"/>
      <c r="CT94" s="75"/>
      <c r="CU94" s="78">
        <f t="shared" si="295"/>
        <v>68.460000000000008</v>
      </c>
      <c r="CV94" s="78">
        <f t="shared" si="296"/>
        <v>0</v>
      </c>
      <c r="CW94" s="78">
        <f t="shared" si="297"/>
        <v>0</v>
      </c>
      <c r="CX94" s="78">
        <f t="shared" si="298"/>
        <v>0</v>
      </c>
      <c r="CY94" s="78">
        <f t="shared" si="299"/>
        <v>0</v>
      </c>
      <c r="CZ94" s="78">
        <f t="shared" si="300"/>
        <v>0</v>
      </c>
      <c r="DA94" s="78">
        <f t="shared" si="301"/>
        <v>0</v>
      </c>
      <c r="DB94" s="78">
        <f t="shared" si="302"/>
        <v>0</v>
      </c>
      <c r="DC94" s="78">
        <f t="shared" si="303"/>
        <v>0</v>
      </c>
      <c r="DD94" s="78">
        <f t="shared" si="304"/>
        <v>0</v>
      </c>
      <c r="DE94" s="78">
        <f t="shared" si="305"/>
        <v>0</v>
      </c>
      <c r="DF94" s="78">
        <f t="shared" si="306"/>
        <v>0</v>
      </c>
      <c r="DG94" s="77">
        <f t="shared" si="307"/>
        <v>68.460000000000008</v>
      </c>
      <c r="DH94" s="75"/>
      <c r="DJ94" s="6">
        <f t="shared" si="308"/>
        <v>30</v>
      </c>
      <c r="DK94" s="6">
        <f t="shared" si="309"/>
        <v>0</v>
      </c>
      <c r="DL94" s="6">
        <f t="shared" si="310"/>
        <v>0</v>
      </c>
      <c r="DM94" s="6">
        <f t="shared" si="311"/>
        <v>0</v>
      </c>
      <c r="DN94" s="6">
        <f t="shared" si="312"/>
        <v>0</v>
      </c>
      <c r="DO94" s="6">
        <f t="shared" si="313"/>
        <v>0</v>
      </c>
      <c r="DP94" s="6">
        <f t="shared" si="314"/>
        <v>0</v>
      </c>
      <c r="DQ94" s="6">
        <f t="shared" si="315"/>
        <v>0</v>
      </c>
      <c r="DR94" s="6">
        <f t="shared" si="316"/>
        <v>0</v>
      </c>
      <c r="DS94" s="6">
        <f t="shared" si="317"/>
        <v>0</v>
      </c>
      <c r="DT94" s="6">
        <f t="shared" si="318"/>
        <v>0</v>
      </c>
      <c r="DU94" s="6">
        <f t="shared" si="319"/>
        <v>0</v>
      </c>
      <c r="DV94" s="77">
        <f t="shared" si="337"/>
        <v>30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>
        <v>0</v>
      </c>
      <c r="EK94" s="77">
        <f t="shared" si="335"/>
        <v>0</v>
      </c>
      <c r="EO94" s="75">
        <f t="shared" si="283"/>
        <v>98.460000000000008</v>
      </c>
      <c r="EP94" s="75">
        <f t="shared" si="284"/>
        <v>0</v>
      </c>
      <c r="EQ94" s="75">
        <f t="shared" si="285"/>
        <v>0</v>
      </c>
      <c r="ER94" s="75">
        <f t="shared" si="286"/>
        <v>0</v>
      </c>
      <c r="ES94" s="75">
        <f t="shared" si="287"/>
        <v>0</v>
      </c>
      <c r="ET94" s="75">
        <f t="shared" si="288"/>
        <v>0</v>
      </c>
      <c r="EU94" s="75">
        <f t="shared" si="289"/>
        <v>0</v>
      </c>
      <c r="EV94" s="75">
        <f t="shared" si="290"/>
        <v>0</v>
      </c>
      <c r="EW94" s="75">
        <f t="shared" si="291"/>
        <v>0</v>
      </c>
      <c r="EX94" s="75">
        <f t="shared" si="292"/>
        <v>0</v>
      </c>
      <c r="EY94" s="75">
        <f t="shared" si="293"/>
        <v>0</v>
      </c>
      <c r="EZ94" s="75">
        <f t="shared" si="294"/>
        <v>0</v>
      </c>
      <c r="FA94" s="77">
        <f t="shared" si="336"/>
        <v>98.460000000000008</v>
      </c>
      <c r="FD94" s="75">
        <f t="shared" si="320"/>
        <v>1685.6399999999999</v>
      </c>
      <c r="FE94" s="75">
        <f t="shared" si="321"/>
        <v>0</v>
      </c>
      <c r="FF94" s="75">
        <f t="shared" si="322"/>
        <v>0</v>
      </c>
      <c r="FG94" s="75">
        <f t="shared" si="323"/>
        <v>0</v>
      </c>
      <c r="FH94" s="75">
        <f t="shared" si="324"/>
        <v>0</v>
      </c>
      <c r="FI94" s="75">
        <f t="shared" si="325"/>
        <v>0</v>
      </c>
      <c r="FJ94" s="75">
        <f t="shared" si="326"/>
        <v>0</v>
      </c>
      <c r="FK94" s="75">
        <f t="shared" si="327"/>
        <v>0</v>
      </c>
      <c r="FL94" s="75">
        <f t="shared" si="328"/>
        <v>0</v>
      </c>
      <c r="FM94" s="75">
        <f t="shared" si="329"/>
        <v>0</v>
      </c>
      <c r="FN94" s="75">
        <f t="shared" si="330"/>
        <v>0</v>
      </c>
      <c r="FO94" s="75">
        <f t="shared" si="331"/>
        <v>0</v>
      </c>
      <c r="FP94" s="75">
        <f t="shared" si="332"/>
        <v>1685.6399999999999</v>
      </c>
    </row>
    <row r="95" spans="1:172" ht="15" customHeight="1" outlineLevel="2" x14ac:dyDescent="0.25">
      <c r="A95" s="30">
        <v>12</v>
      </c>
      <c r="B95" s="30" t="s">
        <v>408</v>
      </c>
      <c r="C95" s="30" t="s">
        <v>6</v>
      </c>
      <c r="D95" s="64">
        <f t="shared" si="234"/>
        <v>10037</v>
      </c>
      <c r="E95" s="62">
        <v>10037</v>
      </c>
      <c r="F95" s="41" t="s">
        <v>293</v>
      </c>
      <c r="G95" s="36" t="s">
        <v>410</v>
      </c>
      <c r="H95" s="36" t="s">
        <v>410</v>
      </c>
      <c r="I95" s="39" t="s">
        <v>379</v>
      </c>
      <c r="J95" s="37" t="s">
        <v>12</v>
      </c>
      <c r="K95" s="37" t="s">
        <v>12</v>
      </c>
      <c r="L95" s="32" t="s">
        <v>333</v>
      </c>
      <c r="M95" s="33" t="s">
        <v>405</v>
      </c>
      <c r="N95" s="34">
        <v>0.01</v>
      </c>
      <c r="O95" s="34">
        <v>0.02</v>
      </c>
      <c r="P95" s="34">
        <v>0</v>
      </c>
      <c r="Q95" s="34">
        <v>0</v>
      </c>
      <c r="R95" s="33">
        <v>0</v>
      </c>
      <c r="S95" s="33">
        <v>0</v>
      </c>
      <c r="T95" s="33">
        <v>30</v>
      </c>
      <c r="U95" s="33"/>
      <c r="X95" s="75">
        <f>+VLOOKUP($D95,[1]venta_neta_cons!$A$2:$N$1048576,3,0)</f>
        <v>239</v>
      </c>
      <c r="Y95" s="75">
        <f>+VLOOKUP($D95,[1]venta_neta_cons!$A$2:$N$1048576,4,0)</f>
        <v>0</v>
      </c>
      <c r="Z95" s="75">
        <f>+VLOOKUP($D95,[1]venta_neta_cons!$A$2:$N$1048576,5,0)</f>
        <v>0</v>
      </c>
      <c r="AA95" s="75">
        <f>+VLOOKUP($D95,[1]venta_neta_cons!$A$2:$N$1048576,6,0)</f>
        <v>0</v>
      </c>
      <c r="AB95" s="75">
        <f>+VLOOKUP($D95,[1]venta_neta_cons!$A$2:$N$1048576,7,0)</f>
        <v>0</v>
      </c>
      <c r="AC95" s="75">
        <f>+VLOOKUP($D95,[1]venta_neta_cons!$A$2:$N$1048576,8,0)</f>
        <v>0</v>
      </c>
      <c r="AD95" s="75">
        <f>+VLOOKUP($D95,[1]venta_neta_cons!$A$2:$N$1048576,9,0)</f>
        <v>0</v>
      </c>
      <c r="AE95" s="75">
        <f>+VLOOKUP($D95,[1]venta_neta_cons!$A$2:$N$1048576,10,0)</f>
        <v>0</v>
      </c>
      <c r="AF95" s="75">
        <f>+VLOOKUP($D95,[1]venta_neta_cons!$A$2:$N$1048576,11,0)</f>
        <v>0</v>
      </c>
      <c r="AG95" s="75">
        <f>+VLOOKUP($D95,[1]venta_neta_cons!$A$2:$N$1048576,12,0)</f>
        <v>0</v>
      </c>
      <c r="AH95" s="75">
        <f>+VLOOKUP($D95,[1]venta_neta_cons!$A$2:$N$1048576,13,0)</f>
        <v>0</v>
      </c>
      <c r="AI95" s="75">
        <f>+VLOOKUP($D95,[1]venta_neta_cons!$A$2:$N$1048576,14,0)</f>
        <v>0</v>
      </c>
      <c r="AJ95" s="76">
        <f t="shared" si="256"/>
        <v>239</v>
      </c>
      <c r="AK95" s="159">
        <f t="shared" si="246"/>
        <v>0.98451882845188288</v>
      </c>
      <c r="AL95" s="76"/>
      <c r="AM95" s="75">
        <f>+VLOOKUP($D95,[1]saldo_cons!$A$2:$N$1048576,3,0)</f>
        <v>239</v>
      </c>
      <c r="AN95" s="75">
        <f>+VLOOKUP($D95,[1]saldo_cons!$A$2:$N$1048576,4,0)</f>
        <v>0</v>
      </c>
      <c r="AO95" s="75">
        <f>+VLOOKUP($D95,[1]saldo_cons!$A$2:$N$1048576,5,0)</f>
        <v>0</v>
      </c>
      <c r="AP95" s="75">
        <f>+VLOOKUP($D95,[1]saldo_cons!$A$2:$N$1048576,6,0)</f>
        <v>0</v>
      </c>
      <c r="AQ95" s="75">
        <f>+VLOOKUP($D95,[1]saldo_cons!$A$2:$N$1048576,7,0)</f>
        <v>0</v>
      </c>
      <c r="AR95" s="75">
        <f>+VLOOKUP($D95,[1]saldo_cons!$A$2:$N$1048576,8,0)</f>
        <v>0</v>
      </c>
      <c r="AS95" s="75">
        <f>+VLOOKUP($D95,[1]saldo_cons!$A$2:$N$1048576,9,0)</f>
        <v>0</v>
      </c>
      <c r="AT95" s="75">
        <f>+VLOOKUP($D95,[1]saldo_cons!$A$2:$N$1048576,10,0)</f>
        <v>0</v>
      </c>
      <c r="AU95" s="75">
        <f>+VLOOKUP($D95,[1]saldo_cons!$A$2:$N$1048576,11,0)</f>
        <v>0</v>
      </c>
      <c r="AV95" s="75">
        <f>+VLOOKUP($D95,[1]saldo_cons!$A$2:$N$1048576,12,0)</f>
        <v>0</v>
      </c>
      <c r="AW95" s="75">
        <f>+VLOOKUP($D95,[1]saldo_cons!$A$2:$N$1048576,13,0)</f>
        <v>0</v>
      </c>
      <c r="AX95" s="75">
        <f>+VLOOKUP($D95,[1]saldo_cons!$A$2:$N$1048576,14,0)</f>
        <v>0</v>
      </c>
      <c r="AY95" s="76">
        <f t="shared" si="333"/>
        <v>239</v>
      </c>
      <c r="AZ95" s="76"/>
      <c r="BA95" s="76"/>
      <c r="BB95" s="75">
        <f>+VLOOKUP($D95,[1]ggr_cons!$A$2:$N$1048576,3,0)</f>
        <v>235.3</v>
      </c>
      <c r="BC95" s="75">
        <f>+VLOOKUP($D95,[1]ggr_cons!$A$2:$N$1048576,4,0)</f>
        <v>0</v>
      </c>
      <c r="BD95" s="75">
        <f>+VLOOKUP($D95,[1]ggr_cons!$A$2:$N$1048576,5,0)</f>
        <v>0</v>
      </c>
      <c r="BE95" s="75">
        <f>+VLOOKUP($D95,[1]ggr_cons!$A$2:$N$1048576,6,0)</f>
        <v>0</v>
      </c>
      <c r="BF95" s="75">
        <f>+VLOOKUP($D95,[1]ggr_cons!$A$2:$N$1048576,7,0)</f>
        <v>0</v>
      </c>
      <c r="BG95" s="75">
        <f>+VLOOKUP($D95,[1]ggr_cons!$A$2:$N$1048576,8,0)</f>
        <v>0</v>
      </c>
      <c r="BH95" s="75">
        <f>+VLOOKUP($D95,[1]ggr_cons!$A$2:$N$1048576,9,0)</f>
        <v>0</v>
      </c>
      <c r="BI95" s="75">
        <f>+VLOOKUP($D95,[1]ggr_cons!$A$2:$N$1048576,10,0)</f>
        <v>0</v>
      </c>
      <c r="BJ95" s="75">
        <f>+VLOOKUP($D95,[1]ggr_cons!$A$2:$N$1048576,11,0)</f>
        <v>0</v>
      </c>
      <c r="BK95" s="75">
        <f>+VLOOKUP($D95,[1]ggr_cons!$A$2:$N$1048576,12,0)</f>
        <v>0</v>
      </c>
      <c r="BL95" s="75">
        <f>+VLOOKUP($D95,[1]ggr_cons!$A$2:$N$1048576,13,0)</f>
        <v>0</v>
      </c>
      <c r="BM95" s="75">
        <f>+VLOOKUP($D95,[1]ggr_cons!$A$2:$N$1048576,14,0)</f>
        <v>0</v>
      </c>
      <c r="BN95" s="76">
        <f t="shared" si="334"/>
        <v>235.3</v>
      </c>
      <c r="BO95" s="75"/>
      <c r="BP95" s="75"/>
      <c r="BQ95" s="77">
        <f t="shared" si="257"/>
        <v>2.39</v>
      </c>
      <c r="BR95" s="77">
        <f t="shared" si="258"/>
        <v>0</v>
      </c>
      <c r="BS95" s="77">
        <f t="shared" si="259"/>
        <v>0</v>
      </c>
      <c r="BT95" s="77">
        <f t="shared" si="260"/>
        <v>0</v>
      </c>
      <c r="BU95" s="77">
        <f t="shared" si="261"/>
        <v>0</v>
      </c>
      <c r="BV95" s="77">
        <f t="shared" si="262"/>
        <v>0</v>
      </c>
      <c r="BW95" s="77">
        <f t="shared" si="263"/>
        <v>0</v>
      </c>
      <c r="BX95" s="77">
        <f t="shared" si="264"/>
        <v>0</v>
      </c>
      <c r="BY95" s="77">
        <f t="shared" si="265"/>
        <v>0</v>
      </c>
      <c r="BZ95" s="77">
        <f t="shared" si="266"/>
        <v>0</v>
      </c>
      <c r="CA95" s="77">
        <f t="shared" si="267"/>
        <v>0</v>
      </c>
      <c r="CB95" s="77">
        <f t="shared" si="268"/>
        <v>0</v>
      </c>
      <c r="CC95" s="77">
        <f t="shared" si="269"/>
        <v>2.39</v>
      </c>
      <c r="CD95" s="75"/>
      <c r="CE95" s="77"/>
      <c r="CF95" s="77">
        <f t="shared" si="270"/>
        <v>1.975206611570248</v>
      </c>
      <c r="CG95" s="77">
        <f t="shared" si="271"/>
        <v>0</v>
      </c>
      <c r="CH95" s="77">
        <f t="shared" si="272"/>
        <v>0</v>
      </c>
      <c r="CI95" s="77">
        <f t="shared" si="273"/>
        <v>0</v>
      </c>
      <c r="CJ95" s="77">
        <f t="shared" si="274"/>
        <v>0</v>
      </c>
      <c r="CK95" s="77">
        <f t="shared" si="275"/>
        <v>0</v>
      </c>
      <c r="CL95" s="77">
        <f t="shared" si="276"/>
        <v>0</v>
      </c>
      <c r="CM95" s="77">
        <f t="shared" si="277"/>
        <v>0</v>
      </c>
      <c r="CN95" s="77">
        <f t="shared" si="278"/>
        <v>0</v>
      </c>
      <c r="CO95" s="77">
        <f t="shared" si="279"/>
        <v>0</v>
      </c>
      <c r="CP95" s="77">
        <f t="shared" si="280"/>
        <v>0</v>
      </c>
      <c r="CQ95" s="77">
        <f t="shared" si="281"/>
        <v>0</v>
      </c>
      <c r="CR95" s="77">
        <f t="shared" si="282"/>
        <v>1.975206611570248</v>
      </c>
      <c r="CS95" s="75"/>
      <c r="CT95" s="75"/>
      <c r="CU95" s="78">
        <f t="shared" si="295"/>
        <v>4.78</v>
      </c>
      <c r="CV95" s="78">
        <f t="shared" si="296"/>
        <v>0</v>
      </c>
      <c r="CW95" s="78">
        <f t="shared" si="297"/>
        <v>0</v>
      </c>
      <c r="CX95" s="78">
        <f t="shared" si="298"/>
        <v>0</v>
      </c>
      <c r="CY95" s="78">
        <f t="shared" si="299"/>
        <v>0</v>
      </c>
      <c r="CZ95" s="78">
        <f t="shared" si="300"/>
        <v>0</v>
      </c>
      <c r="DA95" s="78">
        <f t="shared" si="301"/>
        <v>0</v>
      </c>
      <c r="DB95" s="78">
        <f t="shared" si="302"/>
        <v>0</v>
      </c>
      <c r="DC95" s="78">
        <f t="shared" si="303"/>
        <v>0</v>
      </c>
      <c r="DD95" s="78">
        <f t="shared" si="304"/>
        <v>0</v>
      </c>
      <c r="DE95" s="78">
        <f t="shared" si="305"/>
        <v>0</v>
      </c>
      <c r="DF95" s="78">
        <f t="shared" si="306"/>
        <v>0</v>
      </c>
      <c r="DG95" s="77">
        <f t="shared" si="307"/>
        <v>4.78</v>
      </c>
      <c r="DH95" s="75"/>
      <c r="DJ95" s="6">
        <f t="shared" si="308"/>
        <v>30</v>
      </c>
      <c r="DK95" s="6">
        <f t="shared" si="309"/>
        <v>0</v>
      </c>
      <c r="DL95" s="6">
        <f t="shared" si="310"/>
        <v>0</v>
      </c>
      <c r="DM95" s="6">
        <f t="shared" si="311"/>
        <v>0</v>
      </c>
      <c r="DN95" s="6">
        <f t="shared" si="312"/>
        <v>0</v>
      </c>
      <c r="DO95" s="6">
        <f t="shared" si="313"/>
        <v>0</v>
      </c>
      <c r="DP95" s="6">
        <f t="shared" si="314"/>
        <v>0</v>
      </c>
      <c r="DQ95" s="6">
        <f t="shared" si="315"/>
        <v>0</v>
      </c>
      <c r="DR95" s="6">
        <f t="shared" si="316"/>
        <v>0</v>
      </c>
      <c r="DS95" s="6">
        <f t="shared" si="317"/>
        <v>0</v>
      </c>
      <c r="DT95" s="6">
        <f t="shared" si="318"/>
        <v>0</v>
      </c>
      <c r="DU95" s="6">
        <f t="shared" si="319"/>
        <v>0</v>
      </c>
      <c r="DV95" s="77">
        <f t="shared" si="337"/>
        <v>30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77">
        <f t="shared" si="335"/>
        <v>0</v>
      </c>
      <c r="EO95" s="75">
        <f t="shared" si="283"/>
        <v>34.78</v>
      </c>
      <c r="EP95" s="75">
        <f t="shared" si="284"/>
        <v>0</v>
      </c>
      <c r="EQ95" s="75">
        <f t="shared" si="285"/>
        <v>0</v>
      </c>
      <c r="ER95" s="75">
        <f t="shared" si="286"/>
        <v>0</v>
      </c>
      <c r="ES95" s="75">
        <f t="shared" si="287"/>
        <v>0</v>
      </c>
      <c r="ET95" s="75">
        <f t="shared" si="288"/>
        <v>0</v>
      </c>
      <c r="EU95" s="75">
        <f t="shared" si="289"/>
        <v>0</v>
      </c>
      <c r="EV95" s="75">
        <f t="shared" si="290"/>
        <v>0</v>
      </c>
      <c r="EW95" s="75">
        <f t="shared" si="291"/>
        <v>0</v>
      </c>
      <c r="EX95" s="75">
        <f t="shared" si="292"/>
        <v>0</v>
      </c>
      <c r="EY95" s="75">
        <f t="shared" si="293"/>
        <v>0</v>
      </c>
      <c r="EZ95" s="75">
        <f t="shared" si="294"/>
        <v>0</v>
      </c>
      <c r="FA95" s="77">
        <f t="shared" si="336"/>
        <v>34.78</v>
      </c>
      <c r="FD95" s="75">
        <f t="shared" si="320"/>
        <v>204.22</v>
      </c>
      <c r="FE95" s="75">
        <f t="shared" si="321"/>
        <v>0</v>
      </c>
      <c r="FF95" s="75">
        <f t="shared" si="322"/>
        <v>0</v>
      </c>
      <c r="FG95" s="75">
        <f t="shared" si="323"/>
        <v>0</v>
      </c>
      <c r="FH95" s="75">
        <f t="shared" si="324"/>
        <v>0</v>
      </c>
      <c r="FI95" s="75">
        <f t="shared" si="325"/>
        <v>0</v>
      </c>
      <c r="FJ95" s="75">
        <f t="shared" si="326"/>
        <v>0</v>
      </c>
      <c r="FK95" s="75">
        <f t="shared" si="327"/>
        <v>0</v>
      </c>
      <c r="FL95" s="75">
        <f t="shared" si="328"/>
        <v>0</v>
      </c>
      <c r="FM95" s="75">
        <f t="shared" si="329"/>
        <v>0</v>
      </c>
      <c r="FN95" s="75">
        <f t="shared" si="330"/>
        <v>0</v>
      </c>
      <c r="FO95" s="75">
        <f t="shared" si="331"/>
        <v>0</v>
      </c>
      <c r="FP95" s="75">
        <f t="shared" si="332"/>
        <v>204.22</v>
      </c>
    </row>
    <row r="96" spans="1:172" ht="15" customHeight="1" outlineLevel="2" x14ac:dyDescent="0.25">
      <c r="A96" s="30">
        <v>12</v>
      </c>
      <c r="B96" s="30" t="s">
        <v>408</v>
      </c>
      <c r="C96" s="30" t="s">
        <v>6</v>
      </c>
      <c r="D96" s="64">
        <f t="shared" si="234"/>
        <v>10044</v>
      </c>
      <c r="E96" s="62">
        <v>10044</v>
      </c>
      <c r="F96" s="39" t="s">
        <v>294</v>
      </c>
      <c r="G96" s="36" t="s">
        <v>410</v>
      </c>
      <c r="H96" s="36" t="s">
        <v>410</v>
      </c>
      <c r="I96" s="39" t="s">
        <v>380</v>
      </c>
      <c r="J96" s="37" t="s">
        <v>349</v>
      </c>
      <c r="K96" s="37" t="s">
        <v>12</v>
      </c>
      <c r="L96" s="32" t="s">
        <v>333</v>
      </c>
      <c r="M96" s="33" t="s">
        <v>405</v>
      </c>
      <c r="N96" s="34">
        <v>0.01</v>
      </c>
      <c r="O96" s="34">
        <v>0.02</v>
      </c>
      <c r="P96" s="34">
        <v>0</v>
      </c>
      <c r="Q96" s="34">
        <v>0</v>
      </c>
      <c r="R96" s="33">
        <v>0</v>
      </c>
      <c r="S96" s="33">
        <v>0</v>
      </c>
      <c r="T96" s="33">
        <v>30</v>
      </c>
      <c r="U96" s="33"/>
      <c r="X96" s="75">
        <f>+VLOOKUP($D96,[1]venta_neta_cons!$A$2:$N$1048576,3,0)</f>
        <v>2237</v>
      </c>
      <c r="Y96" s="75">
        <f>+VLOOKUP($D96,[1]venta_neta_cons!$A$2:$N$1048576,4,0)</f>
        <v>0</v>
      </c>
      <c r="Z96" s="75">
        <f>+VLOOKUP($D96,[1]venta_neta_cons!$A$2:$N$1048576,5,0)</f>
        <v>0</v>
      </c>
      <c r="AA96" s="75">
        <f>+VLOOKUP($D96,[1]venta_neta_cons!$A$2:$N$1048576,6,0)</f>
        <v>0</v>
      </c>
      <c r="AB96" s="75">
        <f>+VLOOKUP($D96,[1]venta_neta_cons!$A$2:$N$1048576,7,0)</f>
        <v>0</v>
      </c>
      <c r="AC96" s="75">
        <f>+VLOOKUP($D96,[1]venta_neta_cons!$A$2:$N$1048576,8,0)</f>
        <v>0</v>
      </c>
      <c r="AD96" s="75">
        <f>+VLOOKUP($D96,[1]venta_neta_cons!$A$2:$N$1048576,9,0)</f>
        <v>0</v>
      </c>
      <c r="AE96" s="75">
        <f>+VLOOKUP($D96,[1]venta_neta_cons!$A$2:$N$1048576,10,0)</f>
        <v>0</v>
      </c>
      <c r="AF96" s="75">
        <f>+VLOOKUP($D96,[1]venta_neta_cons!$A$2:$N$1048576,11,0)</f>
        <v>0</v>
      </c>
      <c r="AG96" s="75">
        <f>+VLOOKUP($D96,[1]venta_neta_cons!$A$2:$N$1048576,12,0)</f>
        <v>0</v>
      </c>
      <c r="AH96" s="75">
        <f>+VLOOKUP($D96,[1]venta_neta_cons!$A$2:$N$1048576,13,0)</f>
        <v>0</v>
      </c>
      <c r="AI96" s="75">
        <f>+VLOOKUP($D96,[1]venta_neta_cons!$A$2:$N$1048576,14,0)</f>
        <v>0</v>
      </c>
      <c r="AJ96" s="76">
        <f t="shared" si="256"/>
        <v>2237</v>
      </c>
      <c r="AK96" s="159">
        <f t="shared" si="246"/>
        <v>0.14102816271792581</v>
      </c>
      <c r="AL96" s="76"/>
      <c r="AM96" s="75">
        <f>+VLOOKUP($D96,[1]saldo_cons!$A$2:$N$1048576,3,0)</f>
        <v>315.48</v>
      </c>
      <c r="AN96" s="75">
        <f>+VLOOKUP($D96,[1]saldo_cons!$A$2:$N$1048576,4,0)</f>
        <v>0</v>
      </c>
      <c r="AO96" s="75">
        <f>+VLOOKUP($D96,[1]saldo_cons!$A$2:$N$1048576,5,0)</f>
        <v>0</v>
      </c>
      <c r="AP96" s="75">
        <f>+VLOOKUP($D96,[1]saldo_cons!$A$2:$N$1048576,6,0)</f>
        <v>0</v>
      </c>
      <c r="AQ96" s="75">
        <f>+VLOOKUP($D96,[1]saldo_cons!$A$2:$N$1048576,7,0)</f>
        <v>0</v>
      </c>
      <c r="AR96" s="75">
        <f>+VLOOKUP($D96,[1]saldo_cons!$A$2:$N$1048576,8,0)</f>
        <v>0</v>
      </c>
      <c r="AS96" s="75">
        <f>+VLOOKUP($D96,[1]saldo_cons!$A$2:$N$1048576,9,0)</f>
        <v>0</v>
      </c>
      <c r="AT96" s="75">
        <f>+VLOOKUP($D96,[1]saldo_cons!$A$2:$N$1048576,10,0)</f>
        <v>0</v>
      </c>
      <c r="AU96" s="75">
        <f>+VLOOKUP($D96,[1]saldo_cons!$A$2:$N$1048576,11,0)</f>
        <v>0</v>
      </c>
      <c r="AV96" s="75">
        <f>+VLOOKUP($D96,[1]saldo_cons!$A$2:$N$1048576,12,0)</f>
        <v>0</v>
      </c>
      <c r="AW96" s="75">
        <f>+VLOOKUP($D96,[1]saldo_cons!$A$2:$N$1048576,13,0)</f>
        <v>0</v>
      </c>
      <c r="AX96" s="75">
        <f>+VLOOKUP($D96,[1]saldo_cons!$A$2:$N$1048576,14,0)</f>
        <v>0</v>
      </c>
      <c r="AY96" s="76">
        <f t="shared" si="333"/>
        <v>315.48</v>
      </c>
      <c r="AZ96" s="76"/>
      <c r="BA96" s="76"/>
      <c r="BB96" s="75">
        <f>+VLOOKUP($D96,[1]ggr_cons!$A$2:$N$1048576,3,0)</f>
        <v>315.48</v>
      </c>
      <c r="BC96" s="75">
        <f>+VLOOKUP($D96,[1]ggr_cons!$A$2:$N$1048576,4,0)</f>
        <v>0</v>
      </c>
      <c r="BD96" s="75">
        <f>+VLOOKUP($D96,[1]ggr_cons!$A$2:$N$1048576,5,0)</f>
        <v>0</v>
      </c>
      <c r="BE96" s="75">
        <f>+VLOOKUP($D96,[1]ggr_cons!$A$2:$N$1048576,6,0)</f>
        <v>0</v>
      </c>
      <c r="BF96" s="75">
        <f>+VLOOKUP($D96,[1]ggr_cons!$A$2:$N$1048576,7,0)</f>
        <v>0</v>
      </c>
      <c r="BG96" s="75">
        <f>+VLOOKUP($D96,[1]ggr_cons!$A$2:$N$1048576,8,0)</f>
        <v>0</v>
      </c>
      <c r="BH96" s="75">
        <f>+VLOOKUP($D96,[1]ggr_cons!$A$2:$N$1048576,9,0)</f>
        <v>0</v>
      </c>
      <c r="BI96" s="75">
        <f>+VLOOKUP($D96,[1]ggr_cons!$A$2:$N$1048576,10,0)</f>
        <v>0</v>
      </c>
      <c r="BJ96" s="75">
        <f>+VLOOKUP($D96,[1]ggr_cons!$A$2:$N$1048576,11,0)</f>
        <v>0</v>
      </c>
      <c r="BK96" s="75">
        <f>+VLOOKUP($D96,[1]ggr_cons!$A$2:$N$1048576,12,0)</f>
        <v>0</v>
      </c>
      <c r="BL96" s="75">
        <f>+VLOOKUP($D96,[1]ggr_cons!$A$2:$N$1048576,13,0)</f>
        <v>0</v>
      </c>
      <c r="BM96" s="75">
        <f>+VLOOKUP($D96,[1]ggr_cons!$A$2:$N$1048576,14,0)</f>
        <v>0</v>
      </c>
      <c r="BN96" s="76">
        <f t="shared" si="334"/>
        <v>315.48</v>
      </c>
      <c r="BO96" s="75"/>
      <c r="BP96" s="75"/>
      <c r="BQ96" s="77">
        <f t="shared" si="257"/>
        <v>22.37</v>
      </c>
      <c r="BR96" s="77">
        <f t="shared" si="258"/>
        <v>0</v>
      </c>
      <c r="BS96" s="77">
        <f t="shared" si="259"/>
        <v>0</v>
      </c>
      <c r="BT96" s="77">
        <f t="shared" si="260"/>
        <v>0</v>
      </c>
      <c r="BU96" s="77">
        <f t="shared" si="261"/>
        <v>0</v>
      </c>
      <c r="BV96" s="77">
        <f t="shared" si="262"/>
        <v>0</v>
      </c>
      <c r="BW96" s="77">
        <f t="shared" si="263"/>
        <v>0</v>
      </c>
      <c r="BX96" s="77">
        <f t="shared" si="264"/>
        <v>0</v>
      </c>
      <c r="BY96" s="77">
        <f t="shared" si="265"/>
        <v>0</v>
      </c>
      <c r="BZ96" s="77">
        <f t="shared" si="266"/>
        <v>0</v>
      </c>
      <c r="CA96" s="77">
        <f t="shared" si="267"/>
        <v>0</v>
      </c>
      <c r="CB96" s="77">
        <f t="shared" si="268"/>
        <v>0</v>
      </c>
      <c r="CC96" s="77">
        <f t="shared" si="269"/>
        <v>22.37</v>
      </c>
      <c r="CD96" s="75"/>
      <c r="CE96" s="77"/>
      <c r="CF96" s="77">
        <f t="shared" si="270"/>
        <v>18.487603305785125</v>
      </c>
      <c r="CG96" s="77">
        <f t="shared" si="271"/>
        <v>0</v>
      </c>
      <c r="CH96" s="77">
        <f t="shared" si="272"/>
        <v>0</v>
      </c>
      <c r="CI96" s="77">
        <f t="shared" si="273"/>
        <v>0</v>
      </c>
      <c r="CJ96" s="77">
        <f t="shared" si="274"/>
        <v>0</v>
      </c>
      <c r="CK96" s="77">
        <f t="shared" si="275"/>
        <v>0</v>
      </c>
      <c r="CL96" s="77">
        <f t="shared" si="276"/>
        <v>0</v>
      </c>
      <c r="CM96" s="77">
        <f t="shared" si="277"/>
        <v>0</v>
      </c>
      <c r="CN96" s="77">
        <f t="shared" si="278"/>
        <v>0</v>
      </c>
      <c r="CO96" s="77">
        <f t="shared" si="279"/>
        <v>0</v>
      </c>
      <c r="CP96" s="77">
        <f t="shared" si="280"/>
        <v>0</v>
      </c>
      <c r="CQ96" s="77">
        <f t="shared" si="281"/>
        <v>0</v>
      </c>
      <c r="CR96" s="77">
        <f t="shared" si="282"/>
        <v>18.487603305785125</v>
      </c>
      <c r="CS96" s="75"/>
      <c r="CT96" s="75"/>
      <c r="CU96" s="78">
        <f t="shared" si="295"/>
        <v>44.74</v>
      </c>
      <c r="CV96" s="78">
        <f t="shared" si="296"/>
        <v>0</v>
      </c>
      <c r="CW96" s="78">
        <f t="shared" si="297"/>
        <v>0</v>
      </c>
      <c r="CX96" s="78">
        <f t="shared" si="298"/>
        <v>0</v>
      </c>
      <c r="CY96" s="78">
        <f t="shared" si="299"/>
        <v>0</v>
      </c>
      <c r="CZ96" s="78">
        <f t="shared" si="300"/>
        <v>0</v>
      </c>
      <c r="DA96" s="78">
        <f t="shared" si="301"/>
        <v>0</v>
      </c>
      <c r="DB96" s="78">
        <f t="shared" si="302"/>
        <v>0</v>
      </c>
      <c r="DC96" s="78">
        <f t="shared" si="303"/>
        <v>0</v>
      </c>
      <c r="DD96" s="78">
        <f t="shared" si="304"/>
        <v>0</v>
      </c>
      <c r="DE96" s="78">
        <f t="shared" si="305"/>
        <v>0</v>
      </c>
      <c r="DF96" s="78">
        <f t="shared" si="306"/>
        <v>0</v>
      </c>
      <c r="DG96" s="77">
        <f t="shared" si="307"/>
        <v>44.74</v>
      </c>
      <c r="DH96" s="75"/>
      <c r="DJ96" s="6">
        <f t="shared" si="308"/>
        <v>30</v>
      </c>
      <c r="DK96" s="6">
        <f t="shared" si="309"/>
        <v>0</v>
      </c>
      <c r="DL96" s="6">
        <f t="shared" si="310"/>
        <v>0</v>
      </c>
      <c r="DM96" s="6">
        <f t="shared" si="311"/>
        <v>0</v>
      </c>
      <c r="DN96" s="6">
        <f t="shared" si="312"/>
        <v>0</v>
      </c>
      <c r="DO96" s="6">
        <f t="shared" si="313"/>
        <v>0</v>
      </c>
      <c r="DP96" s="6">
        <f t="shared" si="314"/>
        <v>0</v>
      </c>
      <c r="DQ96" s="6">
        <f t="shared" si="315"/>
        <v>0</v>
      </c>
      <c r="DR96" s="6">
        <f t="shared" si="316"/>
        <v>0</v>
      </c>
      <c r="DS96" s="6">
        <f t="shared" si="317"/>
        <v>0</v>
      </c>
      <c r="DT96" s="6">
        <f t="shared" si="318"/>
        <v>0</v>
      </c>
      <c r="DU96" s="6">
        <f t="shared" si="319"/>
        <v>0</v>
      </c>
      <c r="DV96" s="77">
        <f t="shared" si="337"/>
        <v>30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77">
        <f t="shared" si="335"/>
        <v>0</v>
      </c>
      <c r="EO96" s="75">
        <f t="shared" si="283"/>
        <v>74.740000000000009</v>
      </c>
      <c r="EP96" s="75">
        <f t="shared" si="284"/>
        <v>0</v>
      </c>
      <c r="EQ96" s="75">
        <f t="shared" si="285"/>
        <v>0</v>
      </c>
      <c r="ER96" s="75">
        <f t="shared" si="286"/>
        <v>0</v>
      </c>
      <c r="ES96" s="75">
        <f t="shared" si="287"/>
        <v>0</v>
      </c>
      <c r="ET96" s="75">
        <f t="shared" si="288"/>
        <v>0</v>
      </c>
      <c r="EU96" s="75">
        <f t="shared" si="289"/>
        <v>0</v>
      </c>
      <c r="EV96" s="75">
        <f t="shared" si="290"/>
        <v>0</v>
      </c>
      <c r="EW96" s="75">
        <f t="shared" si="291"/>
        <v>0</v>
      </c>
      <c r="EX96" s="75">
        <f t="shared" si="292"/>
        <v>0</v>
      </c>
      <c r="EY96" s="75">
        <f t="shared" si="293"/>
        <v>0</v>
      </c>
      <c r="EZ96" s="75">
        <f t="shared" si="294"/>
        <v>0</v>
      </c>
      <c r="FA96" s="77">
        <f t="shared" si="336"/>
        <v>74.740000000000009</v>
      </c>
      <c r="FD96" s="75">
        <f t="shared" si="320"/>
        <v>240.74</v>
      </c>
      <c r="FE96" s="75">
        <f t="shared" si="321"/>
        <v>0</v>
      </c>
      <c r="FF96" s="75">
        <f t="shared" si="322"/>
        <v>0</v>
      </c>
      <c r="FG96" s="75">
        <f t="shared" si="323"/>
        <v>0</v>
      </c>
      <c r="FH96" s="75">
        <f t="shared" si="324"/>
        <v>0</v>
      </c>
      <c r="FI96" s="75">
        <f t="shared" si="325"/>
        <v>0</v>
      </c>
      <c r="FJ96" s="75">
        <f t="shared" si="326"/>
        <v>0</v>
      </c>
      <c r="FK96" s="75">
        <f t="shared" si="327"/>
        <v>0</v>
      </c>
      <c r="FL96" s="75">
        <f t="shared" si="328"/>
        <v>0</v>
      </c>
      <c r="FM96" s="75">
        <f t="shared" si="329"/>
        <v>0</v>
      </c>
      <c r="FN96" s="75">
        <f t="shared" si="330"/>
        <v>0</v>
      </c>
      <c r="FO96" s="75">
        <f t="shared" si="331"/>
        <v>0</v>
      </c>
      <c r="FP96" s="75">
        <f t="shared" si="332"/>
        <v>240.74</v>
      </c>
    </row>
    <row r="97" spans="1:172" ht="15" customHeight="1" outlineLevel="2" x14ac:dyDescent="0.25">
      <c r="A97" s="30">
        <v>12</v>
      </c>
      <c r="B97" s="30" t="s">
        <v>408</v>
      </c>
      <c r="C97" s="30" t="s">
        <v>6</v>
      </c>
      <c r="D97" s="64">
        <f t="shared" si="234"/>
        <v>10032</v>
      </c>
      <c r="E97" s="62">
        <v>10032</v>
      </c>
      <c r="F97" s="39" t="s">
        <v>295</v>
      </c>
      <c r="G97" s="36" t="s">
        <v>410</v>
      </c>
      <c r="H97" s="36" t="s">
        <v>410</v>
      </c>
      <c r="I97" s="39" t="s">
        <v>381</v>
      </c>
      <c r="J97" s="37" t="s">
        <v>360</v>
      </c>
      <c r="K97" s="37" t="s">
        <v>12</v>
      </c>
      <c r="L97" s="32" t="s">
        <v>333</v>
      </c>
      <c r="M97" s="33" t="s">
        <v>405</v>
      </c>
      <c r="N97" s="34">
        <v>0.01</v>
      </c>
      <c r="O97" s="34">
        <v>0.02</v>
      </c>
      <c r="P97" s="34">
        <v>0</v>
      </c>
      <c r="Q97" s="34">
        <v>0</v>
      </c>
      <c r="R97" s="33">
        <v>0</v>
      </c>
      <c r="S97" s="33">
        <v>0</v>
      </c>
      <c r="T97" s="33">
        <v>30</v>
      </c>
      <c r="U97" s="33"/>
      <c r="X97" s="75">
        <f>+VLOOKUP($D97,[1]venta_neta_cons!$A$2:$N$1048576,3,0)</f>
        <v>0</v>
      </c>
      <c r="Y97" s="75">
        <f>+VLOOKUP($D97,[1]venta_neta_cons!$A$2:$N$1048576,4,0)</f>
        <v>0</v>
      </c>
      <c r="Z97" s="75">
        <f>+VLOOKUP($D97,[1]venta_neta_cons!$A$2:$N$1048576,5,0)</f>
        <v>0</v>
      </c>
      <c r="AA97" s="75">
        <f>+VLOOKUP($D97,[1]venta_neta_cons!$A$2:$N$1048576,6,0)</f>
        <v>0</v>
      </c>
      <c r="AB97" s="75">
        <f>+VLOOKUP($D97,[1]venta_neta_cons!$A$2:$N$1048576,7,0)</f>
        <v>0</v>
      </c>
      <c r="AC97" s="75">
        <f>+VLOOKUP($D97,[1]venta_neta_cons!$A$2:$N$1048576,8,0)</f>
        <v>0</v>
      </c>
      <c r="AD97" s="75">
        <f>+VLOOKUP($D97,[1]venta_neta_cons!$A$2:$N$1048576,9,0)</f>
        <v>0</v>
      </c>
      <c r="AE97" s="75">
        <f>+VLOOKUP($D97,[1]venta_neta_cons!$A$2:$N$1048576,10,0)</f>
        <v>0</v>
      </c>
      <c r="AF97" s="75">
        <f>+VLOOKUP($D97,[1]venta_neta_cons!$A$2:$N$1048576,11,0)</f>
        <v>0</v>
      </c>
      <c r="AG97" s="75">
        <f>+VLOOKUP($D97,[1]venta_neta_cons!$A$2:$N$1048576,12,0)</f>
        <v>0</v>
      </c>
      <c r="AH97" s="75">
        <f>+VLOOKUP($D97,[1]venta_neta_cons!$A$2:$N$1048576,13,0)</f>
        <v>0</v>
      </c>
      <c r="AI97" s="75">
        <f>+VLOOKUP($D97,[1]venta_neta_cons!$A$2:$N$1048576,14,0)</f>
        <v>0</v>
      </c>
      <c r="AJ97" s="76">
        <f t="shared" si="256"/>
        <v>0</v>
      </c>
      <c r="AK97" s="159" t="e">
        <f t="shared" si="246"/>
        <v>#DIV/0!</v>
      </c>
      <c r="AL97" s="75"/>
      <c r="AM97" s="75">
        <f>+VLOOKUP($D97,[1]saldo_cons!$A$2:$N$1048576,3,0)</f>
        <v>0</v>
      </c>
      <c r="AN97" s="75">
        <f>+VLOOKUP($D97,[1]saldo_cons!$A$2:$N$1048576,4,0)</f>
        <v>0</v>
      </c>
      <c r="AO97" s="75">
        <f>+VLOOKUP($D97,[1]saldo_cons!$A$2:$N$1048576,5,0)</f>
        <v>0</v>
      </c>
      <c r="AP97" s="75">
        <f>+VLOOKUP($D97,[1]saldo_cons!$A$2:$N$1048576,6,0)</f>
        <v>0</v>
      </c>
      <c r="AQ97" s="75">
        <f>+VLOOKUP($D97,[1]saldo_cons!$A$2:$N$1048576,7,0)</f>
        <v>0</v>
      </c>
      <c r="AR97" s="75">
        <f>+VLOOKUP($D97,[1]saldo_cons!$A$2:$N$1048576,8,0)</f>
        <v>0</v>
      </c>
      <c r="AS97" s="75">
        <f>+VLOOKUP($D97,[1]saldo_cons!$A$2:$N$1048576,9,0)</f>
        <v>0</v>
      </c>
      <c r="AT97" s="75">
        <f>+VLOOKUP($D97,[1]saldo_cons!$A$2:$N$1048576,10,0)</f>
        <v>0</v>
      </c>
      <c r="AU97" s="75">
        <f>+VLOOKUP($D97,[1]saldo_cons!$A$2:$N$1048576,11,0)</f>
        <v>0</v>
      </c>
      <c r="AV97" s="75">
        <f>+VLOOKUP($D97,[1]saldo_cons!$A$2:$N$1048576,12,0)</f>
        <v>0</v>
      </c>
      <c r="AW97" s="75">
        <f>+VLOOKUP($D97,[1]saldo_cons!$A$2:$N$1048576,13,0)</f>
        <v>0</v>
      </c>
      <c r="AX97" s="75">
        <f>+VLOOKUP($D97,[1]saldo_cons!$A$2:$N$1048576,14,0)</f>
        <v>0</v>
      </c>
      <c r="AY97" s="76">
        <f t="shared" si="333"/>
        <v>0</v>
      </c>
      <c r="AZ97" s="76"/>
      <c r="BA97" s="76"/>
      <c r="BB97" s="75">
        <f>+VLOOKUP($D97,[1]ggr_cons!$A$2:$N$1048576,3,0)</f>
        <v>0</v>
      </c>
      <c r="BC97" s="75">
        <f>+VLOOKUP($D97,[1]ggr_cons!$A$2:$N$1048576,4,0)</f>
        <v>0</v>
      </c>
      <c r="BD97" s="75">
        <f>+VLOOKUP($D97,[1]ggr_cons!$A$2:$N$1048576,5,0)</f>
        <v>0</v>
      </c>
      <c r="BE97" s="75">
        <f>+VLOOKUP($D97,[1]ggr_cons!$A$2:$N$1048576,6,0)</f>
        <v>0</v>
      </c>
      <c r="BF97" s="75">
        <f>+VLOOKUP($D97,[1]ggr_cons!$A$2:$N$1048576,7,0)</f>
        <v>0</v>
      </c>
      <c r="BG97" s="75">
        <f>+VLOOKUP($D97,[1]ggr_cons!$A$2:$N$1048576,8,0)</f>
        <v>0</v>
      </c>
      <c r="BH97" s="75">
        <f>+VLOOKUP($D97,[1]ggr_cons!$A$2:$N$1048576,9,0)</f>
        <v>0</v>
      </c>
      <c r="BI97" s="75">
        <f>+VLOOKUP($D97,[1]ggr_cons!$A$2:$N$1048576,10,0)</f>
        <v>0</v>
      </c>
      <c r="BJ97" s="75">
        <f>+VLOOKUP($D97,[1]ggr_cons!$A$2:$N$1048576,11,0)</f>
        <v>0</v>
      </c>
      <c r="BK97" s="75">
        <f>+VLOOKUP($D97,[1]ggr_cons!$A$2:$N$1048576,12,0)</f>
        <v>0</v>
      </c>
      <c r="BL97" s="75">
        <f>+VLOOKUP($D97,[1]ggr_cons!$A$2:$N$1048576,13,0)</f>
        <v>0</v>
      </c>
      <c r="BM97" s="75">
        <f>+VLOOKUP($D97,[1]ggr_cons!$A$2:$N$1048576,14,0)</f>
        <v>0</v>
      </c>
      <c r="BN97" s="76">
        <f t="shared" si="334"/>
        <v>0</v>
      </c>
      <c r="BO97" s="75"/>
      <c r="BP97" s="75"/>
      <c r="BQ97" s="77">
        <f t="shared" si="257"/>
        <v>0</v>
      </c>
      <c r="BR97" s="77">
        <f t="shared" si="258"/>
        <v>0</v>
      </c>
      <c r="BS97" s="77">
        <f t="shared" si="259"/>
        <v>0</v>
      </c>
      <c r="BT97" s="77">
        <f t="shared" si="260"/>
        <v>0</v>
      </c>
      <c r="BU97" s="77">
        <f t="shared" si="261"/>
        <v>0</v>
      </c>
      <c r="BV97" s="77">
        <f t="shared" si="262"/>
        <v>0</v>
      </c>
      <c r="BW97" s="77">
        <f t="shared" si="263"/>
        <v>0</v>
      </c>
      <c r="BX97" s="77">
        <f t="shared" si="264"/>
        <v>0</v>
      </c>
      <c r="BY97" s="77">
        <f t="shared" si="265"/>
        <v>0</v>
      </c>
      <c r="BZ97" s="77">
        <f t="shared" si="266"/>
        <v>0</v>
      </c>
      <c r="CA97" s="77">
        <f t="shared" si="267"/>
        <v>0</v>
      </c>
      <c r="CB97" s="77">
        <f t="shared" si="268"/>
        <v>0</v>
      </c>
      <c r="CC97" s="77">
        <f t="shared" si="269"/>
        <v>0</v>
      </c>
      <c r="CD97" s="75"/>
      <c r="CE97" s="77"/>
      <c r="CF97" s="77">
        <f t="shared" si="270"/>
        <v>0</v>
      </c>
      <c r="CG97" s="77">
        <f t="shared" si="271"/>
        <v>0</v>
      </c>
      <c r="CH97" s="77">
        <f t="shared" si="272"/>
        <v>0</v>
      </c>
      <c r="CI97" s="77">
        <f t="shared" si="273"/>
        <v>0</v>
      </c>
      <c r="CJ97" s="77">
        <f t="shared" si="274"/>
        <v>0</v>
      </c>
      <c r="CK97" s="77">
        <f t="shared" si="275"/>
        <v>0</v>
      </c>
      <c r="CL97" s="77">
        <f t="shared" si="276"/>
        <v>0</v>
      </c>
      <c r="CM97" s="77">
        <f t="shared" si="277"/>
        <v>0</v>
      </c>
      <c r="CN97" s="77">
        <f t="shared" si="278"/>
        <v>0</v>
      </c>
      <c r="CO97" s="77">
        <f t="shared" si="279"/>
        <v>0</v>
      </c>
      <c r="CP97" s="77">
        <f t="shared" si="280"/>
        <v>0</v>
      </c>
      <c r="CQ97" s="77">
        <f t="shared" si="281"/>
        <v>0</v>
      </c>
      <c r="CR97" s="77">
        <f t="shared" si="282"/>
        <v>0</v>
      </c>
      <c r="CS97" s="75"/>
      <c r="CT97" s="75"/>
      <c r="CU97" s="78">
        <f t="shared" si="295"/>
        <v>0</v>
      </c>
      <c r="CV97" s="78">
        <f t="shared" si="296"/>
        <v>0</v>
      </c>
      <c r="CW97" s="78">
        <f t="shared" si="297"/>
        <v>0</v>
      </c>
      <c r="CX97" s="78">
        <f t="shared" si="298"/>
        <v>0</v>
      </c>
      <c r="CY97" s="78">
        <f t="shared" si="299"/>
        <v>0</v>
      </c>
      <c r="CZ97" s="78">
        <f t="shared" si="300"/>
        <v>0</v>
      </c>
      <c r="DA97" s="78">
        <f t="shared" si="301"/>
        <v>0</v>
      </c>
      <c r="DB97" s="78">
        <f t="shared" si="302"/>
        <v>0</v>
      </c>
      <c r="DC97" s="78">
        <f t="shared" si="303"/>
        <v>0</v>
      </c>
      <c r="DD97" s="78">
        <f t="shared" si="304"/>
        <v>0</v>
      </c>
      <c r="DE97" s="78">
        <f t="shared" si="305"/>
        <v>0</v>
      </c>
      <c r="DF97" s="78">
        <f t="shared" si="306"/>
        <v>0</v>
      </c>
      <c r="DG97" s="77">
        <f t="shared" si="307"/>
        <v>0</v>
      </c>
      <c r="DH97" s="75"/>
      <c r="DJ97" s="6">
        <f t="shared" si="308"/>
        <v>0</v>
      </c>
      <c r="DK97" s="6">
        <f t="shared" si="309"/>
        <v>0</v>
      </c>
      <c r="DL97" s="6">
        <f t="shared" si="310"/>
        <v>0</v>
      </c>
      <c r="DM97" s="6">
        <f t="shared" si="311"/>
        <v>0</v>
      </c>
      <c r="DN97" s="6">
        <f t="shared" si="312"/>
        <v>0</v>
      </c>
      <c r="DO97" s="6">
        <f t="shared" si="313"/>
        <v>0</v>
      </c>
      <c r="DP97" s="6">
        <f t="shared" si="314"/>
        <v>0</v>
      </c>
      <c r="DQ97" s="6">
        <f t="shared" si="315"/>
        <v>0</v>
      </c>
      <c r="DR97" s="6">
        <f t="shared" si="316"/>
        <v>0</v>
      </c>
      <c r="DS97" s="6">
        <f t="shared" si="317"/>
        <v>0</v>
      </c>
      <c r="DT97" s="6">
        <f t="shared" si="318"/>
        <v>0</v>
      </c>
      <c r="DU97" s="6">
        <f t="shared" si="319"/>
        <v>0</v>
      </c>
      <c r="DV97" s="77">
        <f t="shared" si="337"/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77">
        <f t="shared" si="335"/>
        <v>0</v>
      </c>
      <c r="EO97" s="75">
        <f t="shared" si="283"/>
        <v>0</v>
      </c>
      <c r="EP97" s="75">
        <f t="shared" si="284"/>
        <v>0</v>
      </c>
      <c r="EQ97" s="75">
        <f t="shared" si="285"/>
        <v>0</v>
      </c>
      <c r="ER97" s="75">
        <f t="shared" si="286"/>
        <v>0</v>
      </c>
      <c r="ES97" s="75">
        <f t="shared" si="287"/>
        <v>0</v>
      </c>
      <c r="ET97" s="75">
        <f t="shared" si="288"/>
        <v>0</v>
      </c>
      <c r="EU97" s="75">
        <f t="shared" si="289"/>
        <v>0</v>
      </c>
      <c r="EV97" s="75">
        <f t="shared" si="290"/>
        <v>0</v>
      </c>
      <c r="EW97" s="75">
        <f t="shared" si="291"/>
        <v>0</v>
      </c>
      <c r="EX97" s="75">
        <f t="shared" si="292"/>
        <v>0</v>
      </c>
      <c r="EY97" s="75">
        <f t="shared" si="293"/>
        <v>0</v>
      </c>
      <c r="EZ97" s="75">
        <f t="shared" si="294"/>
        <v>0</v>
      </c>
      <c r="FA97" s="77">
        <f t="shared" si="336"/>
        <v>0</v>
      </c>
      <c r="FD97" s="75">
        <f t="shared" si="320"/>
        <v>0</v>
      </c>
      <c r="FE97" s="75">
        <f t="shared" si="321"/>
        <v>0</v>
      </c>
      <c r="FF97" s="75">
        <f t="shared" si="322"/>
        <v>0</v>
      </c>
      <c r="FG97" s="75">
        <f t="shared" si="323"/>
        <v>0</v>
      </c>
      <c r="FH97" s="75">
        <f t="shared" si="324"/>
        <v>0</v>
      </c>
      <c r="FI97" s="75">
        <f t="shared" si="325"/>
        <v>0</v>
      </c>
      <c r="FJ97" s="75">
        <f t="shared" si="326"/>
        <v>0</v>
      </c>
      <c r="FK97" s="75">
        <f t="shared" si="327"/>
        <v>0</v>
      </c>
      <c r="FL97" s="75">
        <f t="shared" si="328"/>
        <v>0</v>
      </c>
      <c r="FM97" s="75">
        <f t="shared" si="329"/>
        <v>0</v>
      </c>
      <c r="FN97" s="75">
        <f t="shared" si="330"/>
        <v>0</v>
      </c>
      <c r="FO97" s="75">
        <f t="shared" si="331"/>
        <v>0</v>
      </c>
      <c r="FP97" s="75">
        <f t="shared" si="332"/>
        <v>0</v>
      </c>
    </row>
    <row r="98" spans="1:172" ht="15" customHeight="1" outlineLevel="2" x14ac:dyDescent="0.25">
      <c r="A98" s="30">
        <v>12</v>
      </c>
      <c r="B98" s="30" t="s">
        <v>408</v>
      </c>
      <c r="C98" s="30" t="s">
        <v>6</v>
      </c>
      <c r="D98" s="64">
        <f t="shared" si="234"/>
        <v>10043</v>
      </c>
      <c r="E98" s="62">
        <v>10043</v>
      </c>
      <c r="F98" s="39" t="s">
        <v>296</v>
      </c>
      <c r="G98" s="36" t="s">
        <v>410</v>
      </c>
      <c r="H98" s="36" t="s">
        <v>410</v>
      </c>
      <c r="I98" s="39" t="s">
        <v>382</v>
      </c>
      <c r="J98" s="37" t="s">
        <v>383</v>
      </c>
      <c r="K98" s="37" t="s">
        <v>12</v>
      </c>
      <c r="L98" s="32" t="s">
        <v>333</v>
      </c>
      <c r="M98" s="33" t="s">
        <v>405</v>
      </c>
      <c r="N98" s="34">
        <v>0.01</v>
      </c>
      <c r="O98" s="34">
        <v>0.02</v>
      </c>
      <c r="P98" s="34">
        <v>0</v>
      </c>
      <c r="Q98" s="34">
        <v>0</v>
      </c>
      <c r="R98" s="33">
        <v>0</v>
      </c>
      <c r="S98" s="33">
        <v>0</v>
      </c>
      <c r="T98" s="33">
        <v>30</v>
      </c>
      <c r="U98" s="33"/>
      <c r="X98" s="75">
        <f>+VLOOKUP($D98,[1]venta_neta_cons!$A$2:$N$1048576,3,0)</f>
        <v>1250</v>
      </c>
      <c r="Y98" s="75">
        <f>+VLOOKUP($D98,[1]venta_neta_cons!$A$2:$N$1048576,4,0)</f>
        <v>0</v>
      </c>
      <c r="Z98" s="75">
        <f>+VLOOKUP($D98,[1]venta_neta_cons!$A$2:$N$1048576,5,0)</f>
        <v>0</v>
      </c>
      <c r="AA98" s="75">
        <f>+VLOOKUP($D98,[1]venta_neta_cons!$A$2:$N$1048576,6,0)</f>
        <v>0</v>
      </c>
      <c r="AB98" s="75">
        <f>+VLOOKUP($D98,[1]venta_neta_cons!$A$2:$N$1048576,7,0)</f>
        <v>0</v>
      </c>
      <c r="AC98" s="75">
        <f>+VLOOKUP($D98,[1]venta_neta_cons!$A$2:$N$1048576,8,0)</f>
        <v>0</v>
      </c>
      <c r="AD98" s="75">
        <f>+VLOOKUP($D98,[1]venta_neta_cons!$A$2:$N$1048576,9,0)</f>
        <v>0</v>
      </c>
      <c r="AE98" s="75">
        <f>+VLOOKUP($D98,[1]venta_neta_cons!$A$2:$N$1048576,10,0)</f>
        <v>0</v>
      </c>
      <c r="AF98" s="75">
        <f>+VLOOKUP($D98,[1]venta_neta_cons!$A$2:$N$1048576,11,0)</f>
        <v>0</v>
      </c>
      <c r="AG98" s="75">
        <f>+VLOOKUP($D98,[1]venta_neta_cons!$A$2:$N$1048576,12,0)</f>
        <v>0</v>
      </c>
      <c r="AH98" s="75">
        <f>+VLOOKUP($D98,[1]venta_neta_cons!$A$2:$N$1048576,13,0)</f>
        <v>0</v>
      </c>
      <c r="AI98" s="75">
        <f>+VLOOKUP($D98,[1]venta_neta_cons!$A$2:$N$1048576,14,0)</f>
        <v>0</v>
      </c>
      <c r="AJ98" s="76">
        <f t="shared" si="256"/>
        <v>1250</v>
      </c>
      <c r="AK98" s="159">
        <f t="shared" si="246"/>
        <v>-0.25337600000000005</v>
      </c>
      <c r="AL98" s="76"/>
      <c r="AM98" s="75">
        <f>+VLOOKUP($D98,[1]saldo_cons!$A$2:$N$1048576,3,0)</f>
        <v>-316.72000000000003</v>
      </c>
      <c r="AN98" s="75">
        <f>+VLOOKUP($D98,[1]saldo_cons!$A$2:$N$1048576,4,0)</f>
        <v>0</v>
      </c>
      <c r="AO98" s="75">
        <f>+VLOOKUP($D98,[1]saldo_cons!$A$2:$N$1048576,5,0)</f>
        <v>0</v>
      </c>
      <c r="AP98" s="75">
        <f>+VLOOKUP($D98,[1]saldo_cons!$A$2:$N$1048576,6,0)</f>
        <v>0</v>
      </c>
      <c r="AQ98" s="75">
        <f>+VLOOKUP($D98,[1]saldo_cons!$A$2:$N$1048576,7,0)</f>
        <v>0</v>
      </c>
      <c r="AR98" s="75">
        <f>+VLOOKUP($D98,[1]saldo_cons!$A$2:$N$1048576,8,0)</f>
        <v>0</v>
      </c>
      <c r="AS98" s="75">
        <f>+VLOOKUP($D98,[1]saldo_cons!$A$2:$N$1048576,9,0)</f>
        <v>0</v>
      </c>
      <c r="AT98" s="75">
        <f>+VLOOKUP($D98,[1]saldo_cons!$A$2:$N$1048576,10,0)</f>
        <v>0</v>
      </c>
      <c r="AU98" s="75">
        <f>+VLOOKUP($D98,[1]saldo_cons!$A$2:$N$1048576,11,0)</f>
        <v>0</v>
      </c>
      <c r="AV98" s="75">
        <f>+VLOOKUP($D98,[1]saldo_cons!$A$2:$N$1048576,12,0)</f>
        <v>0</v>
      </c>
      <c r="AW98" s="75">
        <f>+VLOOKUP($D98,[1]saldo_cons!$A$2:$N$1048576,13,0)</f>
        <v>0</v>
      </c>
      <c r="AX98" s="75">
        <f>+VLOOKUP($D98,[1]saldo_cons!$A$2:$N$1048576,14,0)</f>
        <v>0</v>
      </c>
      <c r="AY98" s="76">
        <f t="shared" si="333"/>
        <v>-316.72000000000003</v>
      </c>
      <c r="AZ98" s="76"/>
      <c r="BA98" s="76"/>
      <c r="BB98" s="75">
        <f>+VLOOKUP($D98,[1]ggr_cons!$A$2:$N$1048576,3,0)</f>
        <v>-316.72000000000003</v>
      </c>
      <c r="BC98" s="75">
        <f>+VLOOKUP($D98,[1]ggr_cons!$A$2:$N$1048576,4,0)</f>
        <v>0</v>
      </c>
      <c r="BD98" s="75">
        <f>+VLOOKUP($D98,[1]ggr_cons!$A$2:$N$1048576,5,0)</f>
        <v>0</v>
      </c>
      <c r="BE98" s="75">
        <f>+VLOOKUP($D98,[1]ggr_cons!$A$2:$N$1048576,6,0)</f>
        <v>0</v>
      </c>
      <c r="BF98" s="75">
        <f>+VLOOKUP($D98,[1]ggr_cons!$A$2:$N$1048576,7,0)</f>
        <v>0</v>
      </c>
      <c r="BG98" s="75">
        <f>+VLOOKUP($D98,[1]ggr_cons!$A$2:$N$1048576,8,0)</f>
        <v>0</v>
      </c>
      <c r="BH98" s="75">
        <f>+VLOOKUP($D98,[1]ggr_cons!$A$2:$N$1048576,9,0)</f>
        <v>0</v>
      </c>
      <c r="BI98" s="75">
        <f>+VLOOKUP($D98,[1]ggr_cons!$A$2:$N$1048576,10,0)</f>
        <v>0</v>
      </c>
      <c r="BJ98" s="75">
        <f>+VLOOKUP($D98,[1]ggr_cons!$A$2:$N$1048576,11,0)</f>
        <v>0</v>
      </c>
      <c r="BK98" s="75">
        <f>+VLOOKUP($D98,[1]ggr_cons!$A$2:$N$1048576,12,0)</f>
        <v>0</v>
      </c>
      <c r="BL98" s="75">
        <f>+VLOOKUP($D98,[1]ggr_cons!$A$2:$N$1048576,13,0)</f>
        <v>0</v>
      </c>
      <c r="BM98" s="75">
        <f>+VLOOKUP($D98,[1]ggr_cons!$A$2:$N$1048576,14,0)</f>
        <v>0</v>
      </c>
      <c r="BN98" s="76">
        <f t="shared" si="334"/>
        <v>-316.72000000000003</v>
      </c>
      <c r="BO98" s="75"/>
      <c r="BP98" s="75"/>
      <c r="BQ98" s="77">
        <f t="shared" si="257"/>
        <v>12.5</v>
      </c>
      <c r="BR98" s="77">
        <f t="shared" si="258"/>
        <v>0</v>
      </c>
      <c r="BS98" s="77">
        <f t="shared" si="259"/>
        <v>0</v>
      </c>
      <c r="BT98" s="77">
        <f t="shared" si="260"/>
        <v>0</v>
      </c>
      <c r="BU98" s="77">
        <f t="shared" si="261"/>
        <v>0</v>
      </c>
      <c r="BV98" s="77">
        <f t="shared" si="262"/>
        <v>0</v>
      </c>
      <c r="BW98" s="77">
        <f t="shared" si="263"/>
        <v>0</v>
      </c>
      <c r="BX98" s="77">
        <f t="shared" si="264"/>
        <v>0</v>
      </c>
      <c r="BY98" s="77">
        <f t="shared" si="265"/>
        <v>0</v>
      </c>
      <c r="BZ98" s="77">
        <f t="shared" si="266"/>
        <v>0</v>
      </c>
      <c r="CA98" s="77">
        <f t="shared" si="267"/>
        <v>0</v>
      </c>
      <c r="CB98" s="77">
        <f t="shared" si="268"/>
        <v>0</v>
      </c>
      <c r="CC98" s="77">
        <f t="shared" si="269"/>
        <v>12.5</v>
      </c>
      <c r="CD98" s="75"/>
      <c r="CE98" s="77"/>
      <c r="CF98" s="77">
        <f t="shared" si="270"/>
        <v>10.330578512396695</v>
      </c>
      <c r="CG98" s="77">
        <f t="shared" si="271"/>
        <v>0</v>
      </c>
      <c r="CH98" s="77">
        <f t="shared" si="272"/>
        <v>0</v>
      </c>
      <c r="CI98" s="77">
        <f t="shared" si="273"/>
        <v>0</v>
      </c>
      <c r="CJ98" s="77">
        <f t="shared" si="274"/>
        <v>0</v>
      </c>
      <c r="CK98" s="77">
        <f t="shared" si="275"/>
        <v>0</v>
      </c>
      <c r="CL98" s="77">
        <f t="shared" si="276"/>
        <v>0</v>
      </c>
      <c r="CM98" s="77">
        <f t="shared" si="277"/>
        <v>0</v>
      </c>
      <c r="CN98" s="77">
        <f t="shared" si="278"/>
        <v>0</v>
      </c>
      <c r="CO98" s="77">
        <f t="shared" si="279"/>
        <v>0</v>
      </c>
      <c r="CP98" s="77">
        <f t="shared" si="280"/>
        <v>0</v>
      </c>
      <c r="CQ98" s="77">
        <f t="shared" si="281"/>
        <v>0</v>
      </c>
      <c r="CR98" s="77">
        <f t="shared" si="282"/>
        <v>10.330578512396695</v>
      </c>
      <c r="CS98" s="75"/>
      <c r="CT98" s="75"/>
      <c r="CU98" s="78">
        <f t="shared" si="295"/>
        <v>25</v>
      </c>
      <c r="CV98" s="78">
        <f t="shared" si="296"/>
        <v>0</v>
      </c>
      <c r="CW98" s="78">
        <f t="shared" si="297"/>
        <v>0</v>
      </c>
      <c r="CX98" s="78">
        <f t="shared" si="298"/>
        <v>0</v>
      </c>
      <c r="CY98" s="78">
        <f t="shared" si="299"/>
        <v>0</v>
      </c>
      <c r="CZ98" s="78">
        <f t="shared" si="300"/>
        <v>0</v>
      </c>
      <c r="DA98" s="78">
        <f t="shared" si="301"/>
        <v>0</v>
      </c>
      <c r="DB98" s="78">
        <f t="shared" si="302"/>
        <v>0</v>
      </c>
      <c r="DC98" s="78">
        <f t="shared" si="303"/>
        <v>0</v>
      </c>
      <c r="DD98" s="78">
        <f t="shared" si="304"/>
        <v>0</v>
      </c>
      <c r="DE98" s="78">
        <f t="shared" si="305"/>
        <v>0</v>
      </c>
      <c r="DF98" s="78">
        <f t="shared" si="306"/>
        <v>0</v>
      </c>
      <c r="DG98" s="77">
        <f t="shared" si="307"/>
        <v>25</v>
      </c>
      <c r="DH98" s="75"/>
      <c r="DJ98" s="6">
        <f t="shared" si="308"/>
        <v>30</v>
      </c>
      <c r="DK98" s="6">
        <f t="shared" si="309"/>
        <v>0</v>
      </c>
      <c r="DL98" s="6">
        <f t="shared" si="310"/>
        <v>0</v>
      </c>
      <c r="DM98" s="6">
        <f t="shared" si="311"/>
        <v>0</v>
      </c>
      <c r="DN98" s="6">
        <f t="shared" si="312"/>
        <v>0</v>
      </c>
      <c r="DO98" s="6">
        <f t="shared" si="313"/>
        <v>0</v>
      </c>
      <c r="DP98" s="6">
        <f t="shared" si="314"/>
        <v>0</v>
      </c>
      <c r="DQ98" s="6">
        <f t="shared" si="315"/>
        <v>0</v>
      </c>
      <c r="DR98" s="6">
        <f t="shared" si="316"/>
        <v>0</v>
      </c>
      <c r="DS98" s="6">
        <f t="shared" si="317"/>
        <v>0</v>
      </c>
      <c r="DT98" s="6">
        <f t="shared" si="318"/>
        <v>0</v>
      </c>
      <c r="DU98" s="6">
        <f t="shared" si="319"/>
        <v>0</v>
      </c>
      <c r="DV98" s="77">
        <f t="shared" si="337"/>
        <v>30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77">
        <f t="shared" si="335"/>
        <v>0</v>
      </c>
      <c r="EO98" s="75">
        <f t="shared" si="283"/>
        <v>55</v>
      </c>
      <c r="EP98" s="75">
        <f t="shared" si="284"/>
        <v>0</v>
      </c>
      <c r="EQ98" s="75">
        <f t="shared" si="285"/>
        <v>0</v>
      </c>
      <c r="ER98" s="75">
        <f t="shared" si="286"/>
        <v>0</v>
      </c>
      <c r="ES98" s="75">
        <f t="shared" si="287"/>
        <v>0</v>
      </c>
      <c r="ET98" s="75">
        <f t="shared" si="288"/>
        <v>0</v>
      </c>
      <c r="EU98" s="75">
        <f t="shared" si="289"/>
        <v>0</v>
      </c>
      <c r="EV98" s="75">
        <f t="shared" si="290"/>
        <v>0</v>
      </c>
      <c r="EW98" s="75">
        <f t="shared" si="291"/>
        <v>0</v>
      </c>
      <c r="EX98" s="75">
        <f t="shared" si="292"/>
        <v>0</v>
      </c>
      <c r="EY98" s="75">
        <f t="shared" si="293"/>
        <v>0</v>
      </c>
      <c r="EZ98" s="75">
        <f t="shared" si="294"/>
        <v>0</v>
      </c>
      <c r="FA98" s="77">
        <f t="shared" si="336"/>
        <v>55</v>
      </c>
      <c r="FD98" s="75">
        <f t="shared" si="320"/>
        <v>-371.72</v>
      </c>
      <c r="FE98" s="75">
        <f t="shared" si="321"/>
        <v>0</v>
      </c>
      <c r="FF98" s="75">
        <f t="shared" si="322"/>
        <v>0</v>
      </c>
      <c r="FG98" s="75">
        <f t="shared" si="323"/>
        <v>0</v>
      </c>
      <c r="FH98" s="75">
        <f t="shared" si="324"/>
        <v>0</v>
      </c>
      <c r="FI98" s="75">
        <f t="shared" si="325"/>
        <v>0</v>
      </c>
      <c r="FJ98" s="75">
        <f t="shared" si="326"/>
        <v>0</v>
      </c>
      <c r="FK98" s="75">
        <f t="shared" si="327"/>
        <v>0</v>
      </c>
      <c r="FL98" s="75">
        <f t="shared" si="328"/>
        <v>0</v>
      </c>
      <c r="FM98" s="75">
        <f t="shared" si="329"/>
        <v>0</v>
      </c>
      <c r="FN98" s="75">
        <f t="shared" si="330"/>
        <v>0</v>
      </c>
      <c r="FO98" s="75">
        <f t="shared" si="331"/>
        <v>0</v>
      </c>
      <c r="FP98" s="75">
        <f t="shared" si="332"/>
        <v>-371.72</v>
      </c>
    </row>
    <row r="99" spans="1:172" ht="15" customHeight="1" outlineLevel="2" x14ac:dyDescent="0.25">
      <c r="A99" s="30">
        <v>12</v>
      </c>
      <c r="B99" s="30" t="s">
        <v>408</v>
      </c>
      <c r="C99" s="30" t="s">
        <v>6</v>
      </c>
      <c r="D99" s="64">
        <f t="shared" si="234"/>
        <v>10041</v>
      </c>
      <c r="E99" s="61">
        <v>10041</v>
      </c>
      <c r="F99" s="39" t="s">
        <v>297</v>
      </c>
      <c r="G99" s="36" t="s">
        <v>410</v>
      </c>
      <c r="H99" s="36" t="s">
        <v>410</v>
      </c>
      <c r="I99" s="39" t="s">
        <v>384</v>
      </c>
      <c r="J99" s="37" t="s">
        <v>385</v>
      </c>
      <c r="K99" s="37" t="s">
        <v>12</v>
      </c>
      <c r="L99" s="32" t="s">
        <v>333</v>
      </c>
      <c r="M99" s="33" t="s">
        <v>405</v>
      </c>
      <c r="N99" s="34">
        <v>0.01</v>
      </c>
      <c r="O99" s="34">
        <v>0.02</v>
      </c>
      <c r="P99" s="34">
        <v>0</v>
      </c>
      <c r="Q99" s="34">
        <v>0</v>
      </c>
      <c r="R99" s="33">
        <v>0</v>
      </c>
      <c r="S99" s="33">
        <v>0</v>
      </c>
      <c r="T99" s="33">
        <v>30</v>
      </c>
      <c r="U99" s="33"/>
      <c r="X99" s="75">
        <f>+VLOOKUP($D99,[1]venta_neta_cons!$A$2:$N$1048576,3,0)</f>
        <v>10149</v>
      </c>
      <c r="Y99" s="75">
        <f>+VLOOKUP($D99,[1]venta_neta_cons!$A$2:$N$1048576,4,0)</f>
        <v>0</v>
      </c>
      <c r="Z99" s="75">
        <f>+VLOOKUP($D99,[1]venta_neta_cons!$A$2:$N$1048576,5,0)</f>
        <v>0</v>
      </c>
      <c r="AA99" s="75">
        <f>+VLOOKUP($D99,[1]venta_neta_cons!$A$2:$N$1048576,6,0)</f>
        <v>0</v>
      </c>
      <c r="AB99" s="75">
        <f>+VLOOKUP($D99,[1]venta_neta_cons!$A$2:$N$1048576,7,0)</f>
        <v>0</v>
      </c>
      <c r="AC99" s="75">
        <f>+VLOOKUP($D99,[1]venta_neta_cons!$A$2:$N$1048576,8,0)</f>
        <v>0</v>
      </c>
      <c r="AD99" s="75">
        <f>+VLOOKUP($D99,[1]venta_neta_cons!$A$2:$N$1048576,9,0)</f>
        <v>0</v>
      </c>
      <c r="AE99" s="75">
        <f>+VLOOKUP($D99,[1]venta_neta_cons!$A$2:$N$1048576,10,0)</f>
        <v>0</v>
      </c>
      <c r="AF99" s="75">
        <f>+VLOOKUP($D99,[1]venta_neta_cons!$A$2:$N$1048576,11,0)</f>
        <v>0</v>
      </c>
      <c r="AG99" s="75">
        <f>+VLOOKUP($D99,[1]venta_neta_cons!$A$2:$N$1048576,12,0)</f>
        <v>0</v>
      </c>
      <c r="AH99" s="75">
        <f>+VLOOKUP($D99,[1]venta_neta_cons!$A$2:$N$1048576,13,0)</f>
        <v>0</v>
      </c>
      <c r="AI99" s="75">
        <f>+VLOOKUP($D99,[1]venta_neta_cons!$A$2:$N$1048576,14,0)</f>
        <v>0</v>
      </c>
      <c r="AJ99" s="76">
        <f t="shared" si="256"/>
        <v>10149</v>
      </c>
      <c r="AK99" s="159">
        <f t="shared" si="246"/>
        <v>0.23810326140506455</v>
      </c>
      <c r="AL99" s="76"/>
      <c r="AM99" s="75">
        <f>+VLOOKUP($D99,[1]saldo_cons!$A$2:$N$1048576,3,0)</f>
        <v>2983.0299999999997</v>
      </c>
      <c r="AN99" s="75">
        <f>+VLOOKUP($D99,[1]saldo_cons!$A$2:$N$1048576,4,0)</f>
        <v>0</v>
      </c>
      <c r="AO99" s="75">
        <f>+VLOOKUP($D99,[1]saldo_cons!$A$2:$N$1048576,5,0)</f>
        <v>0</v>
      </c>
      <c r="AP99" s="75">
        <f>+VLOOKUP($D99,[1]saldo_cons!$A$2:$N$1048576,6,0)</f>
        <v>0</v>
      </c>
      <c r="AQ99" s="75">
        <f>+VLOOKUP($D99,[1]saldo_cons!$A$2:$N$1048576,7,0)</f>
        <v>0</v>
      </c>
      <c r="AR99" s="75">
        <f>+VLOOKUP($D99,[1]saldo_cons!$A$2:$N$1048576,8,0)</f>
        <v>0</v>
      </c>
      <c r="AS99" s="75">
        <f>+VLOOKUP($D99,[1]saldo_cons!$A$2:$N$1048576,9,0)</f>
        <v>0</v>
      </c>
      <c r="AT99" s="75">
        <f>+VLOOKUP($D99,[1]saldo_cons!$A$2:$N$1048576,10,0)</f>
        <v>0</v>
      </c>
      <c r="AU99" s="75">
        <f>+VLOOKUP($D99,[1]saldo_cons!$A$2:$N$1048576,11,0)</f>
        <v>0</v>
      </c>
      <c r="AV99" s="75">
        <f>+VLOOKUP($D99,[1]saldo_cons!$A$2:$N$1048576,12,0)</f>
        <v>0</v>
      </c>
      <c r="AW99" s="75">
        <f>+VLOOKUP($D99,[1]saldo_cons!$A$2:$N$1048576,13,0)</f>
        <v>0</v>
      </c>
      <c r="AX99" s="75">
        <f>+VLOOKUP($D99,[1]saldo_cons!$A$2:$N$1048576,14,0)</f>
        <v>0</v>
      </c>
      <c r="AY99" s="76">
        <f t="shared" si="333"/>
        <v>2983.0299999999997</v>
      </c>
      <c r="AZ99" s="76"/>
      <c r="BA99" s="76"/>
      <c r="BB99" s="75">
        <f>+VLOOKUP($D99,[1]ggr_cons!$A$2:$N$1048576,3,0)</f>
        <v>2416.5100000000002</v>
      </c>
      <c r="BC99" s="75">
        <f>+VLOOKUP($D99,[1]ggr_cons!$A$2:$N$1048576,4,0)</f>
        <v>0</v>
      </c>
      <c r="BD99" s="75">
        <f>+VLOOKUP($D99,[1]ggr_cons!$A$2:$N$1048576,5,0)</f>
        <v>0</v>
      </c>
      <c r="BE99" s="75">
        <f>+VLOOKUP($D99,[1]ggr_cons!$A$2:$N$1048576,6,0)</f>
        <v>0</v>
      </c>
      <c r="BF99" s="75">
        <f>+VLOOKUP($D99,[1]ggr_cons!$A$2:$N$1048576,7,0)</f>
        <v>0</v>
      </c>
      <c r="BG99" s="75">
        <f>+VLOOKUP($D99,[1]ggr_cons!$A$2:$N$1048576,8,0)</f>
        <v>0</v>
      </c>
      <c r="BH99" s="75">
        <f>+VLOOKUP($D99,[1]ggr_cons!$A$2:$N$1048576,9,0)</f>
        <v>0</v>
      </c>
      <c r="BI99" s="75">
        <f>+VLOOKUP($D99,[1]ggr_cons!$A$2:$N$1048576,10,0)</f>
        <v>0</v>
      </c>
      <c r="BJ99" s="75">
        <f>+VLOOKUP($D99,[1]ggr_cons!$A$2:$N$1048576,11,0)</f>
        <v>0</v>
      </c>
      <c r="BK99" s="75">
        <f>+VLOOKUP($D99,[1]ggr_cons!$A$2:$N$1048576,12,0)</f>
        <v>0</v>
      </c>
      <c r="BL99" s="75">
        <f>+VLOOKUP($D99,[1]ggr_cons!$A$2:$N$1048576,13,0)</f>
        <v>0</v>
      </c>
      <c r="BM99" s="75">
        <f>+VLOOKUP($D99,[1]ggr_cons!$A$2:$N$1048576,14,0)</f>
        <v>0</v>
      </c>
      <c r="BN99" s="76">
        <f t="shared" si="334"/>
        <v>2416.5100000000002</v>
      </c>
      <c r="BO99" s="75"/>
      <c r="BP99" s="75"/>
      <c r="BQ99" s="77">
        <f t="shared" si="257"/>
        <v>101.49000000000001</v>
      </c>
      <c r="BR99" s="77">
        <f t="shared" si="258"/>
        <v>0</v>
      </c>
      <c r="BS99" s="77">
        <f t="shared" si="259"/>
        <v>0</v>
      </c>
      <c r="BT99" s="77">
        <f t="shared" si="260"/>
        <v>0</v>
      </c>
      <c r="BU99" s="77">
        <f t="shared" si="261"/>
        <v>0</v>
      </c>
      <c r="BV99" s="77">
        <f t="shared" si="262"/>
        <v>0</v>
      </c>
      <c r="BW99" s="77">
        <f t="shared" si="263"/>
        <v>0</v>
      </c>
      <c r="BX99" s="77">
        <f t="shared" si="264"/>
        <v>0</v>
      </c>
      <c r="BY99" s="77">
        <f t="shared" si="265"/>
        <v>0</v>
      </c>
      <c r="BZ99" s="77">
        <f t="shared" si="266"/>
        <v>0</v>
      </c>
      <c r="CA99" s="77">
        <f t="shared" si="267"/>
        <v>0</v>
      </c>
      <c r="CB99" s="77">
        <f t="shared" si="268"/>
        <v>0</v>
      </c>
      <c r="CC99" s="77">
        <f t="shared" si="269"/>
        <v>101.49000000000001</v>
      </c>
      <c r="CD99" s="75"/>
      <c r="CE99" s="77"/>
      <c r="CF99" s="77">
        <f t="shared" si="270"/>
        <v>83.876033057851245</v>
      </c>
      <c r="CG99" s="77">
        <f t="shared" si="271"/>
        <v>0</v>
      </c>
      <c r="CH99" s="77">
        <f t="shared" si="272"/>
        <v>0</v>
      </c>
      <c r="CI99" s="77">
        <f t="shared" si="273"/>
        <v>0</v>
      </c>
      <c r="CJ99" s="77">
        <f t="shared" si="274"/>
        <v>0</v>
      </c>
      <c r="CK99" s="77">
        <f t="shared" si="275"/>
        <v>0</v>
      </c>
      <c r="CL99" s="77">
        <f t="shared" si="276"/>
        <v>0</v>
      </c>
      <c r="CM99" s="77">
        <f t="shared" si="277"/>
        <v>0</v>
      </c>
      <c r="CN99" s="77">
        <f t="shared" si="278"/>
        <v>0</v>
      </c>
      <c r="CO99" s="77">
        <f t="shared" si="279"/>
        <v>0</v>
      </c>
      <c r="CP99" s="77">
        <f t="shared" si="280"/>
        <v>0</v>
      </c>
      <c r="CQ99" s="77">
        <f t="shared" si="281"/>
        <v>0</v>
      </c>
      <c r="CR99" s="77">
        <f t="shared" si="282"/>
        <v>83.876033057851245</v>
      </c>
      <c r="CS99" s="75"/>
      <c r="CT99" s="75"/>
      <c r="CU99" s="78">
        <f t="shared" si="295"/>
        <v>202.98000000000002</v>
      </c>
      <c r="CV99" s="78">
        <f t="shared" si="296"/>
        <v>0</v>
      </c>
      <c r="CW99" s="78">
        <f t="shared" si="297"/>
        <v>0</v>
      </c>
      <c r="CX99" s="78">
        <f t="shared" si="298"/>
        <v>0</v>
      </c>
      <c r="CY99" s="78">
        <f t="shared" si="299"/>
        <v>0</v>
      </c>
      <c r="CZ99" s="78">
        <f t="shared" si="300"/>
        <v>0</v>
      </c>
      <c r="DA99" s="78">
        <f t="shared" si="301"/>
        <v>0</v>
      </c>
      <c r="DB99" s="78">
        <f t="shared" si="302"/>
        <v>0</v>
      </c>
      <c r="DC99" s="78">
        <f t="shared" si="303"/>
        <v>0</v>
      </c>
      <c r="DD99" s="78">
        <f t="shared" si="304"/>
        <v>0</v>
      </c>
      <c r="DE99" s="78">
        <f t="shared" si="305"/>
        <v>0</v>
      </c>
      <c r="DF99" s="78">
        <f t="shared" si="306"/>
        <v>0</v>
      </c>
      <c r="DG99" s="77">
        <f t="shared" si="307"/>
        <v>202.98000000000002</v>
      </c>
      <c r="DH99" s="75"/>
      <c r="DJ99" s="6">
        <f t="shared" si="308"/>
        <v>30</v>
      </c>
      <c r="DK99" s="6">
        <f t="shared" si="309"/>
        <v>0</v>
      </c>
      <c r="DL99" s="6">
        <f t="shared" si="310"/>
        <v>0</v>
      </c>
      <c r="DM99" s="6">
        <f t="shared" si="311"/>
        <v>0</v>
      </c>
      <c r="DN99" s="6">
        <f t="shared" si="312"/>
        <v>0</v>
      </c>
      <c r="DO99" s="6">
        <f t="shared" si="313"/>
        <v>0</v>
      </c>
      <c r="DP99" s="6">
        <f t="shared" si="314"/>
        <v>0</v>
      </c>
      <c r="DQ99" s="6">
        <f t="shared" si="315"/>
        <v>0</v>
      </c>
      <c r="DR99" s="6">
        <f t="shared" si="316"/>
        <v>0</v>
      </c>
      <c r="DS99" s="6">
        <f t="shared" si="317"/>
        <v>0</v>
      </c>
      <c r="DT99" s="6">
        <f t="shared" si="318"/>
        <v>0</v>
      </c>
      <c r="DU99" s="6">
        <f t="shared" si="319"/>
        <v>0</v>
      </c>
      <c r="DV99" s="77">
        <f t="shared" si="337"/>
        <v>30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77">
        <f t="shared" si="335"/>
        <v>0</v>
      </c>
      <c r="EO99" s="75">
        <f t="shared" si="283"/>
        <v>232.98000000000002</v>
      </c>
      <c r="EP99" s="75">
        <f t="shared" si="284"/>
        <v>0</v>
      </c>
      <c r="EQ99" s="75">
        <f t="shared" si="285"/>
        <v>0</v>
      </c>
      <c r="ER99" s="75">
        <f t="shared" si="286"/>
        <v>0</v>
      </c>
      <c r="ES99" s="75">
        <f t="shared" si="287"/>
        <v>0</v>
      </c>
      <c r="ET99" s="75">
        <f t="shared" si="288"/>
        <v>0</v>
      </c>
      <c r="EU99" s="75">
        <f t="shared" si="289"/>
        <v>0</v>
      </c>
      <c r="EV99" s="75">
        <f t="shared" si="290"/>
        <v>0</v>
      </c>
      <c r="EW99" s="75">
        <f t="shared" si="291"/>
        <v>0</v>
      </c>
      <c r="EX99" s="75">
        <f t="shared" si="292"/>
        <v>0</v>
      </c>
      <c r="EY99" s="75">
        <f t="shared" si="293"/>
        <v>0</v>
      </c>
      <c r="EZ99" s="75">
        <f t="shared" si="294"/>
        <v>0</v>
      </c>
      <c r="FA99" s="77">
        <f t="shared" si="336"/>
        <v>232.98000000000002</v>
      </c>
      <c r="FD99" s="75">
        <f t="shared" si="320"/>
        <v>2750.0499999999997</v>
      </c>
      <c r="FE99" s="75">
        <f t="shared" si="321"/>
        <v>0</v>
      </c>
      <c r="FF99" s="75">
        <f t="shared" si="322"/>
        <v>0</v>
      </c>
      <c r="FG99" s="75">
        <f t="shared" si="323"/>
        <v>0</v>
      </c>
      <c r="FH99" s="75">
        <f t="shared" si="324"/>
        <v>0</v>
      </c>
      <c r="FI99" s="75">
        <f t="shared" si="325"/>
        <v>0</v>
      </c>
      <c r="FJ99" s="75">
        <f t="shared" si="326"/>
        <v>0</v>
      </c>
      <c r="FK99" s="75">
        <f t="shared" si="327"/>
        <v>0</v>
      </c>
      <c r="FL99" s="75">
        <f t="shared" si="328"/>
        <v>0</v>
      </c>
      <c r="FM99" s="75">
        <f t="shared" si="329"/>
        <v>0</v>
      </c>
      <c r="FN99" s="75">
        <f t="shared" si="330"/>
        <v>0</v>
      </c>
      <c r="FO99" s="75">
        <f t="shared" si="331"/>
        <v>0</v>
      </c>
      <c r="FP99" s="75">
        <f t="shared" si="332"/>
        <v>2750.0499999999997</v>
      </c>
    </row>
    <row r="100" spans="1:172" ht="15" customHeight="1" outlineLevel="2" x14ac:dyDescent="0.25">
      <c r="A100" s="30">
        <v>12</v>
      </c>
      <c r="B100" s="30" t="s">
        <v>408</v>
      </c>
      <c r="C100" s="30" t="s">
        <v>6</v>
      </c>
      <c r="D100" s="64">
        <f t="shared" si="234"/>
        <v>10058</v>
      </c>
      <c r="E100" s="61">
        <v>10058</v>
      </c>
      <c r="F100" s="39" t="s">
        <v>298</v>
      </c>
      <c r="G100" s="36" t="s">
        <v>410</v>
      </c>
      <c r="H100" s="36" t="s">
        <v>410</v>
      </c>
      <c r="I100" s="39" t="s">
        <v>386</v>
      </c>
      <c r="J100" s="37" t="s">
        <v>387</v>
      </c>
      <c r="K100" s="37" t="s">
        <v>12</v>
      </c>
      <c r="L100" s="32" t="s">
        <v>333</v>
      </c>
      <c r="M100" s="33" t="s">
        <v>405</v>
      </c>
      <c r="N100" s="34">
        <v>0.01</v>
      </c>
      <c r="O100" s="34">
        <v>0.02</v>
      </c>
      <c r="P100" s="34">
        <v>0</v>
      </c>
      <c r="Q100" s="34">
        <v>0</v>
      </c>
      <c r="R100" s="33">
        <v>0</v>
      </c>
      <c r="S100" s="33">
        <v>0</v>
      </c>
      <c r="T100" s="33">
        <v>30</v>
      </c>
      <c r="U100" s="33"/>
      <c r="X100" s="75">
        <f>+VLOOKUP($D100,[1]venta_neta_cons!$A$2:$N$1048576,3,0)</f>
        <v>362</v>
      </c>
      <c r="Y100" s="75">
        <f>+VLOOKUP($D100,[1]venta_neta_cons!$A$2:$N$1048576,4,0)</f>
        <v>0</v>
      </c>
      <c r="Z100" s="75">
        <f>+VLOOKUP($D100,[1]venta_neta_cons!$A$2:$N$1048576,5,0)</f>
        <v>0</v>
      </c>
      <c r="AA100" s="75">
        <f>+VLOOKUP($D100,[1]venta_neta_cons!$A$2:$N$1048576,6,0)</f>
        <v>0</v>
      </c>
      <c r="AB100" s="75">
        <f>+VLOOKUP($D100,[1]venta_neta_cons!$A$2:$N$1048576,7,0)</f>
        <v>0</v>
      </c>
      <c r="AC100" s="75">
        <f>+VLOOKUP($D100,[1]venta_neta_cons!$A$2:$N$1048576,8,0)</f>
        <v>0</v>
      </c>
      <c r="AD100" s="75">
        <f>+VLOOKUP($D100,[1]venta_neta_cons!$A$2:$N$1048576,9,0)</f>
        <v>0</v>
      </c>
      <c r="AE100" s="75">
        <f>+VLOOKUP($D100,[1]venta_neta_cons!$A$2:$N$1048576,10,0)</f>
        <v>0</v>
      </c>
      <c r="AF100" s="75">
        <f>+VLOOKUP($D100,[1]venta_neta_cons!$A$2:$N$1048576,11,0)</f>
        <v>0</v>
      </c>
      <c r="AG100" s="75">
        <f>+VLOOKUP($D100,[1]venta_neta_cons!$A$2:$N$1048576,12,0)</f>
        <v>0</v>
      </c>
      <c r="AH100" s="75">
        <f>+VLOOKUP($D100,[1]venta_neta_cons!$A$2:$N$1048576,13,0)</f>
        <v>0</v>
      </c>
      <c r="AI100" s="75">
        <f>+VLOOKUP($D100,[1]venta_neta_cons!$A$2:$N$1048576,14,0)</f>
        <v>0</v>
      </c>
      <c r="AJ100" s="76">
        <f t="shared" si="256"/>
        <v>362</v>
      </c>
      <c r="AK100" s="159">
        <f t="shared" si="246"/>
        <v>0.77831491712707179</v>
      </c>
      <c r="AL100" s="76"/>
      <c r="AM100" s="75">
        <f>+VLOOKUP($D100,[1]saldo_cons!$A$2:$N$1048576,3,0)</f>
        <v>281.75</v>
      </c>
      <c r="AN100" s="75">
        <f>+VLOOKUP($D100,[1]saldo_cons!$A$2:$N$1048576,4,0)</f>
        <v>0</v>
      </c>
      <c r="AO100" s="75">
        <f>+VLOOKUP($D100,[1]saldo_cons!$A$2:$N$1048576,5,0)</f>
        <v>0</v>
      </c>
      <c r="AP100" s="75">
        <f>+VLOOKUP($D100,[1]saldo_cons!$A$2:$N$1048576,6,0)</f>
        <v>0</v>
      </c>
      <c r="AQ100" s="75">
        <f>+VLOOKUP($D100,[1]saldo_cons!$A$2:$N$1048576,7,0)</f>
        <v>0</v>
      </c>
      <c r="AR100" s="75">
        <f>+VLOOKUP($D100,[1]saldo_cons!$A$2:$N$1048576,8,0)</f>
        <v>0</v>
      </c>
      <c r="AS100" s="75">
        <f>+VLOOKUP($D100,[1]saldo_cons!$A$2:$N$1048576,9,0)</f>
        <v>0</v>
      </c>
      <c r="AT100" s="75">
        <f>+VLOOKUP($D100,[1]saldo_cons!$A$2:$N$1048576,10,0)</f>
        <v>0</v>
      </c>
      <c r="AU100" s="75">
        <f>+VLOOKUP($D100,[1]saldo_cons!$A$2:$N$1048576,11,0)</f>
        <v>0</v>
      </c>
      <c r="AV100" s="75">
        <f>+VLOOKUP($D100,[1]saldo_cons!$A$2:$N$1048576,12,0)</f>
        <v>0</v>
      </c>
      <c r="AW100" s="75">
        <f>+VLOOKUP($D100,[1]saldo_cons!$A$2:$N$1048576,13,0)</f>
        <v>0</v>
      </c>
      <c r="AX100" s="75">
        <f>+VLOOKUP($D100,[1]saldo_cons!$A$2:$N$1048576,14,0)</f>
        <v>0</v>
      </c>
      <c r="AY100" s="76">
        <f t="shared" si="333"/>
        <v>281.75</v>
      </c>
      <c r="AZ100" s="76"/>
      <c r="BA100" s="76"/>
      <c r="BB100" s="75">
        <f>+VLOOKUP($D100,[1]ggr_cons!$A$2:$N$1048576,3,0)</f>
        <v>281.75</v>
      </c>
      <c r="BC100" s="75">
        <f>+VLOOKUP($D100,[1]ggr_cons!$A$2:$N$1048576,4,0)</f>
        <v>0</v>
      </c>
      <c r="BD100" s="75">
        <f>+VLOOKUP($D100,[1]ggr_cons!$A$2:$N$1048576,5,0)</f>
        <v>0</v>
      </c>
      <c r="BE100" s="75">
        <f>+VLOOKUP($D100,[1]ggr_cons!$A$2:$N$1048576,6,0)</f>
        <v>0</v>
      </c>
      <c r="BF100" s="75">
        <f>+VLOOKUP($D100,[1]ggr_cons!$A$2:$N$1048576,7,0)</f>
        <v>0</v>
      </c>
      <c r="BG100" s="75">
        <f>+VLOOKUP($D100,[1]ggr_cons!$A$2:$N$1048576,8,0)</f>
        <v>0</v>
      </c>
      <c r="BH100" s="75">
        <f>+VLOOKUP($D100,[1]ggr_cons!$A$2:$N$1048576,9,0)</f>
        <v>0</v>
      </c>
      <c r="BI100" s="75">
        <f>+VLOOKUP($D100,[1]ggr_cons!$A$2:$N$1048576,10,0)</f>
        <v>0</v>
      </c>
      <c r="BJ100" s="75">
        <f>+VLOOKUP($D100,[1]ggr_cons!$A$2:$N$1048576,11,0)</f>
        <v>0</v>
      </c>
      <c r="BK100" s="75">
        <f>+VLOOKUP($D100,[1]ggr_cons!$A$2:$N$1048576,12,0)</f>
        <v>0</v>
      </c>
      <c r="BL100" s="75">
        <f>+VLOOKUP($D100,[1]ggr_cons!$A$2:$N$1048576,13,0)</f>
        <v>0</v>
      </c>
      <c r="BM100" s="75">
        <f>+VLOOKUP($D100,[1]ggr_cons!$A$2:$N$1048576,14,0)</f>
        <v>0</v>
      </c>
      <c r="BN100" s="76">
        <f t="shared" si="334"/>
        <v>281.75</v>
      </c>
      <c r="BO100" s="75"/>
      <c r="BP100" s="75"/>
      <c r="BQ100" s="77">
        <f t="shared" si="257"/>
        <v>3.62</v>
      </c>
      <c r="BR100" s="77">
        <f t="shared" si="258"/>
        <v>0</v>
      </c>
      <c r="BS100" s="77">
        <f t="shared" si="259"/>
        <v>0</v>
      </c>
      <c r="BT100" s="77">
        <f t="shared" si="260"/>
        <v>0</v>
      </c>
      <c r="BU100" s="77">
        <f t="shared" si="261"/>
        <v>0</v>
      </c>
      <c r="BV100" s="77">
        <f t="shared" si="262"/>
        <v>0</v>
      </c>
      <c r="BW100" s="77">
        <f t="shared" si="263"/>
        <v>0</v>
      </c>
      <c r="BX100" s="77">
        <f t="shared" si="264"/>
        <v>0</v>
      </c>
      <c r="BY100" s="77">
        <f t="shared" si="265"/>
        <v>0</v>
      </c>
      <c r="BZ100" s="77">
        <f t="shared" si="266"/>
        <v>0</v>
      </c>
      <c r="CA100" s="77">
        <f t="shared" si="267"/>
        <v>0</v>
      </c>
      <c r="CB100" s="77">
        <f t="shared" si="268"/>
        <v>0</v>
      </c>
      <c r="CC100" s="77">
        <f t="shared" si="269"/>
        <v>3.62</v>
      </c>
      <c r="CD100" s="75"/>
      <c r="CE100" s="77"/>
      <c r="CF100" s="77">
        <f t="shared" si="270"/>
        <v>2.9917355371900829</v>
      </c>
      <c r="CG100" s="77">
        <f t="shared" si="271"/>
        <v>0</v>
      </c>
      <c r="CH100" s="77">
        <f t="shared" si="272"/>
        <v>0</v>
      </c>
      <c r="CI100" s="77">
        <f t="shared" si="273"/>
        <v>0</v>
      </c>
      <c r="CJ100" s="77">
        <f t="shared" si="274"/>
        <v>0</v>
      </c>
      <c r="CK100" s="77">
        <f t="shared" si="275"/>
        <v>0</v>
      </c>
      <c r="CL100" s="77">
        <f t="shared" si="276"/>
        <v>0</v>
      </c>
      <c r="CM100" s="77">
        <f t="shared" si="277"/>
        <v>0</v>
      </c>
      <c r="CN100" s="77">
        <f t="shared" si="278"/>
        <v>0</v>
      </c>
      <c r="CO100" s="77">
        <f t="shared" si="279"/>
        <v>0</v>
      </c>
      <c r="CP100" s="77">
        <f t="shared" si="280"/>
        <v>0</v>
      </c>
      <c r="CQ100" s="77">
        <f t="shared" si="281"/>
        <v>0</v>
      </c>
      <c r="CR100" s="77">
        <f t="shared" si="282"/>
        <v>2.9917355371900829</v>
      </c>
      <c r="CS100" s="75"/>
      <c r="CT100" s="75"/>
      <c r="CU100" s="78">
        <f t="shared" si="295"/>
        <v>7.24</v>
      </c>
      <c r="CV100" s="78">
        <f t="shared" si="296"/>
        <v>0</v>
      </c>
      <c r="CW100" s="78">
        <f t="shared" si="297"/>
        <v>0</v>
      </c>
      <c r="CX100" s="78">
        <f t="shared" si="298"/>
        <v>0</v>
      </c>
      <c r="CY100" s="78">
        <f t="shared" si="299"/>
        <v>0</v>
      </c>
      <c r="CZ100" s="78">
        <f t="shared" si="300"/>
        <v>0</v>
      </c>
      <c r="DA100" s="78">
        <f t="shared" si="301"/>
        <v>0</v>
      </c>
      <c r="DB100" s="78">
        <f t="shared" si="302"/>
        <v>0</v>
      </c>
      <c r="DC100" s="78">
        <f t="shared" si="303"/>
        <v>0</v>
      </c>
      <c r="DD100" s="78">
        <f t="shared" si="304"/>
        <v>0</v>
      </c>
      <c r="DE100" s="78">
        <f t="shared" si="305"/>
        <v>0</v>
      </c>
      <c r="DF100" s="78">
        <f t="shared" si="306"/>
        <v>0</v>
      </c>
      <c r="DG100" s="77">
        <f t="shared" si="307"/>
        <v>7.24</v>
      </c>
      <c r="DH100" s="75"/>
      <c r="DJ100" s="6">
        <f t="shared" si="308"/>
        <v>30</v>
      </c>
      <c r="DK100" s="6">
        <f t="shared" si="309"/>
        <v>0</v>
      </c>
      <c r="DL100" s="6">
        <f t="shared" si="310"/>
        <v>0</v>
      </c>
      <c r="DM100" s="6">
        <f t="shared" si="311"/>
        <v>0</v>
      </c>
      <c r="DN100" s="6">
        <f t="shared" si="312"/>
        <v>0</v>
      </c>
      <c r="DO100" s="6">
        <f t="shared" si="313"/>
        <v>0</v>
      </c>
      <c r="DP100" s="6">
        <f t="shared" si="314"/>
        <v>0</v>
      </c>
      <c r="DQ100" s="6">
        <f t="shared" si="315"/>
        <v>0</v>
      </c>
      <c r="DR100" s="6">
        <f t="shared" si="316"/>
        <v>0</v>
      </c>
      <c r="DS100" s="6">
        <f t="shared" si="317"/>
        <v>0</v>
      </c>
      <c r="DT100" s="6">
        <f t="shared" si="318"/>
        <v>0</v>
      </c>
      <c r="DU100" s="6">
        <f t="shared" si="319"/>
        <v>0</v>
      </c>
      <c r="DV100" s="77">
        <f t="shared" si="337"/>
        <v>30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77">
        <f t="shared" si="335"/>
        <v>0</v>
      </c>
      <c r="EO100" s="75">
        <f t="shared" si="283"/>
        <v>37.24</v>
      </c>
      <c r="EP100" s="75">
        <f t="shared" si="284"/>
        <v>0</v>
      </c>
      <c r="EQ100" s="75">
        <f t="shared" si="285"/>
        <v>0</v>
      </c>
      <c r="ER100" s="75">
        <f t="shared" si="286"/>
        <v>0</v>
      </c>
      <c r="ES100" s="75">
        <f t="shared" si="287"/>
        <v>0</v>
      </c>
      <c r="ET100" s="75">
        <f t="shared" si="288"/>
        <v>0</v>
      </c>
      <c r="EU100" s="75">
        <f t="shared" si="289"/>
        <v>0</v>
      </c>
      <c r="EV100" s="75">
        <f t="shared" si="290"/>
        <v>0</v>
      </c>
      <c r="EW100" s="75">
        <f t="shared" si="291"/>
        <v>0</v>
      </c>
      <c r="EX100" s="75">
        <f t="shared" si="292"/>
        <v>0</v>
      </c>
      <c r="EY100" s="75">
        <f t="shared" si="293"/>
        <v>0</v>
      </c>
      <c r="EZ100" s="75">
        <f t="shared" si="294"/>
        <v>0</v>
      </c>
      <c r="FA100" s="77">
        <f t="shared" si="336"/>
        <v>37.24</v>
      </c>
      <c r="FD100" s="75">
        <f t="shared" si="320"/>
        <v>244.51</v>
      </c>
      <c r="FE100" s="75">
        <f t="shared" si="321"/>
        <v>0</v>
      </c>
      <c r="FF100" s="75">
        <f t="shared" si="322"/>
        <v>0</v>
      </c>
      <c r="FG100" s="75">
        <f t="shared" si="323"/>
        <v>0</v>
      </c>
      <c r="FH100" s="75">
        <f t="shared" si="324"/>
        <v>0</v>
      </c>
      <c r="FI100" s="75">
        <f t="shared" si="325"/>
        <v>0</v>
      </c>
      <c r="FJ100" s="75">
        <f t="shared" si="326"/>
        <v>0</v>
      </c>
      <c r="FK100" s="75">
        <f t="shared" si="327"/>
        <v>0</v>
      </c>
      <c r="FL100" s="75">
        <f t="shared" si="328"/>
        <v>0</v>
      </c>
      <c r="FM100" s="75">
        <f t="shared" si="329"/>
        <v>0</v>
      </c>
      <c r="FN100" s="75">
        <f t="shared" si="330"/>
        <v>0</v>
      </c>
      <c r="FO100" s="75">
        <f t="shared" si="331"/>
        <v>0</v>
      </c>
      <c r="FP100" s="75">
        <f t="shared" si="332"/>
        <v>244.51</v>
      </c>
    </row>
    <row r="101" spans="1:172" ht="15" customHeight="1" outlineLevel="2" x14ac:dyDescent="0.25">
      <c r="A101" s="30">
        <v>12</v>
      </c>
      <c r="B101" s="30" t="s">
        <v>408</v>
      </c>
      <c r="C101" s="30" t="s">
        <v>6</v>
      </c>
      <c r="D101" s="64">
        <f t="shared" si="234"/>
        <v>10064</v>
      </c>
      <c r="E101" s="62">
        <v>10064</v>
      </c>
      <c r="F101" s="39" t="s">
        <v>299</v>
      </c>
      <c r="G101" s="36" t="s">
        <v>410</v>
      </c>
      <c r="H101" s="36" t="s">
        <v>410</v>
      </c>
      <c r="I101" s="39" t="s">
        <v>388</v>
      </c>
      <c r="J101" s="37" t="s">
        <v>389</v>
      </c>
      <c r="K101" s="39" t="s">
        <v>12</v>
      </c>
      <c r="L101" s="32" t="s">
        <v>333</v>
      </c>
      <c r="M101" s="33" t="s">
        <v>405</v>
      </c>
      <c r="N101" s="34">
        <v>0.01</v>
      </c>
      <c r="O101" s="34">
        <v>0.02</v>
      </c>
      <c r="P101" s="34">
        <v>0</v>
      </c>
      <c r="Q101" s="34">
        <v>0</v>
      </c>
      <c r="R101" s="33">
        <v>0</v>
      </c>
      <c r="S101" s="33">
        <v>0</v>
      </c>
      <c r="T101" s="33">
        <v>30</v>
      </c>
      <c r="U101" s="33"/>
      <c r="X101" s="75">
        <f>+VLOOKUP($D101,[1]venta_neta_cons!$A$2:$N$1048576,3,0)</f>
        <v>523</v>
      </c>
      <c r="Y101" s="75">
        <f>+VLOOKUP($D101,[1]venta_neta_cons!$A$2:$N$1048576,4,0)</f>
        <v>0</v>
      </c>
      <c r="Z101" s="75">
        <f>+VLOOKUP($D101,[1]venta_neta_cons!$A$2:$N$1048576,5,0)</f>
        <v>0</v>
      </c>
      <c r="AA101" s="75">
        <f>+VLOOKUP($D101,[1]venta_neta_cons!$A$2:$N$1048576,6,0)</f>
        <v>0</v>
      </c>
      <c r="AB101" s="75">
        <f>+VLOOKUP($D101,[1]venta_neta_cons!$A$2:$N$1048576,7,0)</f>
        <v>0</v>
      </c>
      <c r="AC101" s="75">
        <f>+VLOOKUP($D101,[1]venta_neta_cons!$A$2:$N$1048576,8,0)</f>
        <v>0</v>
      </c>
      <c r="AD101" s="75">
        <f>+VLOOKUP($D101,[1]venta_neta_cons!$A$2:$N$1048576,9,0)</f>
        <v>0</v>
      </c>
      <c r="AE101" s="75">
        <f>+VLOOKUP($D101,[1]venta_neta_cons!$A$2:$N$1048576,10,0)</f>
        <v>0</v>
      </c>
      <c r="AF101" s="75">
        <f>+VLOOKUP($D101,[1]venta_neta_cons!$A$2:$N$1048576,11,0)</f>
        <v>0</v>
      </c>
      <c r="AG101" s="75">
        <f>+VLOOKUP($D101,[1]venta_neta_cons!$A$2:$N$1048576,12,0)</f>
        <v>0</v>
      </c>
      <c r="AH101" s="75">
        <f>+VLOOKUP($D101,[1]venta_neta_cons!$A$2:$N$1048576,13,0)</f>
        <v>0</v>
      </c>
      <c r="AI101" s="75">
        <f>+VLOOKUP($D101,[1]venta_neta_cons!$A$2:$N$1048576,14,0)</f>
        <v>0</v>
      </c>
      <c r="AJ101" s="76">
        <f t="shared" si="256"/>
        <v>523</v>
      </c>
      <c r="AK101" s="159">
        <f t="shared" si="246"/>
        <v>0.65177820267686426</v>
      </c>
      <c r="AL101" s="76"/>
      <c r="AM101" s="75">
        <f>+VLOOKUP($D101,[1]saldo_cons!$A$2:$N$1048576,3,0)</f>
        <v>340.88</v>
      </c>
      <c r="AN101" s="75">
        <f>+VLOOKUP($D101,[1]saldo_cons!$A$2:$N$1048576,4,0)</f>
        <v>0</v>
      </c>
      <c r="AO101" s="75">
        <f>+VLOOKUP($D101,[1]saldo_cons!$A$2:$N$1048576,5,0)</f>
        <v>0</v>
      </c>
      <c r="AP101" s="75">
        <f>+VLOOKUP($D101,[1]saldo_cons!$A$2:$N$1048576,6,0)</f>
        <v>0</v>
      </c>
      <c r="AQ101" s="75">
        <f>+VLOOKUP($D101,[1]saldo_cons!$A$2:$N$1048576,7,0)</f>
        <v>0</v>
      </c>
      <c r="AR101" s="75">
        <f>+VLOOKUP($D101,[1]saldo_cons!$A$2:$N$1048576,8,0)</f>
        <v>0</v>
      </c>
      <c r="AS101" s="75">
        <f>+VLOOKUP($D101,[1]saldo_cons!$A$2:$N$1048576,9,0)</f>
        <v>0</v>
      </c>
      <c r="AT101" s="75">
        <f>+VLOOKUP($D101,[1]saldo_cons!$A$2:$N$1048576,10,0)</f>
        <v>0</v>
      </c>
      <c r="AU101" s="75">
        <f>+VLOOKUP($D101,[1]saldo_cons!$A$2:$N$1048576,11,0)</f>
        <v>0</v>
      </c>
      <c r="AV101" s="75">
        <f>+VLOOKUP($D101,[1]saldo_cons!$A$2:$N$1048576,12,0)</f>
        <v>0</v>
      </c>
      <c r="AW101" s="75">
        <f>+VLOOKUP($D101,[1]saldo_cons!$A$2:$N$1048576,13,0)</f>
        <v>0</v>
      </c>
      <c r="AX101" s="75">
        <f>+VLOOKUP($D101,[1]saldo_cons!$A$2:$N$1048576,14,0)</f>
        <v>0</v>
      </c>
      <c r="AY101" s="76">
        <f t="shared" si="333"/>
        <v>340.88</v>
      </c>
      <c r="AZ101" s="76"/>
      <c r="BA101" s="76"/>
      <c r="BB101" s="75">
        <f>+VLOOKUP($D101,[1]ggr_cons!$A$2:$N$1048576,3,0)</f>
        <v>340.88</v>
      </c>
      <c r="BC101" s="75">
        <f>+VLOOKUP($D101,[1]ggr_cons!$A$2:$N$1048576,4,0)</f>
        <v>0</v>
      </c>
      <c r="BD101" s="75">
        <f>+VLOOKUP($D101,[1]ggr_cons!$A$2:$N$1048576,5,0)</f>
        <v>0</v>
      </c>
      <c r="BE101" s="75">
        <f>+VLOOKUP($D101,[1]ggr_cons!$A$2:$N$1048576,6,0)</f>
        <v>0</v>
      </c>
      <c r="BF101" s="75">
        <f>+VLOOKUP($D101,[1]ggr_cons!$A$2:$N$1048576,7,0)</f>
        <v>0</v>
      </c>
      <c r="BG101" s="75">
        <f>+VLOOKUP($D101,[1]ggr_cons!$A$2:$N$1048576,8,0)</f>
        <v>0</v>
      </c>
      <c r="BH101" s="75">
        <f>+VLOOKUP($D101,[1]ggr_cons!$A$2:$N$1048576,9,0)</f>
        <v>0</v>
      </c>
      <c r="BI101" s="75">
        <f>+VLOOKUP($D101,[1]ggr_cons!$A$2:$N$1048576,10,0)</f>
        <v>0</v>
      </c>
      <c r="BJ101" s="75">
        <f>+VLOOKUP($D101,[1]ggr_cons!$A$2:$N$1048576,11,0)</f>
        <v>0</v>
      </c>
      <c r="BK101" s="75">
        <f>+VLOOKUP($D101,[1]ggr_cons!$A$2:$N$1048576,12,0)</f>
        <v>0</v>
      </c>
      <c r="BL101" s="75">
        <f>+VLOOKUP($D101,[1]ggr_cons!$A$2:$N$1048576,13,0)</f>
        <v>0</v>
      </c>
      <c r="BM101" s="75">
        <f>+VLOOKUP($D101,[1]ggr_cons!$A$2:$N$1048576,14,0)</f>
        <v>0</v>
      </c>
      <c r="BN101" s="76">
        <f t="shared" si="334"/>
        <v>340.88</v>
      </c>
      <c r="BO101" s="75"/>
      <c r="BP101" s="75"/>
      <c r="BQ101" s="77">
        <f t="shared" si="257"/>
        <v>5.23</v>
      </c>
      <c r="BR101" s="77">
        <f t="shared" si="258"/>
        <v>0</v>
      </c>
      <c r="BS101" s="77">
        <f t="shared" si="259"/>
        <v>0</v>
      </c>
      <c r="BT101" s="77">
        <f t="shared" si="260"/>
        <v>0</v>
      </c>
      <c r="BU101" s="77">
        <f t="shared" si="261"/>
        <v>0</v>
      </c>
      <c r="BV101" s="77">
        <f t="shared" si="262"/>
        <v>0</v>
      </c>
      <c r="BW101" s="77">
        <f t="shared" si="263"/>
        <v>0</v>
      </c>
      <c r="BX101" s="77">
        <f t="shared" si="264"/>
        <v>0</v>
      </c>
      <c r="BY101" s="77">
        <f t="shared" si="265"/>
        <v>0</v>
      </c>
      <c r="BZ101" s="77">
        <f t="shared" si="266"/>
        <v>0</v>
      </c>
      <c r="CA101" s="77">
        <f t="shared" si="267"/>
        <v>0</v>
      </c>
      <c r="CB101" s="77">
        <f t="shared" si="268"/>
        <v>0</v>
      </c>
      <c r="CC101" s="77">
        <f t="shared" si="269"/>
        <v>5.23</v>
      </c>
      <c r="CD101" s="75"/>
      <c r="CE101" s="77"/>
      <c r="CF101" s="77">
        <f t="shared" si="270"/>
        <v>4.3223140495867769</v>
      </c>
      <c r="CG101" s="77">
        <f t="shared" si="271"/>
        <v>0</v>
      </c>
      <c r="CH101" s="77">
        <f t="shared" si="272"/>
        <v>0</v>
      </c>
      <c r="CI101" s="77">
        <f t="shared" si="273"/>
        <v>0</v>
      </c>
      <c r="CJ101" s="77">
        <f t="shared" si="274"/>
        <v>0</v>
      </c>
      <c r="CK101" s="77">
        <f t="shared" si="275"/>
        <v>0</v>
      </c>
      <c r="CL101" s="77">
        <f t="shared" si="276"/>
        <v>0</v>
      </c>
      <c r="CM101" s="77">
        <f t="shared" si="277"/>
        <v>0</v>
      </c>
      <c r="CN101" s="77">
        <f t="shared" si="278"/>
        <v>0</v>
      </c>
      <c r="CO101" s="77">
        <f t="shared" si="279"/>
        <v>0</v>
      </c>
      <c r="CP101" s="77">
        <f t="shared" si="280"/>
        <v>0</v>
      </c>
      <c r="CQ101" s="77">
        <f t="shared" si="281"/>
        <v>0</v>
      </c>
      <c r="CR101" s="77">
        <f t="shared" si="282"/>
        <v>4.3223140495867769</v>
      </c>
      <c r="CS101" s="75"/>
      <c r="CT101" s="75"/>
      <c r="CU101" s="78">
        <f t="shared" si="295"/>
        <v>10.46</v>
      </c>
      <c r="CV101" s="78">
        <f t="shared" si="296"/>
        <v>0</v>
      </c>
      <c r="CW101" s="78">
        <f t="shared" si="297"/>
        <v>0</v>
      </c>
      <c r="CX101" s="78">
        <f t="shared" si="298"/>
        <v>0</v>
      </c>
      <c r="CY101" s="78">
        <f t="shared" si="299"/>
        <v>0</v>
      </c>
      <c r="CZ101" s="78">
        <f t="shared" si="300"/>
        <v>0</v>
      </c>
      <c r="DA101" s="78">
        <f t="shared" si="301"/>
        <v>0</v>
      </c>
      <c r="DB101" s="78">
        <f t="shared" si="302"/>
        <v>0</v>
      </c>
      <c r="DC101" s="78">
        <f t="shared" si="303"/>
        <v>0</v>
      </c>
      <c r="DD101" s="78">
        <f t="shared" si="304"/>
        <v>0</v>
      </c>
      <c r="DE101" s="78">
        <f t="shared" si="305"/>
        <v>0</v>
      </c>
      <c r="DF101" s="78">
        <f t="shared" si="306"/>
        <v>0</v>
      </c>
      <c r="DG101" s="77">
        <f t="shared" si="307"/>
        <v>10.46</v>
      </c>
      <c r="DH101" s="75"/>
      <c r="DJ101" s="6">
        <f t="shared" si="308"/>
        <v>30</v>
      </c>
      <c r="DK101" s="6">
        <f t="shared" si="309"/>
        <v>0</v>
      </c>
      <c r="DL101" s="6">
        <f t="shared" si="310"/>
        <v>0</v>
      </c>
      <c r="DM101" s="6">
        <f t="shared" si="311"/>
        <v>0</v>
      </c>
      <c r="DN101" s="6">
        <f t="shared" si="312"/>
        <v>0</v>
      </c>
      <c r="DO101" s="6">
        <f t="shared" si="313"/>
        <v>0</v>
      </c>
      <c r="DP101" s="6">
        <f t="shared" si="314"/>
        <v>0</v>
      </c>
      <c r="DQ101" s="6">
        <f t="shared" si="315"/>
        <v>0</v>
      </c>
      <c r="DR101" s="6">
        <f t="shared" si="316"/>
        <v>0</v>
      </c>
      <c r="DS101" s="6">
        <f t="shared" si="317"/>
        <v>0</v>
      </c>
      <c r="DT101" s="6">
        <f t="shared" si="318"/>
        <v>0</v>
      </c>
      <c r="DU101" s="6">
        <f t="shared" si="319"/>
        <v>0</v>
      </c>
      <c r="DV101" s="77">
        <f t="shared" si="337"/>
        <v>30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77">
        <f t="shared" si="335"/>
        <v>0</v>
      </c>
      <c r="EO101" s="75">
        <f t="shared" si="283"/>
        <v>40.46</v>
      </c>
      <c r="EP101" s="75">
        <f t="shared" si="284"/>
        <v>0</v>
      </c>
      <c r="EQ101" s="75">
        <f t="shared" si="285"/>
        <v>0</v>
      </c>
      <c r="ER101" s="75">
        <f t="shared" si="286"/>
        <v>0</v>
      </c>
      <c r="ES101" s="75">
        <f t="shared" si="287"/>
        <v>0</v>
      </c>
      <c r="ET101" s="75">
        <f t="shared" si="288"/>
        <v>0</v>
      </c>
      <c r="EU101" s="75">
        <f t="shared" si="289"/>
        <v>0</v>
      </c>
      <c r="EV101" s="75">
        <f t="shared" si="290"/>
        <v>0</v>
      </c>
      <c r="EW101" s="75">
        <f t="shared" si="291"/>
        <v>0</v>
      </c>
      <c r="EX101" s="75">
        <f t="shared" si="292"/>
        <v>0</v>
      </c>
      <c r="EY101" s="75">
        <f t="shared" si="293"/>
        <v>0</v>
      </c>
      <c r="EZ101" s="75">
        <f t="shared" si="294"/>
        <v>0</v>
      </c>
      <c r="FA101" s="77">
        <f t="shared" si="336"/>
        <v>40.46</v>
      </c>
      <c r="FD101" s="75">
        <f t="shared" si="320"/>
        <v>300.42</v>
      </c>
      <c r="FE101" s="75">
        <f t="shared" si="321"/>
        <v>0</v>
      </c>
      <c r="FF101" s="75">
        <f t="shared" si="322"/>
        <v>0</v>
      </c>
      <c r="FG101" s="75">
        <f t="shared" si="323"/>
        <v>0</v>
      </c>
      <c r="FH101" s="75">
        <f t="shared" si="324"/>
        <v>0</v>
      </c>
      <c r="FI101" s="75">
        <f t="shared" si="325"/>
        <v>0</v>
      </c>
      <c r="FJ101" s="75">
        <f t="shared" si="326"/>
        <v>0</v>
      </c>
      <c r="FK101" s="75">
        <f t="shared" si="327"/>
        <v>0</v>
      </c>
      <c r="FL101" s="75">
        <f t="shared" si="328"/>
        <v>0</v>
      </c>
      <c r="FM101" s="75">
        <f t="shared" si="329"/>
        <v>0</v>
      </c>
      <c r="FN101" s="75">
        <f t="shared" si="330"/>
        <v>0</v>
      </c>
      <c r="FO101" s="75">
        <f t="shared" si="331"/>
        <v>0</v>
      </c>
      <c r="FP101" s="75">
        <f t="shared" si="332"/>
        <v>300.42</v>
      </c>
    </row>
    <row r="102" spans="1:172" ht="15" customHeight="1" outlineLevel="2" x14ac:dyDescent="0.25">
      <c r="A102" s="30">
        <v>12</v>
      </c>
      <c r="B102" s="30" t="s">
        <v>408</v>
      </c>
      <c r="C102" s="30" t="s">
        <v>6</v>
      </c>
      <c r="D102" s="64">
        <f t="shared" si="234"/>
        <v>10067</v>
      </c>
      <c r="E102" s="61">
        <v>10067</v>
      </c>
      <c r="F102" s="39" t="s">
        <v>300</v>
      </c>
      <c r="G102" s="36" t="s">
        <v>410</v>
      </c>
      <c r="H102" s="36" t="s">
        <v>410</v>
      </c>
      <c r="I102" s="39" t="s">
        <v>390</v>
      </c>
      <c r="J102" s="37" t="s">
        <v>391</v>
      </c>
      <c r="K102" s="39" t="s">
        <v>12</v>
      </c>
      <c r="L102" s="32" t="s">
        <v>333</v>
      </c>
      <c r="M102" s="33" t="s">
        <v>405</v>
      </c>
      <c r="N102" s="34">
        <v>0.01</v>
      </c>
      <c r="O102" s="34">
        <v>0.02</v>
      </c>
      <c r="P102" s="34">
        <v>0</v>
      </c>
      <c r="Q102" s="34">
        <v>0</v>
      </c>
      <c r="R102" s="33">
        <v>0</v>
      </c>
      <c r="S102" s="33">
        <v>0</v>
      </c>
      <c r="T102" s="33">
        <v>30</v>
      </c>
      <c r="U102" s="33"/>
      <c r="X102" s="75">
        <f>+VLOOKUP($D102,[1]venta_neta_cons!$A$2:$N$1048576,3,0)</f>
        <v>696</v>
      </c>
      <c r="Y102" s="75">
        <f>+VLOOKUP($D102,[1]venta_neta_cons!$A$2:$N$1048576,4,0)</f>
        <v>0</v>
      </c>
      <c r="Z102" s="75">
        <f>+VLOOKUP($D102,[1]venta_neta_cons!$A$2:$N$1048576,5,0)</f>
        <v>0</v>
      </c>
      <c r="AA102" s="75">
        <f>+VLOOKUP($D102,[1]venta_neta_cons!$A$2:$N$1048576,6,0)</f>
        <v>0</v>
      </c>
      <c r="AB102" s="75">
        <f>+VLOOKUP($D102,[1]venta_neta_cons!$A$2:$N$1048576,7,0)</f>
        <v>0</v>
      </c>
      <c r="AC102" s="75">
        <f>+VLOOKUP($D102,[1]venta_neta_cons!$A$2:$N$1048576,8,0)</f>
        <v>0</v>
      </c>
      <c r="AD102" s="75">
        <f>+VLOOKUP($D102,[1]venta_neta_cons!$A$2:$N$1048576,9,0)</f>
        <v>0</v>
      </c>
      <c r="AE102" s="75">
        <f>+VLOOKUP($D102,[1]venta_neta_cons!$A$2:$N$1048576,10,0)</f>
        <v>0</v>
      </c>
      <c r="AF102" s="75">
        <f>+VLOOKUP($D102,[1]venta_neta_cons!$A$2:$N$1048576,11,0)</f>
        <v>0</v>
      </c>
      <c r="AG102" s="75">
        <f>+VLOOKUP($D102,[1]venta_neta_cons!$A$2:$N$1048576,12,0)</f>
        <v>0</v>
      </c>
      <c r="AH102" s="75">
        <f>+VLOOKUP($D102,[1]venta_neta_cons!$A$2:$N$1048576,13,0)</f>
        <v>0</v>
      </c>
      <c r="AI102" s="75">
        <f>+VLOOKUP($D102,[1]venta_neta_cons!$A$2:$N$1048576,14,0)</f>
        <v>0</v>
      </c>
      <c r="AJ102" s="76">
        <f t="shared" si="256"/>
        <v>696</v>
      </c>
      <c r="AK102" s="159">
        <f t="shared" si="246"/>
        <v>0.23257183908045978</v>
      </c>
      <c r="AL102" s="76"/>
      <c r="AM102" s="75">
        <f>+VLOOKUP($D102,[1]saldo_cons!$A$2:$N$1048576,3,0)</f>
        <v>161.87</v>
      </c>
      <c r="AN102" s="75">
        <f>+VLOOKUP($D102,[1]saldo_cons!$A$2:$N$1048576,4,0)</f>
        <v>0</v>
      </c>
      <c r="AO102" s="75">
        <f>+VLOOKUP($D102,[1]saldo_cons!$A$2:$N$1048576,5,0)</f>
        <v>0</v>
      </c>
      <c r="AP102" s="75">
        <f>+VLOOKUP($D102,[1]saldo_cons!$A$2:$N$1048576,6,0)</f>
        <v>0</v>
      </c>
      <c r="AQ102" s="75">
        <f>+VLOOKUP($D102,[1]saldo_cons!$A$2:$N$1048576,7,0)</f>
        <v>0</v>
      </c>
      <c r="AR102" s="75">
        <f>+VLOOKUP($D102,[1]saldo_cons!$A$2:$N$1048576,8,0)</f>
        <v>0</v>
      </c>
      <c r="AS102" s="75">
        <f>+VLOOKUP($D102,[1]saldo_cons!$A$2:$N$1048576,9,0)</f>
        <v>0</v>
      </c>
      <c r="AT102" s="75">
        <f>+VLOOKUP($D102,[1]saldo_cons!$A$2:$N$1048576,10,0)</f>
        <v>0</v>
      </c>
      <c r="AU102" s="75">
        <f>+VLOOKUP($D102,[1]saldo_cons!$A$2:$N$1048576,11,0)</f>
        <v>0</v>
      </c>
      <c r="AV102" s="75">
        <f>+VLOOKUP($D102,[1]saldo_cons!$A$2:$N$1048576,12,0)</f>
        <v>0</v>
      </c>
      <c r="AW102" s="75">
        <f>+VLOOKUP($D102,[1]saldo_cons!$A$2:$N$1048576,13,0)</f>
        <v>0</v>
      </c>
      <c r="AX102" s="75">
        <f>+VLOOKUP($D102,[1]saldo_cons!$A$2:$N$1048576,14,0)</f>
        <v>0</v>
      </c>
      <c r="AY102" s="76">
        <f t="shared" si="333"/>
        <v>161.87</v>
      </c>
      <c r="AZ102" s="76"/>
      <c r="BA102" s="76"/>
      <c r="BB102" s="75">
        <f>+VLOOKUP($D102,[1]ggr_cons!$A$2:$N$1048576,3,0)</f>
        <v>161.87</v>
      </c>
      <c r="BC102" s="75">
        <f>+VLOOKUP($D102,[1]ggr_cons!$A$2:$N$1048576,4,0)</f>
        <v>0</v>
      </c>
      <c r="BD102" s="75">
        <f>+VLOOKUP($D102,[1]ggr_cons!$A$2:$N$1048576,5,0)</f>
        <v>0</v>
      </c>
      <c r="BE102" s="75">
        <f>+VLOOKUP($D102,[1]ggr_cons!$A$2:$N$1048576,6,0)</f>
        <v>0</v>
      </c>
      <c r="BF102" s="75">
        <f>+VLOOKUP($D102,[1]ggr_cons!$A$2:$N$1048576,7,0)</f>
        <v>0</v>
      </c>
      <c r="BG102" s="75">
        <f>+VLOOKUP($D102,[1]ggr_cons!$A$2:$N$1048576,8,0)</f>
        <v>0</v>
      </c>
      <c r="BH102" s="75">
        <f>+VLOOKUP($D102,[1]ggr_cons!$A$2:$N$1048576,9,0)</f>
        <v>0</v>
      </c>
      <c r="BI102" s="75">
        <f>+VLOOKUP($D102,[1]ggr_cons!$A$2:$N$1048576,10,0)</f>
        <v>0</v>
      </c>
      <c r="BJ102" s="75">
        <f>+VLOOKUP($D102,[1]ggr_cons!$A$2:$N$1048576,11,0)</f>
        <v>0</v>
      </c>
      <c r="BK102" s="75">
        <f>+VLOOKUP($D102,[1]ggr_cons!$A$2:$N$1048576,12,0)</f>
        <v>0</v>
      </c>
      <c r="BL102" s="75">
        <f>+VLOOKUP($D102,[1]ggr_cons!$A$2:$N$1048576,13,0)</f>
        <v>0</v>
      </c>
      <c r="BM102" s="75">
        <f>+VLOOKUP($D102,[1]ggr_cons!$A$2:$N$1048576,14,0)</f>
        <v>0</v>
      </c>
      <c r="BN102" s="76">
        <f t="shared" si="334"/>
        <v>161.87</v>
      </c>
      <c r="BO102" s="75"/>
      <c r="BP102" s="75"/>
      <c r="BQ102" s="77">
        <f t="shared" si="257"/>
        <v>6.96</v>
      </c>
      <c r="BR102" s="77">
        <f t="shared" si="258"/>
        <v>0</v>
      </c>
      <c r="BS102" s="77">
        <f t="shared" si="259"/>
        <v>0</v>
      </c>
      <c r="BT102" s="77">
        <f t="shared" si="260"/>
        <v>0</v>
      </c>
      <c r="BU102" s="77">
        <f t="shared" si="261"/>
        <v>0</v>
      </c>
      <c r="BV102" s="77">
        <f t="shared" si="262"/>
        <v>0</v>
      </c>
      <c r="BW102" s="77">
        <f t="shared" si="263"/>
        <v>0</v>
      </c>
      <c r="BX102" s="77">
        <f t="shared" si="264"/>
        <v>0</v>
      </c>
      <c r="BY102" s="77">
        <f t="shared" si="265"/>
        <v>0</v>
      </c>
      <c r="BZ102" s="77">
        <f t="shared" si="266"/>
        <v>0</v>
      </c>
      <c r="CA102" s="77">
        <f t="shared" si="267"/>
        <v>0</v>
      </c>
      <c r="CB102" s="77">
        <f t="shared" si="268"/>
        <v>0</v>
      </c>
      <c r="CC102" s="77">
        <f t="shared" si="269"/>
        <v>6.96</v>
      </c>
      <c r="CD102" s="75"/>
      <c r="CE102" s="77"/>
      <c r="CF102" s="77">
        <f t="shared" si="270"/>
        <v>5.7520661157024797</v>
      </c>
      <c r="CG102" s="77">
        <f t="shared" si="271"/>
        <v>0</v>
      </c>
      <c r="CH102" s="77">
        <f t="shared" si="272"/>
        <v>0</v>
      </c>
      <c r="CI102" s="77">
        <f t="shared" si="273"/>
        <v>0</v>
      </c>
      <c r="CJ102" s="77">
        <f t="shared" si="274"/>
        <v>0</v>
      </c>
      <c r="CK102" s="77">
        <f t="shared" si="275"/>
        <v>0</v>
      </c>
      <c r="CL102" s="77">
        <f t="shared" si="276"/>
        <v>0</v>
      </c>
      <c r="CM102" s="77">
        <f t="shared" si="277"/>
        <v>0</v>
      </c>
      <c r="CN102" s="77">
        <f t="shared" si="278"/>
        <v>0</v>
      </c>
      <c r="CO102" s="77">
        <f t="shared" si="279"/>
        <v>0</v>
      </c>
      <c r="CP102" s="77">
        <f t="shared" si="280"/>
        <v>0</v>
      </c>
      <c r="CQ102" s="77">
        <f t="shared" si="281"/>
        <v>0</v>
      </c>
      <c r="CR102" s="77">
        <f t="shared" si="282"/>
        <v>5.7520661157024797</v>
      </c>
      <c r="CS102" s="75"/>
      <c r="CT102" s="75"/>
      <c r="CU102" s="78">
        <f t="shared" si="295"/>
        <v>13.92</v>
      </c>
      <c r="CV102" s="78">
        <f t="shared" si="296"/>
        <v>0</v>
      </c>
      <c r="CW102" s="78">
        <f t="shared" si="297"/>
        <v>0</v>
      </c>
      <c r="CX102" s="78">
        <f t="shared" si="298"/>
        <v>0</v>
      </c>
      <c r="CY102" s="78">
        <f t="shared" si="299"/>
        <v>0</v>
      </c>
      <c r="CZ102" s="78">
        <f t="shared" si="300"/>
        <v>0</v>
      </c>
      <c r="DA102" s="78">
        <f t="shared" si="301"/>
        <v>0</v>
      </c>
      <c r="DB102" s="78">
        <f t="shared" si="302"/>
        <v>0</v>
      </c>
      <c r="DC102" s="78">
        <f t="shared" si="303"/>
        <v>0</v>
      </c>
      <c r="DD102" s="78">
        <f t="shared" si="304"/>
        <v>0</v>
      </c>
      <c r="DE102" s="78">
        <f t="shared" si="305"/>
        <v>0</v>
      </c>
      <c r="DF102" s="78">
        <f t="shared" si="306"/>
        <v>0</v>
      </c>
      <c r="DG102" s="77">
        <f t="shared" si="307"/>
        <v>13.92</v>
      </c>
      <c r="DH102" s="75"/>
      <c r="DJ102" s="6">
        <f t="shared" si="308"/>
        <v>30</v>
      </c>
      <c r="DK102" s="6">
        <f t="shared" si="309"/>
        <v>0</v>
      </c>
      <c r="DL102" s="6">
        <f t="shared" si="310"/>
        <v>0</v>
      </c>
      <c r="DM102" s="6">
        <f t="shared" si="311"/>
        <v>0</v>
      </c>
      <c r="DN102" s="6">
        <f t="shared" si="312"/>
        <v>0</v>
      </c>
      <c r="DO102" s="6">
        <f t="shared" si="313"/>
        <v>0</v>
      </c>
      <c r="DP102" s="6">
        <f t="shared" si="314"/>
        <v>0</v>
      </c>
      <c r="DQ102" s="6">
        <f t="shared" si="315"/>
        <v>0</v>
      </c>
      <c r="DR102" s="6">
        <f t="shared" si="316"/>
        <v>0</v>
      </c>
      <c r="DS102" s="6">
        <f t="shared" si="317"/>
        <v>0</v>
      </c>
      <c r="DT102" s="6">
        <f t="shared" si="318"/>
        <v>0</v>
      </c>
      <c r="DU102" s="6">
        <f t="shared" si="319"/>
        <v>0</v>
      </c>
      <c r="DV102" s="77">
        <f t="shared" si="337"/>
        <v>30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77">
        <f t="shared" si="335"/>
        <v>0</v>
      </c>
      <c r="EO102" s="75">
        <f t="shared" si="283"/>
        <v>43.92</v>
      </c>
      <c r="EP102" s="75">
        <f t="shared" si="284"/>
        <v>0</v>
      </c>
      <c r="EQ102" s="75">
        <f t="shared" si="285"/>
        <v>0</v>
      </c>
      <c r="ER102" s="75">
        <f t="shared" si="286"/>
        <v>0</v>
      </c>
      <c r="ES102" s="75">
        <f t="shared" si="287"/>
        <v>0</v>
      </c>
      <c r="ET102" s="75">
        <f t="shared" si="288"/>
        <v>0</v>
      </c>
      <c r="EU102" s="75">
        <f t="shared" si="289"/>
        <v>0</v>
      </c>
      <c r="EV102" s="75">
        <f t="shared" si="290"/>
        <v>0</v>
      </c>
      <c r="EW102" s="75">
        <f t="shared" si="291"/>
        <v>0</v>
      </c>
      <c r="EX102" s="75">
        <f t="shared" si="292"/>
        <v>0</v>
      </c>
      <c r="EY102" s="75">
        <f t="shared" si="293"/>
        <v>0</v>
      </c>
      <c r="EZ102" s="75">
        <f t="shared" si="294"/>
        <v>0</v>
      </c>
      <c r="FA102" s="77">
        <f t="shared" si="336"/>
        <v>43.92</v>
      </c>
      <c r="FD102" s="75">
        <f t="shared" si="320"/>
        <v>117.95</v>
      </c>
      <c r="FE102" s="75">
        <f t="shared" si="321"/>
        <v>0</v>
      </c>
      <c r="FF102" s="75">
        <f t="shared" si="322"/>
        <v>0</v>
      </c>
      <c r="FG102" s="75">
        <f t="shared" si="323"/>
        <v>0</v>
      </c>
      <c r="FH102" s="75">
        <f t="shared" si="324"/>
        <v>0</v>
      </c>
      <c r="FI102" s="75">
        <f t="shared" si="325"/>
        <v>0</v>
      </c>
      <c r="FJ102" s="75">
        <f t="shared" si="326"/>
        <v>0</v>
      </c>
      <c r="FK102" s="75">
        <f t="shared" si="327"/>
        <v>0</v>
      </c>
      <c r="FL102" s="75">
        <f t="shared" si="328"/>
        <v>0</v>
      </c>
      <c r="FM102" s="75">
        <f t="shared" si="329"/>
        <v>0</v>
      </c>
      <c r="FN102" s="75">
        <f t="shared" si="330"/>
        <v>0</v>
      </c>
      <c r="FO102" s="75">
        <f t="shared" si="331"/>
        <v>0</v>
      </c>
      <c r="FP102" s="75">
        <f t="shared" si="332"/>
        <v>117.95</v>
      </c>
    </row>
    <row r="103" spans="1:172" ht="15" customHeight="1" outlineLevel="2" x14ac:dyDescent="0.25">
      <c r="A103" s="30">
        <v>12</v>
      </c>
      <c r="B103" s="30" t="s">
        <v>408</v>
      </c>
      <c r="C103" s="30" t="s">
        <v>6</v>
      </c>
      <c r="D103" s="64">
        <f t="shared" si="234"/>
        <v>10066</v>
      </c>
      <c r="E103" s="61">
        <v>10066</v>
      </c>
      <c r="F103" s="39" t="s">
        <v>301</v>
      </c>
      <c r="G103" s="36" t="s">
        <v>410</v>
      </c>
      <c r="H103" s="36" t="s">
        <v>410</v>
      </c>
      <c r="I103" s="70" t="s">
        <v>392</v>
      </c>
      <c r="J103" s="37" t="s">
        <v>393</v>
      </c>
      <c r="K103" s="39" t="s">
        <v>12</v>
      </c>
      <c r="L103" s="32" t="s">
        <v>333</v>
      </c>
      <c r="M103" s="33" t="s">
        <v>405</v>
      </c>
      <c r="N103" s="34">
        <v>0.01</v>
      </c>
      <c r="O103" s="34">
        <v>0.02</v>
      </c>
      <c r="P103" s="34">
        <v>0</v>
      </c>
      <c r="Q103" s="34">
        <v>0</v>
      </c>
      <c r="R103" s="33">
        <v>0</v>
      </c>
      <c r="S103" s="33">
        <v>0</v>
      </c>
      <c r="T103" s="33">
        <v>30</v>
      </c>
      <c r="U103" s="33"/>
      <c r="X103" s="75">
        <f>+VLOOKUP($D103,[1]venta_neta_cons!$A$2:$N$1048576,3,0)</f>
        <v>571</v>
      </c>
      <c r="Y103" s="75">
        <f>+VLOOKUP($D103,[1]venta_neta_cons!$A$2:$N$1048576,4,0)</f>
        <v>0</v>
      </c>
      <c r="Z103" s="75">
        <f>+VLOOKUP($D103,[1]venta_neta_cons!$A$2:$N$1048576,5,0)</f>
        <v>0</v>
      </c>
      <c r="AA103" s="75">
        <f>+VLOOKUP($D103,[1]venta_neta_cons!$A$2:$N$1048576,6,0)</f>
        <v>0</v>
      </c>
      <c r="AB103" s="75">
        <f>+VLOOKUP($D103,[1]venta_neta_cons!$A$2:$N$1048576,7,0)</f>
        <v>0</v>
      </c>
      <c r="AC103" s="75">
        <f>+VLOOKUP($D103,[1]venta_neta_cons!$A$2:$N$1048576,8,0)</f>
        <v>0</v>
      </c>
      <c r="AD103" s="75">
        <f>+VLOOKUP($D103,[1]venta_neta_cons!$A$2:$N$1048576,9,0)</f>
        <v>0</v>
      </c>
      <c r="AE103" s="75">
        <f>+VLOOKUP($D103,[1]venta_neta_cons!$A$2:$N$1048576,10,0)</f>
        <v>0</v>
      </c>
      <c r="AF103" s="75">
        <f>+VLOOKUP($D103,[1]venta_neta_cons!$A$2:$N$1048576,11,0)</f>
        <v>0</v>
      </c>
      <c r="AG103" s="75">
        <f>+VLOOKUP($D103,[1]venta_neta_cons!$A$2:$N$1048576,12,0)</f>
        <v>0</v>
      </c>
      <c r="AH103" s="75">
        <f>+VLOOKUP($D103,[1]venta_neta_cons!$A$2:$N$1048576,13,0)</f>
        <v>0</v>
      </c>
      <c r="AI103" s="75">
        <f>+VLOOKUP($D103,[1]venta_neta_cons!$A$2:$N$1048576,14,0)</f>
        <v>0</v>
      </c>
      <c r="AJ103" s="76">
        <f t="shared" si="256"/>
        <v>571</v>
      </c>
      <c r="AK103" s="159">
        <f t="shared" si="246"/>
        <v>0.51362521891418556</v>
      </c>
      <c r="AL103" s="76"/>
      <c r="AM103" s="75">
        <f>+VLOOKUP($D103,[1]saldo_cons!$A$2:$N$1048576,3,0)</f>
        <v>558.17999999999995</v>
      </c>
      <c r="AN103" s="75">
        <f>+VLOOKUP($D103,[1]saldo_cons!$A$2:$N$1048576,4,0)</f>
        <v>0</v>
      </c>
      <c r="AO103" s="75">
        <f>+VLOOKUP($D103,[1]saldo_cons!$A$2:$N$1048576,5,0)</f>
        <v>0</v>
      </c>
      <c r="AP103" s="75">
        <f>+VLOOKUP($D103,[1]saldo_cons!$A$2:$N$1048576,6,0)</f>
        <v>0</v>
      </c>
      <c r="AQ103" s="75">
        <f>+VLOOKUP($D103,[1]saldo_cons!$A$2:$N$1048576,7,0)</f>
        <v>0</v>
      </c>
      <c r="AR103" s="75">
        <f>+VLOOKUP($D103,[1]saldo_cons!$A$2:$N$1048576,8,0)</f>
        <v>0</v>
      </c>
      <c r="AS103" s="75">
        <f>+VLOOKUP($D103,[1]saldo_cons!$A$2:$N$1048576,9,0)</f>
        <v>0</v>
      </c>
      <c r="AT103" s="75">
        <f>+VLOOKUP($D103,[1]saldo_cons!$A$2:$N$1048576,10,0)</f>
        <v>0</v>
      </c>
      <c r="AU103" s="75">
        <f>+VLOOKUP($D103,[1]saldo_cons!$A$2:$N$1048576,11,0)</f>
        <v>0</v>
      </c>
      <c r="AV103" s="75">
        <f>+VLOOKUP($D103,[1]saldo_cons!$A$2:$N$1048576,12,0)</f>
        <v>0</v>
      </c>
      <c r="AW103" s="75">
        <f>+VLOOKUP($D103,[1]saldo_cons!$A$2:$N$1048576,13,0)</f>
        <v>0</v>
      </c>
      <c r="AX103" s="75">
        <f>+VLOOKUP($D103,[1]saldo_cons!$A$2:$N$1048576,14,0)</f>
        <v>0</v>
      </c>
      <c r="AY103" s="76">
        <f t="shared" si="333"/>
        <v>558.17999999999995</v>
      </c>
      <c r="AZ103" s="76"/>
      <c r="BA103" s="76"/>
      <c r="BB103" s="75">
        <f>+VLOOKUP($D103,[1]ggr_cons!$A$2:$N$1048576,3,0)</f>
        <v>293.27999999999997</v>
      </c>
      <c r="BC103" s="75">
        <f>+VLOOKUP($D103,[1]ggr_cons!$A$2:$N$1048576,4,0)</f>
        <v>0</v>
      </c>
      <c r="BD103" s="75">
        <f>+VLOOKUP($D103,[1]ggr_cons!$A$2:$N$1048576,5,0)</f>
        <v>0</v>
      </c>
      <c r="BE103" s="75">
        <f>+VLOOKUP($D103,[1]ggr_cons!$A$2:$N$1048576,6,0)</f>
        <v>0</v>
      </c>
      <c r="BF103" s="75">
        <f>+VLOOKUP($D103,[1]ggr_cons!$A$2:$N$1048576,7,0)</f>
        <v>0</v>
      </c>
      <c r="BG103" s="75">
        <f>+VLOOKUP($D103,[1]ggr_cons!$A$2:$N$1048576,8,0)</f>
        <v>0</v>
      </c>
      <c r="BH103" s="75">
        <f>+VLOOKUP($D103,[1]ggr_cons!$A$2:$N$1048576,9,0)</f>
        <v>0</v>
      </c>
      <c r="BI103" s="75">
        <f>+VLOOKUP($D103,[1]ggr_cons!$A$2:$N$1048576,10,0)</f>
        <v>0</v>
      </c>
      <c r="BJ103" s="75">
        <f>+VLOOKUP($D103,[1]ggr_cons!$A$2:$N$1048576,11,0)</f>
        <v>0</v>
      </c>
      <c r="BK103" s="75">
        <f>+VLOOKUP($D103,[1]ggr_cons!$A$2:$N$1048576,12,0)</f>
        <v>0</v>
      </c>
      <c r="BL103" s="75">
        <f>+VLOOKUP($D103,[1]ggr_cons!$A$2:$N$1048576,13,0)</f>
        <v>0</v>
      </c>
      <c r="BM103" s="75">
        <f>+VLOOKUP($D103,[1]ggr_cons!$A$2:$N$1048576,14,0)</f>
        <v>0</v>
      </c>
      <c r="BN103" s="76">
        <f t="shared" si="334"/>
        <v>293.27999999999997</v>
      </c>
      <c r="BO103" s="75"/>
      <c r="BP103" s="75"/>
      <c r="BQ103" s="77">
        <f t="shared" si="257"/>
        <v>5.71</v>
      </c>
      <c r="BR103" s="77">
        <f t="shared" si="258"/>
        <v>0</v>
      </c>
      <c r="BS103" s="77">
        <f t="shared" si="259"/>
        <v>0</v>
      </c>
      <c r="BT103" s="77">
        <f t="shared" si="260"/>
        <v>0</v>
      </c>
      <c r="BU103" s="77">
        <f t="shared" si="261"/>
        <v>0</v>
      </c>
      <c r="BV103" s="77">
        <f t="shared" si="262"/>
        <v>0</v>
      </c>
      <c r="BW103" s="77">
        <f t="shared" si="263"/>
        <v>0</v>
      </c>
      <c r="BX103" s="77">
        <f t="shared" si="264"/>
        <v>0</v>
      </c>
      <c r="BY103" s="77">
        <f t="shared" si="265"/>
        <v>0</v>
      </c>
      <c r="BZ103" s="77">
        <f t="shared" si="266"/>
        <v>0</v>
      </c>
      <c r="CA103" s="77">
        <f t="shared" si="267"/>
        <v>0</v>
      </c>
      <c r="CB103" s="77">
        <f t="shared" si="268"/>
        <v>0</v>
      </c>
      <c r="CC103" s="77">
        <f t="shared" si="269"/>
        <v>5.71</v>
      </c>
      <c r="CD103" s="75"/>
      <c r="CE103" s="77"/>
      <c r="CF103" s="77">
        <f t="shared" si="270"/>
        <v>4.7190082644628104</v>
      </c>
      <c r="CG103" s="77">
        <f t="shared" si="271"/>
        <v>0</v>
      </c>
      <c r="CH103" s="77">
        <f t="shared" si="272"/>
        <v>0</v>
      </c>
      <c r="CI103" s="77">
        <f t="shared" si="273"/>
        <v>0</v>
      </c>
      <c r="CJ103" s="77">
        <f t="shared" si="274"/>
        <v>0</v>
      </c>
      <c r="CK103" s="77">
        <f t="shared" si="275"/>
        <v>0</v>
      </c>
      <c r="CL103" s="77">
        <f t="shared" si="276"/>
        <v>0</v>
      </c>
      <c r="CM103" s="77">
        <f t="shared" si="277"/>
        <v>0</v>
      </c>
      <c r="CN103" s="77">
        <f t="shared" si="278"/>
        <v>0</v>
      </c>
      <c r="CO103" s="77">
        <f t="shared" si="279"/>
        <v>0</v>
      </c>
      <c r="CP103" s="77">
        <f t="shared" si="280"/>
        <v>0</v>
      </c>
      <c r="CQ103" s="77">
        <f t="shared" si="281"/>
        <v>0</v>
      </c>
      <c r="CR103" s="77">
        <f t="shared" si="282"/>
        <v>4.7190082644628104</v>
      </c>
      <c r="CS103" s="75"/>
      <c r="CT103" s="75"/>
      <c r="CU103" s="78">
        <f t="shared" si="295"/>
        <v>11.42</v>
      </c>
      <c r="CV103" s="78">
        <f t="shared" si="296"/>
        <v>0</v>
      </c>
      <c r="CW103" s="78">
        <f t="shared" si="297"/>
        <v>0</v>
      </c>
      <c r="CX103" s="78">
        <f t="shared" si="298"/>
        <v>0</v>
      </c>
      <c r="CY103" s="78">
        <f t="shared" si="299"/>
        <v>0</v>
      </c>
      <c r="CZ103" s="78">
        <f t="shared" si="300"/>
        <v>0</v>
      </c>
      <c r="DA103" s="78">
        <f t="shared" si="301"/>
        <v>0</v>
      </c>
      <c r="DB103" s="78">
        <f t="shared" si="302"/>
        <v>0</v>
      </c>
      <c r="DC103" s="78">
        <f t="shared" si="303"/>
        <v>0</v>
      </c>
      <c r="DD103" s="78">
        <f t="shared" si="304"/>
        <v>0</v>
      </c>
      <c r="DE103" s="78">
        <f t="shared" si="305"/>
        <v>0</v>
      </c>
      <c r="DF103" s="78">
        <f t="shared" si="306"/>
        <v>0</v>
      </c>
      <c r="DG103" s="77">
        <f t="shared" si="307"/>
        <v>11.42</v>
      </c>
      <c r="DH103" s="75"/>
      <c r="DJ103" s="6">
        <f t="shared" si="308"/>
        <v>30</v>
      </c>
      <c r="DK103" s="6">
        <f t="shared" si="309"/>
        <v>0</v>
      </c>
      <c r="DL103" s="6">
        <f t="shared" si="310"/>
        <v>0</v>
      </c>
      <c r="DM103" s="6">
        <f t="shared" si="311"/>
        <v>0</v>
      </c>
      <c r="DN103" s="6">
        <f t="shared" si="312"/>
        <v>0</v>
      </c>
      <c r="DO103" s="6">
        <f t="shared" si="313"/>
        <v>0</v>
      </c>
      <c r="DP103" s="6">
        <f t="shared" si="314"/>
        <v>0</v>
      </c>
      <c r="DQ103" s="6">
        <f t="shared" si="315"/>
        <v>0</v>
      </c>
      <c r="DR103" s="6">
        <f t="shared" si="316"/>
        <v>0</v>
      </c>
      <c r="DS103" s="6">
        <f t="shared" si="317"/>
        <v>0</v>
      </c>
      <c r="DT103" s="6">
        <f t="shared" si="318"/>
        <v>0</v>
      </c>
      <c r="DU103" s="6">
        <f t="shared" si="319"/>
        <v>0</v>
      </c>
      <c r="DV103" s="77">
        <f t="shared" si="337"/>
        <v>30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77">
        <f t="shared" si="335"/>
        <v>0</v>
      </c>
      <c r="EO103" s="75">
        <f t="shared" si="283"/>
        <v>41.42</v>
      </c>
      <c r="EP103" s="75">
        <f t="shared" si="284"/>
        <v>0</v>
      </c>
      <c r="EQ103" s="75">
        <f t="shared" si="285"/>
        <v>0</v>
      </c>
      <c r="ER103" s="75">
        <f t="shared" si="286"/>
        <v>0</v>
      </c>
      <c r="ES103" s="75">
        <f t="shared" si="287"/>
        <v>0</v>
      </c>
      <c r="ET103" s="75">
        <f t="shared" si="288"/>
        <v>0</v>
      </c>
      <c r="EU103" s="75">
        <f t="shared" si="289"/>
        <v>0</v>
      </c>
      <c r="EV103" s="75">
        <f t="shared" si="290"/>
        <v>0</v>
      </c>
      <c r="EW103" s="75">
        <f t="shared" si="291"/>
        <v>0</v>
      </c>
      <c r="EX103" s="75">
        <f t="shared" si="292"/>
        <v>0</v>
      </c>
      <c r="EY103" s="75">
        <f t="shared" si="293"/>
        <v>0</v>
      </c>
      <c r="EZ103" s="75">
        <f t="shared" si="294"/>
        <v>0</v>
      </c>
      <c r="FA103" s="77">
        <f t="shared" si="336"/>
        <v>41.42</v>
      </c>
      <c r="FD103" s="75">
        <f t="shared" si="320"/>
        <v>516.76</v>
      </c>
      <c r="FE103" s="75">
        <f t="shared" si="321"/>
        <v>0</v>
      </c>
      <c r="FF103" s="75">
        <f t="shared" si="322"/>
        <v>0</v>
      </c>
      <c r="FG103" s="75">
        <f t="shared" si="323"/>
        <v>0</v>
      </c>
      <c r="FH103" s="75">
        <f t="shared" si="324"/>
        <v>0</v>
      </c>
      <c r="FI103" s="75">
        <f t="shared" si="325"/>
        <v>0</v>
      </c>
      <c r="FJ103" s="75">
        <f t="shared" si="326"/>
        <v>0</v>
      </c>
      <c r="FK103" s="75">
        <f t="shared" si="327"/>
        <v>0</v>
      </c>
      <c r="FL103" s="75">
        <f t="shared" si="328"/>
        <v>0</v>
      </c>
      <c r="FM103" s="75">
        <f t="shared" si="329"/>
        <v>0</v>
      </c>
      <c r="FN103" s="75">
        <f t="shared" si="330"/>
        <v>0</v>
      </c>
      <c r="FO103" s="75">
        <f t="shared" si="331"/>
        <v>0</v>
      </c>
      <c r="FP103" s="75">
        <f t="shared" si="332"/>
        <v>516.76</v>
      </c>
    </row>
    <row r="104" spans="1:172" ht="15" customHeight="1" outlineLevel="2" x14ac:dyDescent="0.25">
      <c r="A104" s="30">
        <v>12</v>
      </c>
      <c r="B104" s="30" t="s">
        <v>408</v>
      </c>
      <c r="C104" s="30" t="s">
        <v>6</v>
      </c>
      <c r="D104" s="64">
        <f t="shared" si="234"/>
        <v>10105</v>
      </c>
      <c r="E104" s="62">
        <v>10105</v>
      </c>
      <c r="F104" s="42" t="s">
        <v>303</v>
      </c>
      <c r="G104" s="36" t="s">
        <v>410</v>
      </c>
      <c r="H104" s="36" t="s">
        <v>410</v>
      </c>
      <c r="I104" s="39" t="s">
        <v>394</v>
      </c>
      <c r="J104" s="39" t="s">
        <v>395</v>
      </c>
      <c r="K104" s="39" t="s">
        <v>12</v>
      </c>
      <c r="L104" s="32" t="s">
        <v>333</v>
      </c>
      <c r="M104" s="33" t="s">
        <v>405</v>
      </c>
      <c r="N104" s="34">
        <v>0.01</v>
      </c>
      <c r="O104" s="34">
        <v>0.02</v>
      </c>
      <c r="P104" s="34">
        <v>0</v>
      </c>
      <c r="Q104" s="34">
        <v>0</v>
      </c>
      <c r="R104" s="33">
        <v>0</v>
      </c>
      <c r="S104" s="33">
        <v>0</v>
      </c>
      <c r="T104" s="33">
        <v>30</v>
      </c>
      <c r="U104" s="33"/>
      <c r="X104" s="75">
        <f>+VLOOKUP($D104,[1]venta_neta_cons!$A$2:$N$1048576,3,0)</f>
        <v>46</v>
      </c>
      <c r="Y104" s="75">
        <f>+VLOOKUP($D104,[1]venta_neta_cons!$A$2:$N$1048576,4,0)</f>
        <v>0</v>
      </c>
      <c r="Z104" s="75">
        <f>+VLOOKUP($D104,[1]venta_neta_cons!$A$2:$N$1048576,5,0)</f>
        <v>0</v>
      </c>
      <c r="AA104" s="75">
        <f>+VLOOKUP($D104,[1]venta_neta_cons!$A$2:$N$1048576,6,0)</f>
        <v>0</v>
      </c>
      <c r="AB104" s="75">
        <f>+VLOOKUP($D104,[1]venta_neta_cons!$A$2:$N$1048576,7,0)</f>
        <v>0</v>
      </c>
      <c r="AC104" s="75">
        <f>+VLOOKUP($D104,[1]venta_neta_cons!$A$2:$N$1048576,8,0)</f>
        <v>0</v>
      </c>
      <c r="AD104" s="75">
        <f>+VLOOKUP($D104,[1]venta_neta_cons!$A$2:$N$1048576,9,0)</f>
        <v>0</v>
      </c>
      <c r="AE104" s="75">
        <f>+VLOOKUP($D104,[1]venta_neta_cons!$A$2:$N$1048576,10,0)</f>
        <v>0</v>
      </c>
      <c r="AF104" s="75">
        <f>+VLOOKUP($D104,[1]venta_neta_cons!$A$2:$N$1048576,11,0)</f>
        <v>0</v>
      </c>
      <c r="AG104" s="75">
        <f>+VLOOKUP($D104,[1]venta_neta_cons!$A$2:$N$1048576,12,0)</f>
        <v>0</v>
      </c>
      <c r="AH104" s="75">
        <f>+VLOOKUP($D104,[1]venta_neta_cons!$A$2:$N$1048576,13,0)</f>
        <v>0</v>
      </c>
      <c r="AI104" s="75">
        <f>+VLOOKUP($D104,[1]venta_neta_cons!$A$2:$N$1048576,14,0)</f>
        <v>0</v>
      </c>
      <c r="AJ104" s="76">
        <f t="shared" si="256"/>
        <v>46</v>
      </c>
      <c r="AK104" s="159">
        <f t="shared" si="246"/>
        <v>0.18782608695652175</v>
      </c>
      <c r="AL104" s="76"/>
      <c r="AM104" s="75">
        <f>+VLOOKUP($D104,[1]saldo_cons!$A$2:$N$1048576,3,0)</f>
        <v>8.64</v>
      </c>
      <c r="AN104" s="75">
        <f>+VLOOKUP($D104,[1]saldo_cons!$A$2:$N$1048576,4,0)</f>
        <v>0</v>
      </c>
      <c r="AO104" s="75">
        <f>+VLOOKUP($D104,[1]saldo_cons!$A$2:$N$1048576,5,0)</f>
        <v>0</v>
      </c>
      <c r="AP104" s="75">
        <f>+VLOOKUP($D104,[1]saldo_cons!$A$2:$N$1048576,6,0)</f>
        <v>0</v>
      </c>
      <c r="AQ104" s="75">
        <f>+VLOOKUP($D104,[1]saldo_cons!$A$2:$N$1048576,7,0)</f>
        <v>0</v>
      </c>
      <c r="AR104" s="75">
        <f>+VLOOKUP($D104,[1]saldo_cons!$A$2:$N$1048576,8,0)</f>
        <v>0</v>
      </c>
      <c r="AS104" s="75">
        <f>+VLOOKUP($D104,[1]saldo_cons!$A$2:$N$1048576,9,0)</f>
        <v>0</v>
      </c>
      <c r="AT104" s="75">
        <f>+VLOOKUP($D104,[1]saldo_cons!$A$2:$N$1048576,10,0)</f>
        <v>0</v>
      </c>
      <c r="AU104" s="75">
        <f>+VLOOKUP($D104,[1]saldo_cons!$A$2:$N$1048576,11,0)</f>
        <v>0</v>
      </c>
      <c r="AV104" s="75">
        <f>+VLOOKUP($D104,[1]saldo_cons!$A$2:$N$1048576,12,0)</f>
        <v>0</v>
      </c>
      <c r="AW104" s="75">
        <f>+VLOOKUP($D104,[1]saldo_cons!$A$2:$N$1048576,13,0)</f>
        <v>0</v>
      </c>
      <c r="AX104" s="75">
        <f>+VLOOKUP($D104,[1]saldo_cons!$A$2:$N$1048576,14,0)</f>
        <v>0</v>
      </c>
      <c r="AY104" s="76">
        <f t="shared" si="333"/>
        <v>8.64</v>
      </c>
      <c r="AZ104" s="76"/>
      <c r="BA104" s="76"/>
      <c r="BB104" s="75">
        <f>+VLOOKUP($D104,[1]ggr_cons!$A$2:$N$1048576,3,0)</f>
        <v>8.64</v>
      </c>
      <c r="BC104" s="75">
        <f>+VLOOKUP($D104,[1]ggr_cons!$A$2:$N$1048576,4,0)</f>
        <v>0</v>
      </c>
      <c r="BD104" s="75">
        <f>+VLOOKUP($D104,[1]ggr_cons!$A$2:$N$1048576,5,0)</f>
        <v>0</v>
      </c>
      <c r="BE104" s="75">
        <f>+VLOOKUP($D104,[1]ggr_cons!$A$2:$N$1048576,6,0)</f>
        <v>0</v>
      </c>
      <c r="BF104" s="75">
        <f>+VLOOKUP($D104,[1]ggr_cons!$A$2:$N$1048576,7,0)</f>
        <v>0</v>
      </c>
      <c r="BG104" s="75">
        <f>+VLOOKUP($D104,[1]ggr_cons!$A$2:$N$1048576,8,0)</f>
        <v>0</v>
      </c>
      <c r="BH104" s="75">
        <f>+VLOOKUP($D104,[1]ggr_cons!$A$2:$N$1048576,9,0)</f>
        <v>0</v>
      </c>
      <c r="BI104" s="75">
        <f>+VLOOKUP($D104,[1]ggr_cons!$A$2:$N$1048576,10,0)</f>
        <v>0</v>
      </c>
      <c r="BJ104" s="75">
        <f>+VLOOKUP($D104,[1]ggr_cons!$A$2:$N$1048576,11,0)</f>
        <v>0</v>
      </c>
      <c r="BK104" s="75">
        <f>+VLOOKUP($D104,[1]ggr_cons!$A$2:$N$1048576,12,0)</f>
        <v>0</v>
      </c>
      <c r="BL104" s="75">
        <f>+VLOOKUP($D104,[1]ggr_cons!$A$2:$N$1048576,13,0)</f>
        <v>0</v>
      </c>
      <c r="BM104" s="75">
        <f>+VLOOKUP($D104,[1]ggr_cons!$A$2:$N$1048576,14,0)</f>
        <v>0</v>
      </c>
      <c r="BN104" s="76">
        <f t="shared" si="334"/>
        <v>8.64</v>
      </c>
      <c r="BO104" s="75"/>
      <c r="BP104" s="75"/>
      <c r="BQ104" s="77">
        <f t="shared" si="257"/>
        <v>0.46</v>
      </c>
      <c r="BR104" s="77">
        <f t="shared" si="258"/>
        <v>0</v>
      </c>
      <c r="BS104" s="77">
        <f t="shared" si="259"/>
        <v>0</v>
      </c>
      <c r="BT104" s="77">
        <f t="shared" si="260"/>
        <v>0</v>
      </c>
      <c r="BU104" s="77">
        <f t="shared" si="261"/>
        <v>0</v>
      </c>
      <c r="BV104" s="77">
        <f t="shared" si="262"/>
        <v>0</v>
      </c>
      <c r="BW104" s="77">
        <f t="shared" si="263"/>
        <v>0</v>
      </c>
      <c r="BX104" s="77">
        <f t="shared" si="264"/>
        <v>0</v>
      </c>
      <c r="BY104" s="77">
        <f t="shared" si="265"/>
        <v>0</v>
      </c>
      <c r="BZ104" s="77">
        <f t="shared" si="266"/>
        <v>0</v>
      </c>
      <c r="CA104" s="77">
        <f t="shared" si="267"/>
        <v>0</v>
      </c>
      <c r="CB104" s="77">
        <f t="shared" si="268"/>
        <v>0</v>
      </c>
      <c r="CC104" s="77">
        <f t="shared" si="269"/>
        <v>0.46</v>
      </c>
      <c r="CD104" s="75"/>
      <c r="CE104" s="77"/>
      <c r="CF104" s="77">
        <f t="shared" si="270"/>
        <v>0.38016528925619836</v>
      </c>
      <c r="CG104" s="77">
        <f t="shared" si="271"/>
        <v>0</v>
      </c>
      <c r="CH104" s="77">
        <f t="shared" si="272"/>
        <v>0</v>
      </c>
      <c r="CI104" s="77">
        <f t="shared" si="273"/>
        <v>0</v>
      </c>
      <c r="CJ104" s="77">
        <f t="shared" si="274"/>
        <v>0</v>
      </c>
      <c r="CK104" s="77">
        <f t="shared" si="275"/>
        <v>0</v>
      </c>
      <c r="CL104" s="77">
        <f t="shared" si="276"/>
        <v>0</v>
      </c>
      <c r="CM104" s="77">
        <f t="shared" si="277"/>
        <v>0</v>
      </c>
      <c r="CN104" s="77">
        <f t="shared" si="278"/>
        <v>0</v>
      </c>
      <c r="CO104" s="77">
        <f t="shared" si="279"/>
        <v>0</v>
      </c>
      <c r="CP104" s="77">
        <f t="shared" si="280"/>
        <v>0</v>
      </c>
      <c r="CQ104" s="77">
        <f t="shared" si="281"/>
        <v>0</v>
      </c>
      <c r="CR104" s="77">
        <f t="shared" si="282"/>
        <v>0.38016528925619836</v>
      </c>
      <c r="CS104" s="75"/>
      <c r="CT104" s="75"/>
      <c r="CU104" s="78">
        <f t="shared" si="295"/>
        <v>0.92</v>
      </c>
      <c r="CV104" s="78">
        <f t="shared" si="296"/>
        <v>0</v>
      </c>
      <c r="CW104" s="78">
        <f t="shared" si="297"/>
        <v>0</v>
      </c>
      <c r="CX104" s="78">
        <f t="shared" si="298"/>
        <v>0</v>
      </c>
      <c r="CY104" s="78">
        <f t="shared" si="299"/>
        <v>0</v>
      </c>
      <c r="CZ104" s="78">
        <f t="shared" si="300"/>
        <v>0</v>
      </c>
      <c r="DA104" s="78">
        <f t="shared" si="301"/>
        <v>0</v>
      </c>
      <c r="DB104" s="78">
        <f t="shared" si="302"/>
        <v>0</v>
      </c>
      <c r="DC104" s="78">
        <f t="shared" si="303"/>
        <v>0</v>
      </c>
      <c r="DD104" s="78">
        <f t="shared" si="304"/>
        <v>0</v>
      </c>
      <c r="DE104" s="78">
        <f t="shared" si="305"/>
        <v>0</v>
      </c>
      <c r="DF104" s="78">
        <f t="shared" si="306"/>
        <v>0</v>
      </c>
      <c r="DG104" s="77">
        <f t="shared" si="307"/>
        <v>0.92</v>
      </c>
      <c r="DH104" s="75"/>
      <c r="DJ104" s="6">
        <f t="shared" si="308"/>
        <v>30</v>
      </c>
      <c r="DK104" s="6">
        <f t="shared" si="309"/>
        <v>0</v>
      </c>
      <c r="DL104" s="6">
        <f t="shared" si="310"/>
        <v>0</v>
      </c>
      <c r="DM104" s="6">
        <f t="shared" si="311"/>
        <v>0</v>
      </c>
      <c r="DN104" s="6">
        <f t="shared" si="312"/>
        <v>0</v>
      </c>
      <c r="DO104" s="6">
        <f t="shared" si="313"/>
        <v>0</v>
      </c>
      <c r="DP104" s="6">
        <f t="shared" si="314"/>
        <v>0</v>
      </c>
      <c r="DQ104" s="6">
        <f t="shared" si="315"/>
        <v>0</v>
      </c>
      <c r="DR104" s="6">
        <f t="shared" si="316"/>
        <v>0</v>
      </c>
      <c r="DS104" s="6">
        <f t="shared" si="317"/>
        <v>0</v>
      </c>
      <c r="DT104" s="6">
        <f t="shared" si="318"/>
        <v>0</v>
      </c>
      <c r="DU104" s="6">
        <f t="shared" si="319"/>
        <v>0</v>
      </c>
      <c r="DV104" s="77">
        <f t="shared" si="337"/>
        <v>30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  <c r="EI104" s="6">
        <v>0</v>
      </c>
      <c r="EJ104" s="6">
        <v>0</v>
      </c>
      <c r="EK104" s="77">
        <f t="shared" si="335"/>
        <v>0</v>
      </c>
      <c r="EO104" s="75">
        <f t="shared" si="283"/>
        <v>30.92</v>
      </c>
      <c r="EP104" s="75">
        <f t="shared" si="284"/>
        <v>0</v>
      </c>
      <c r="EQ104" s="75">
        <f t="shared" si="285"/>
        <v>0</v>
      </c>
      <c r="ER104" s="75">
        <f t="shared" si="286"/>
        <v>0</v>
      </c>
      <c r="ES104" s="75">
        <f t="shared" si="287"/>
        <v>0</v>
      </c>
      <c r="ET104" s="75">
        <f t="shared" si="288"/>
        <v>0</v>
      </c>
      <c r="EU104" s="75">
        <f t="shared" si="289"/>
        <v>0</v>
      </c>
      <c r="EV104" s="75">
        <f t="shared" si="290"/>
        <v>0</v>
      </c>
      <c r="EW104" s="75">
        <f t="shared" si="291"/>
        <v>0</v>
      </c>
      <c r="EX104" s="75">
        <f t="shared" si="292"/>
        <v>0</v>
      </c>
      <c r="EY104" s="75">
        <f t="shared" si="293"/>
        <v>0</v>
      </c>
      <c r="EZ104" s="75">
        <f t="shared" si="294"/>
        <v>0</v>
      </c>
      <c r="FA104" s="77">
        <f t="shared" si="336"/>
        <v>30.92</v>
      </c>
      <c r="FD104" s="75">
        <f t="shared" si="320"/>
        <v>-22.28</v>
      </c>
      <c r="FE104" s="75">
        <f t="shared" si="321"/>
        <v>0</v>
      </c>
      <c r="FF104" s="75">
        <f t="shared" si="322"/>
        <v>0</v>
      </c>
      <c r="FG104" s="75">
        <f t="shared" si="323"/>
        <v>0</v>
      </c>
      <c r="FH104" s="75">
        <f t="shared" si="324"/>
        <v>0</v>
      </c>
      <c r="FI104" s="75">
        <f t="shared" si="325"/>
        <v>0</v>
      </c>
      <c r="FJ104" s="75">
        <f t="shared" si="326"/>
        <v>0</v>
      </c>
      <c r="FK104" s="75">
        <f t="shared" si="327"/>
        <v>0</v>
      </c>
      <c r="FL104" s="75">
        <f t="shared" si="328"/>
        <v>0</v>
      </c>
      <c r="FM104" s="75">
        <f t="shared" si="329"/>
        <v>0</v>
      </c>
      <c r="FN104" s="75">
        <f t="shared" si="330"/>
        <v>0</v>
      </c>
      <c r="FO104" s="75">
        <f t="shared" si="331"/>
        <v>0</v>
      </c>
      <c r="FP104" s="75">
        <f t="shared" si="332"/>
        <v>-22.28</v>
      </c>
    </row>
    <row r="105" spans="1:172" ht="15" customHeight="1" outlineLevel="2" x14ac:dyDescent="0.25">
      <c r="A105" s="30">
        <v>12</v>
      </c>
      <c r="B105" s="30" t="s">
        <v>408</v>
      </c>
      <c r="C105" s="30" t="s">
        <v>6</v>
      </c>
      <c r="D105" s="64">
        <f t="shared" si="234"/>
        <v>10107</v>
      </c>
      <c r="E105" s="62">
        <v>10107</v>
      </c>
      <c r="F105" s="42" t="s">
        <v>304</v>
      </c>
      <c r="G105" s="36" t="s">
        <v>410</v>
      </c>
      <c r="H105" s="36" t="s">
        <v>410</v>
      </c>
      <c r="I105" s="39" t="s">
        <v>396</v>
      </c>
      <c r="J105" s="39" t="s">
        <v>397</v>
      </c>
      <c r="K105" s="39" t="s">
        <v>12</v>
      </c>
      <c r="L105" s="32" t="s">
        <v>333</v>
      </c>
      <c r="M105" s="33" t="s">
        <v>405</v>
      </c>
      <c r="N105" s="34">
        <v>0.01</v>
      </c>
      <c r="O105" s="34">
        <v>0.02</v>
      </c>
      <c r="P105" s="34">
        <v>0</v>
      </c>
      <c r="Q105" s="34">
        <v>0</v>
      </c>
      <c r="R105" s="33">
        <v>0</v>
      </c>
      <c r="S105" s="33">
        <v>0</v>
      </c>
      <c r="T105" s="33">
        <v>30</v>
      </c>
      <c r="U105" s="33"/>
      <c r="X105" s="75">
        <f>+VLOOKUP($D105,[1]venta_neta_cons!$A$2:$N$1048576,3,0)</f>
        <v>205</v>
      </c>
      <c r="Y105" s="75">
        <f>+VLOOKUP($D105,[1]venta_neta_cons!$A$2:$N$1048576,4,0)</f>
        <v>0</v>
      </c>
      <c r="Z105" s="75">
        <f>+VLOOKUP($D105,[1]venta_neta_cons!$A$2:$N$1048576,5,0)</f>
        <v>0</v>
      </c>
      <c r="AA105" s="75">
        <f>+VLOOKUP($D105,[1]venta_neta_cons!$A$2:$N$1048576,6,0)</f>
        <v>0</v>
      </c>
      <c r="AB105" s="75">
        <f>+VLOOKUP($D105,[1]venta_neta_cons!$A$2:$N$1048576,7,0)</f>
        <v>0</v>
      </c>
      <c r="AC105" s="75">
        <f>+VLOOKUP($D105,[1]venta_neta_cons!$A$2:$N$1048576,8,0)</f>
        <v>0</v>
      </c>
      <c r="AD105" s="75">
        <f>+VLOOKUP($D105,[1]venta_neta_cons!$A$2:$N$1048576,9,0)</f>
        <v>0</v>
      </c>
      <c r="AE105" s="75">
        <f>+VLOOKUP($D105,[1]venta_neta_cons!$A$2:$N$1048576,10,0)</f>
        <v>0</v>
      </c>
      <c r="AF105" s="75">
        <f>+VLOOKUP($D105,[1]venta_neta_cons!$A$2:$N$1048576,11,0)</f>
        <v>0</v>
      </c>
      <c r="AG105" s="75">
        <f>+VLOOKUP($D105,[1]venta_neta_cons!$A$2:$N$1048576,12,0)</f>
        <v>0</v>
      </c>
      <c r="AH105" s="75">
        <f>+VLOOKUP($D105,[1]venta_neta_cons!$A$2:$N$1048576,13,0)</f>
        <v>0</v>
      </c>
      <c r="AI105" s="75">
        <f>+VLOOKUP($D105,[1]venta_neta_cons!$A$2:$N$1048576,14,0)</f>
        <v>0</v>
      </c>
      <c r="AJ105" s="76">
        <f t="shared" si="256"/>
        <v>205</v>
      </c>
      <c r="AK105" s="159">
        <f t="shared" si="246"/>
        <v>0.38429268292682928</v>
      </c>
      <c r="AL105" s="76"/>
      <c r="AM105" s="75">
        <f>+VLOOKUP($D105,[1]saldo_cons!$A$2:$N$1048576,3,0)</f>
        <v>107.88</v>
      </c>
      <c r="AN105" s="75">
        <f>+VLOOKUP($D105,[1]saldo_cons!$A$2:$N$1048576,4,0)</f>
        <v>0</v>
      </c>
      <c r="AO105" s="75">
        <f>+VLOOKUP($D105,[1]saldo_cons!$A$2:$N$1048576,5,0)</f>
        <v>0</v>
      </c>
      <c r="AP105" s="75">
        <f>+VLOOKUP($D105,[1]saldo_cons!$A$2:$N$1048576,6,0)</f>
        <v>0</v>
      </c>
      <c r="AQ105" s="75">
        <f>+VLOOKUP($D105,[1]saldo_cons!$A$2:$N$1048576,7,0)</f>
        <v>0</v>
      </c>
      <c r="AR105" s="75">
        <f>+VLOOKUP($D105,[1]saldo_cons!$A$2:$N$1048576,8,0)</f>
        <v>0</v>
      </c>
      <c r="AS105" s="75">
        <f>+VLOOKUP($D105,[1]saldo_cons!$A$2:$N$1048576,9,0)</f>
        <v>0</v>
      </c>
      <c r="AT105" s="75">
        <f>+VLOOKUP($D105,[1]saldo_cons!$A$2:$N$1048576,10,0)</f>
        <v>0</v>
      </c>
      <c r="AU105" s="75">
        <f>+VLOOKUP($D105,[1]saldo_cons!$A$2:$N$1048576,11,0)</f>
        <v>0</v>
      </c>
      <c r="AV105" s="75">
        <f>+VLOOKUP($D105,[1]saldo_cons!$A$2:$N$1048576,12,0)</f>
        <v>0</v>
      </c>
      <c r="AW105" s="75">
        <f>+VLOOKUP($D105,[1]saldo_cons!$A$2:$N$1048576,13,0)</f>
        <v>0</v>
      </c>
      <c r="AX105" s="75">
        <f>+VLOOKUP($D105,[1]saldo_cons!$A$2:$N$1048576,14,0)</f>
        <v>0</v>
      </c>
      <c r="AY105" s="76">
        <f t="shared" si="333"/>
        <v>107.88</v>
      </c>
      <c r="AZ105" s="76"/>
      <c r="BA105" s="76"/>
      <c r="BB105" s="75">
        <f>+VLOOKUP($D105,[1]ggr_cons!$A$2:$N$1048576,3,0)</f>
        <v>78.78</v>
      </c>
      <c r="BC105" s="75">
        <f>+VLOOKUP($D105,[1]ggr_cons!$A$2:$N$1048576,4,0)</f>
        <v>0</v>
      </c>
      <c r="BD105" s="75">
        <f>+VLOOKUP($D105,[1]ggr_cons!$A$2:$N$1048576,5,0)</f>
        <v>0</v>
      </c>
      <c r="BE105" s="75">
        <f>+VLOOKUP($D105,[1]ggr_cons!$A$2:$N$1048576,6,0)</f>
        <v>0</v>
      </c>
      <c r="BF105" s="75">
        <f>+VLOOKUP($D105,[1]ggr_cons!$A$2:$N$1048576,7,0)</f>
        <v>0</v>
      </c>
      <c r="BG105" s="75">
        <f>+VLOOKUP($D105,[1]ggr_cons!$A$2:$N$1048576,8,0)</f>
        <v>0</v>
      </c>
      <c r="BH105" s="75">
        <f>+VLOOKUP($D105,[1]ggr_cons!$A$2:$N$1048576,9,0)</f>
        <v>0</v>
      </c>
      <c r="BI105" s="75">
        <f>+VLOOKUP($D105,[1]ggr_cons!$A$2:$N$1048576,10,0)</f>
        <v>0</v>
      </c>
      <c r="BJ105" s="75">
        <f>+VLOOKUP($D105,[1]ggr_cons!$A$2:$N$1048576,11,0)</f>
        <v>0</v>
      </c>
      <c r="BK105" s="75">
        <f>+VLOOKUP($D105,[1]ggr_cons!$A$2:$N$1048576,12,0)</f>
        <v>0</v>
      </c>
      <c r="BL105" s="75">
        <f>+VLOOKUP($D105,[1]ggr_cons!$A$2:$N$1048576,13,0)</f>
        <v>0</v>
      </c>
      <c r="BM105" s="75">
        <f>+VLOOKUP($D105,[1]ggr_cons!$A$2:$N$1048576,14,0)</f>
        <v>0</v>
      </c>
      <c r="BN105" s="76">
        <f t="shared" si="334"/>
        <v>78.78</v>
      </c>
      <c r="BO105" s="75"/>
      <c r="BP105" s="75"/>
      <c r="BQ105" s="77">
        <f t="shared" si="257"/>
        <v>2.0499999999999998</v>
      </c>
      <c r="BR105" s="77">
        <f t="shared" si="258"/>
        <v>0</v>
      </c>
      <c r="BS105" s="77">
        <f t="shared" si="259"/>
        <v>0</v>
      </c>
      <c r="BT105" s="77">
        <f t="shared" si="260"/>
        <v>0</v>
      </c>
      <c r="BU105" s="77">
        <f t="shared" si="261"/>
        <v>0</v>
      </c>
      <c r="BV105" s="77">
        <f t="shared" si="262"/>
        <v>0</v>
      </c>
      <c r="BW105" s="77">
        <f t="shared" si="263"/>
        <v>0</v>
      </c>
      <c r="BX105" s="77">
        <f t="shared" si="264"/>
        <v>0</v>
      </c>
      <c r="BY105" s="77">
        <f t="shared" si="265"/>
        <v>0</v>
      </c>
      <c r="BZ105" s="77">
        <f t="shared" si="266"/>
        <v>0</v>
      </c>
      <c r="CA105" s="77">
        <f t="shared" si="267"/>
        <v>0</v>
      </c>
      <c r="CB105" s="77">
        <f t="shared" si="268"/>
        <v>0</v>
      </c>
      <c r="CC105" s="77">
        <f t="shared" si="269"/>
        <v>2.0499999999999998</v>
      </c>
      <c r="CD105" s="75"/>
      <c r="CE105" s="77"/>
      <c r="CF105" s="77">
        <f t="shared" si="270"/>
        <v>1.6942148760330578</v>
      </c>
      <c r="CG105" s="77">
        <f t="shared" si="271"/>
        <v>0</v>
      </c>
      <c r="CH105" s="77">
        <f t="shared" si="272"/>
        <v>0</v>
      </c>
      <c r="CI105" s="77">
        <f t="shared" si="273"/>
        <v>0</v>
      </c>
      <c r="CJ105" s="77">
        <f t="shared" si="274"/>
        <v>0</v>
      </c>
      <c r="CK105" s="77">
        <f t="shared" si="275"/>
        <v>0</v>
      </c>
      <c r="CL105" s="77">
        <f t="shared" si="276"/>
        <v>0</v>
      </c>
      <c r="CM105" s="77">
        <f t="shared" si="277"/>
        <v>0</v>
      </c>
      <c r="CN105" s="77">
        <f t="shared" si="278"/>
        <v>0</v>
      </c>
      <c r="CO105" s="77">
        <f t="shared" si="279"/>
        <v>0</v>
      </c>
      <c r="CP105" s="77">
        <f t="shared" si="280"/>
        <v>0</v>
      </c>
      <c r="CQ105" s="77">
        <f t="shared" si="281"/>
        <v>0</v>
      </c>
      <c r="CR105" s="77">
        <f t="shared" si="282"/>
        <v>1.6942148760330578</v>
      </c>
      <c r="CS105" s="75"/>
      <c r="CT105" s="75"/>
      <c r="CU105" s="78">
        <f t="shared" si="295"/>
        <v>4.0999999999999996</v>
      </c>
      <c r="CV105" s="78">
        <f t="shared" si="296"/>
        <v>0</v>
      </c>
      <c r="CW105" s="78">
        <f t="shared" si="297"/>
        <v>0</v>
      </c>
      <c r="CX105" s="78">
        <f t="shared" si="298"/>
        <v>0</v>
      </c>
      <c r="CY105" s="78">
        <f t="shared" si="299"/>
        <v>0</v>
      </c>
      <c r="CZ105" s="78">
        <f t="shared" si="300"/>
        <v>0</v>
      </c>
      <c r="DA105" s="78">
        <f t="shared" si="301"/>
        <v>0</v>
      </c>
      <c r="DB105" s="78">
        <f t="shared" si="302"/>
        <v>0</v>
      </c>
      <c r="DC105" s="78">
        <f t="shared" si="303"/>
        <v>0</v>
      </c>
      <c r="DD105" s="78">
        <f t="shared" si="304"/>
        <v>0</v>
      </c>
      <c r="DE105" s="78">
        <f t="shared" si="305"/>
        <v>0</v>
      </c>
      <c r="DF105" s="78">
        <f t="shared" si="306"/>
        <v>0</v>
      </c>
      <c r="DG105" s="77">
        <f t="shared" si="307"/>
        <v>4.0999999999999996</v>
      </c>
      <c r="DH105" s="75"/>
      <c r="DJ105" s="6">
        <f t="shared" si="308"/>
        <v>30</v>
      </c>
      <c r="DK105" s="6">
        <f t="shared" si="309"/>
        <v>0</v>
      </c>
      <c r="DL105" s="6">
        <f t="shared" si="310"/>
        <v>0</v>
      </c>
      <c r="DM105" s="6">
        <f t="shared" si="311"/>
        <v>0</v>
      </c>
      <c r="DN105" s="6">
        <f t="shared" si="312"/>
        <v>0</v>
      </c>
      <c r="DO105" s="6">
        <f t="shared" si="313"/>
        <v>0</v>
      </c>
      <c r="DP105" s="6">
        <f t="shared" si="314"/>
        <v>0</v>
      </c>
      <c r="DQ105" s="6">
        <f t="shared" si="315"/>
        <v>0</v>
      </c>
      <c r="DR105" s="6">
        <f t="shared" si="316"/>
        <v>0</v>
      </c>
      <c r="DS105" s="6">
        <f t="shared" si="317"/>
        <v>0</v>
      </c>
      <c r="DT105" s="6">
        <f t="shared" si="318"/>
        <v>0</v>
      </c>
      <c r="DU105" s="6">
        <f t="shared" si="319"/>
        <v>0</v>
      </c>
      <c r="DV105" s="77">
        <f t="shared" si="337"/>
        <v>30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77">
        <f t="shared" si="335"/>
        <v>0</v>
      </c>
      <c r="EO105" s="75">
        <f t="shared" si="283"/>
        <v>34.1</v>
      </c>
      <c r="EP105" s="75">
        <f t="shared" si="284"/>
        <v>0</v>
      </c>
      <c r="EQ105" s="75">
        <f t="shared" si="285"/>
        <v>0</v>
      </c>
      <c r="ER105" s="75">
        <f t="shared" si="286"/>
        <v>0</v>
      </c>
      <c r="ES105" s="75">
        <f t="shared" si="287"/>
        <v>0</v>
      </c>
      <c r="ET105" s="75">
        <f t="shared" si="288"/>
        <v>0</v>
      </c>
      <c r="EU105" s="75">
        <f t="shared" si="289"/>
        <v>0</v>
      </c>
      <c r="EV105" s="75">
        <f t="shared" si="290"/>
        <v>0</v>
      </c>
      <c r="EW105" s="75">
        <f t="shared" si="291"/>
        <v>0</v>
      </c>
      <c r="EX105" s="75">
        <f t="shared" si="292"/>
        <v>0</v>
      </c>
      <c r="EY105" s="75">
        <f t="shared" si="293"/>
        <v>0</v>
      </c>
      <c r="EZ105" s="75">
        <f t="shared" si="294"/>
        <v>0</v>
      </c>
      <c r="FA105" s="77">
        <f t="shared" si="336"/>
        <v>34.1</v>
      </c>
      <c r="FD105" s="75">
        <f t="shared" si="320"/>
        <v>73.78</v>
      </c>
      <c r="FE105" s="75">
        <f t="shared" si="321"/>
        <v>0</v>
      </c>
      <c r="FF105" s="75">
        <f t="shared" si="322"/>
        <v>0</v>
      </c>
      <c r="FG105" s="75">
        <f t="shared" si="323"/>
        <v>0</v>
      </c>
      <c r="FH105" s="75">
        <f t="shared" si="324"/>
        <v>0</v>
      </c>
      <c r="FI105" s="75">
        <f t="shared" si="325"/>
        <v>0</v>
      </c>
      <c r="FJ105" s="75">
        <f t="shared" si="326"/>
        <v>0</v>
      </c>
      <c r="FK105" s="75">
        <f t="shared" si="327"/>
        <v>0</v>
      </c>
      <c r="FL105" s="75">
        <f t="shared" si="328"/>
        <v>0</v>
      </c>
      <c r="FM105" s="75">
        <f t="shared" si="329"/>
        <v>0</v>
      </c>
      <c r="FN105" s="75">
        <f t="shared" si="330"/>
        <v>0</v>
      </c>
      <c r="FO105" s="75">
        <f t="shared" si="331"/>
        <v>0</v>
      </c>
      <c r="FP105" s="75">
        <f t="shared" si="332"/>
        <v>73.78</v>
      </c>
    </row>
    <row r="106" spans="1:172" ht="15" customHeight="1" outlineLevel="2" x14ac:dyDescent="0.25">
      <c r="A106" s="30">
        <v>12</v>
      </c>
      <c r="B106" s="30" t="s">
        <v>408</v>
      </c>
      <c r="C106" s="30" t="s">
        <v>6</v>
      </c>
      <c r="D106" s="64">
        <f t="shared" si="234"/>
        <v>10108</v>
      </c>
      <c r="E106" s="62">
        <v>10108</v>
      </c>
      <c r="F106" s="42" t="s">
        <v>305</v>
      </c>
      <c r="G106" s="36" t="s">
        <v>410</v>
      </c>
      <c r="H106" s="36" t="s">
        <v>410</v>
      </c>
      <c r="I106" s="39" t="s">
        <v>398</v>
      </c>
      <c r="J106" s="39" t="s">
        <v>397</v>
      </c>
      <c r="K106" s="39" t="s">
        <v>12</v>
      </c>
      <c r="L106" s="32" t="s">
        <v>333</v>
      </c>
      <c r="M106" s="33" t="s">
        <v>405</v>
      </c>
      <c r="N106" s="34">
        <v>0.01</v>
      </c>
      <c r="O106" s="34">
        <v>0.02</v>
      </c>
      <c r="P106" s="34">
        <v>0</v>
      </c>
      <c r="Q106" s="34">
        <v>0</v>
      </c>
      <c r="R106" s="33">
        <v>0</v>
      </c>
      <c r="S106" s="33">
        <v>0</v>
      </c>
      <c r="T106" s="33">
        <v>30</v>
      </c>
      <c r="U106" s="33"/>
      <c r="X106" s="75">
        <f>+VLOOKUP($D106,[1]venta_neta_cons!$A$2:$N$1048576,3,0)</f>
        <v>23</v>
      </c>
      <c r="Y106" s="75">
        <f>+VLOOKUP($D106,[1]venta_neta_cons!$A$2:$N$1048576,4,0)</f>
        <v>0</v>
      </c>
      <c r="Z106" s="75">
        <f>+VLOOKUP($D106,[1]venta_neta_cons!$A$2:$N$1048576,5,0)</f>
        <v>0</v>
      </c>
      <c r="AA106" s="75">
        <f>+VLOOKUP($D106,[1]venta_neta_cons!$A$2:$N$1048576,6,0)</f>
        <v>0</v>
      </c>
      <c r="AB106" s="75">
        <f>+VLOOKUP($D106,[1]venta_neta_cons!$A$2:$N$1048576,7,0)</f>
        <v>0</v>
      </c>
      <c r="AC106" s="75">
        <f>+VLOOKUP($D106,[1]venta_neta_cons!$A$2:$N$1048576,8,0)</f>
        <v>0</v>
      </c>
      <c r="AD106" s="75">
        <f>+VLOOKUP($D106,[1]venta_neta_cons!$A$2:$N$1048576,9,0)</f>
        <v>0</v>
      </c>
      <c r="AE106" s="75">
        <f>+VLOOKUP($D106,[1]venta_neta_cons!$A$2:$N$1048576,10,0)</f>
        <v>0</v>
      </c>
      <c r="AF106" s="75">
        <f>+VLOOKUP($D106,[1]venta_neta_cons!$A$2:$N$1048576,11,0)</f>
        <v>0</v>
      </c>
      <c r="AG106" s="75">
        <f>+VLOOKUP($D106,[1]venta_neta_cons!$A$2:$N$1048576,12,0)</f>
        <v>0</v>
      </c>
      <c r="AH106" s="75">
        <f>+VLOOKUP($D106,[1]venta_neta_cons!$A$2:$N$1048576,13,0)</f>
        <v>0</v>
      </c>
      <c r="AI106" s="75">
        <f>+VLOOKUP($D106,[1]venta_neta_cons!$A$2:$N$1048576,14,0)</f>
        <v>0</v>
      </c>
      <c r="AJ106" s="76">
        <f t="shared" si="256"/>
        <v>23</v>
      </c>
      <c r="AK106" s="159">
        <f t="shared" si="246"/>
        <v>1</v>
      </c>
      <c r="AL106" s="76"/>
      <c r="AM106" s="75">
        <f>+VLOOKUP($D106,[1]saldo_cons!$A$2:$N$1048576,3,0)</f>
        <v>23</v>
      </c>
      <c r="AN106" s="75">
        <f>+VLOOKUP($D106,[1]saldo_cons!$A$2:$N$1048576,4,0)</f>
        <v>0</v>
      </c>
      <c r="AO106" s="75">
        <f>+VLOOKUP($D106,[1]saldo_cons!$A$2:$N$1048576,5,0)</f>
        <v>0</v>
      </c>
      <c r="AP106" s="75">
        <f>+VLOOKUP($D106,[1]saldo_cons!$A$2:$N$1048576,6,0)</f>
        <v>0</v>
      </c>
      <c r="AQ106" s="75">
        <f>+VLOOKUP($D106,[1]saldo_cons!$A$2:$N$1048576,7,0)</f>
        <v>0</v>
      </c>
      <c r="AR106" s="75">
        <f>+VLOOKUP($D106,[1]saldo_cons!$A$2:$N$1048576,8,0)</f>
        <v>0</v>
      </c>
      <c r="AS106" s="75">
        <f>+VLOOKUP($D106,[1]saldo_cons!$A$2:$N$1048576,9,0)</f>
        <v>0</v>
      </c>
      <c r="AT106" s="75">
        <f>+VLOOKUP($D106,[1]saldo_cons!$A$2:$N$1048576,10,0)</f>
        <v>0</v>
      </c>
      <c r="AU106" s="75">
        <f>+VLOOKUP($D106,[1]saldo_cons!$A$2:$N$1048576,11,0)</f>
        <v>0</v>
      </c>
      <c r="AV106" s="75">
        <f>+VLOOKUP($D106,[1]saldo_cons!$A$2:$N$1048576,12,0)</f>
        <v>0</v>
      </c>
      <c r="AW106" s="75">
        <f>+VLOOKUP($D106,[1]saldo_cons!$A$2:$N$1048576,13,0)</f>
        <v>0</v>
      </c>
      <c r="AX106" s="75">
        <f>+VLOOKUP($D106,[1]saldo_cons!$A$2:$N$1048576,14,0)</f>
        <v>0</v>
      </c>
      <c r="AY106" s="76">
        <f t="shared" si="333"/>
        <v>23</v>
      </c>
      <c r="AZ106" s="76"/>
      <c r="BA106" s="76"/>
      <c r="BB106" s="75">
        <f>+VLOOKUP($D106,[1]ggr_cons!$A$2:$N$1048576,3,0)</f>
        <v>23</v>
      </c>
      <c r="BC106" s="75">
        <f>+VLOOKUP($D106,[1]ggr_cons!$A$2:$N$1048576,4,0)</f>
        <v>0</v>
      </c>
      <c r="BD106" s="75">
        <f>+VLOOKUP($D106,[1]ggr_cons!$A$2:$N$1048576,5,0)</f>
        <v>0</v>
      </c>
      <c r="BE106" s="75">
        <f>+VLOOKUP($D106,[1]ggr_cons!$A$2:$N$1048576,6,0)</f>
        <v>0</v>
      </c>
      <c r="BF106" s="75">
        <f>+VLOOKUP($D106,[1]ggr_cons!$A$2:$N$1048576,7,0)</f>
        <v>0</v>
      </c>
      <c r="BG106" s="75">
        <f>+VLOOKUP($D106,[1]ggr_cons!$A$2:$N$1048576,8,0)</f>
        <v>0</v>
      </c>
      <c r="BH106" s="75">
        <f>+VLOOKUP($D106,[1]ggr_cons!$A$2:$N$1048576,9,0)</f>
        <v>0</v>
      </c>
      <c r="BI106" s="75">
        <f>+VLOOKUP($D106,[1]ggr_cons!$A$2:$N$1048576,10,0)</f>
        <v>0</v>
      </c>
      <c r="BJ106" s="75">
        <f>+VLOOKUP($D106,[1]ggr_cons!$A$2:$N$1048576,11,0)</f>
        <v>0</v>
      </c>
      <c r="BK106" s="75">
        <f>+VLOOKUP($D106,[1]ggr_cons!$A$2:$N$1048576,12,0)</f>
        <v>0</v>
      </c>
      <c r="BL106" s="75">
        <f>+VLOOKUP($D106,[1]ggr_cons!$A$2:$N$1048576,13,0)</f>
        <v>0</v>
      </c>
      <c r="BM106" s="75">
        <f>+VLOOKUP($D106,[1]ggr_cons!$A$2:$N$1048576,14,0)</f>
        <v>0</v>
      </c>
      <c r="BN106" s="76">
        <f t="shared" si="334"/>
        <v>23</v>
      </c>
      <c r="BO106" s="75"/>
      <c r="BP106" s="75"/>
      <c r="BQ106" s="77">
        <f t="shared" si="257"/>
        <v>0.23</v>
      </c>
      <c r="BR106" s="77">
        <f t="shared" si="258"/>
        <v>0</v>
      </c>
      <c r="BS106" s="77">
        <f t="shared" si="259"/>
        <v>0</v>
      </c>
      <c r="BT106" s="77">
        <f t="shared" si="260"/>
        <v>0</v>
      </c>
      <c r="BU106" s="77">
        <f t="shared" si="261"/>
        <v>0</v>
      </c>
      <c r="BV106" s="77">
        <f t="shared" si="262"/>
        <v>0</v>
      </c>
      <c r="BW106" s="77">
        <f t="shared" si="263"/>
        <v>0</v>
      </c>
      <c r="BX106" s="77">
        <f t="shared" si="264"/>
        <v>0</v>
      </c>
      <c r="BY106" s="77">
        <f t="shared" si="265"/>
        <v>0</v>
      </c>
      <c r="BZ106" s="77">
        <f t="shared" si="266"/>
        <v>0</v>
      </c>
      <c r="CA106" s="77">
        <f t="shared" si="267"/>
        <v>0</v>
      </c>
      <c r="CB106" s="77">
        <f t="shared" si="268"/>
        <v>0</v>
      </c>
      <c r="CC106" s="77">
        <f t="shared" si="269"/>
        <v>0.23</v>
      </c>
      <c r="CD106" s="75"/>
      <c r="CE106" s="77"/>
      <c r="CF106" s="77">
        <f t="shared" si="270"/>
        <v>0.19008264462809918</v>
      </c>
      <c r="CG106" s="77">
        <f t="shared" si="271"/>
        <v>0</v>
      </c>
      <c r="CH106" s="77">
        <f t="shared" si="272"/>
        <v>0</v>
      </c>
      <c r="CI106" s="77">
        <f t="shared" si="273"/>
        <v>0</v>
      </c>
      <c r="CJ106" s="77">
        <f t="shared" si="274"/>
        <v>0</v>
      </c>
      <c r="CK106" s="77">
        <f t="shared" si="275"/>
        <v>0</v>
      </c>
      <c r="CL106" s="77">
        <f t="shared" si="276"/>
        <v>0</v>
      </c>
      <c r="CM106" s="77">
        <f t="shared" si="277"/>
        <v>0</v>
      </c>
      <c r="CN106" s="77">
        <f t="shared" si="278"/>
        <v>0</v>
      </c>
      <c r="CO106" s="77">
        <f t="shared" si="279"/>
        <v>0</v>
      </c>
      <c r="CP106" s="77">
        <f t="shared" si="280"/>
        <v>0</v>
      </c>
      <c r="CQ106" s="77">
        <f t="shared" si="281"/>
        <v>0</v>
      </c>
      <c r="CR106" s="77">
        <f t="shared" si="282"/>
        <v>0.19008264462809918</v>
      </c>
      <c r="CS106" s="75"/>
      <c r="CT106" s="75"/>
      <c r="CU106" s="78">
        <f t="shared" si="295"/>
        <v>0.46</v>
      </c>
      <c r="CV106" s="78">
        <f t="shared" si="296"/>
        <v>0</v>
      </c>
      <c r="CW106" s="78">
        <f t="shared" si="297"/>
        <v>0</v>
      </c>
      <c r="CX106" s="78">
        <f t="shared" si="298"/>
        <v>0</v>
      </c>
      <c r="CY106" s="78">
        <f t="shared" si="299"/>
        <v>0</v>
      </c>
      <c r="CZ106" s="78">
        <f t="shared" si="300"/>
        <v>0</v>
      </c>
      <c r="DA106" s="78">
        <f t="shared" si="301"/>
        <v>0</v>
      </c>
      <c r="DB106" s="78">
        <f t="shared" si="302"/>
        <v>0</v>
      </c>
      <c r="DC106" s="78">
        <f t="shared" si="303"/>
        <v>0</v>
      </c>
      <c r="DD106" s="78">
        <f t="shared" si="304"/>
        <v>0</v>
      </c>
      <c r="DE106" s="78">
        <f t="shared" si="305"/>
        <v>0</v>
      </c>
      <c r="DF106" s="78">
        <f t="shared" si="306"/>
        <v>0</v>
      </c>
      <c r="DG106" s="77">
        <f t="shared" si="307"/>
        <v>0.46</v>
      </c>
      <c r="DH106" s="75"/>
      <c r="DJ106" s="6">
        <f t="shared" si="308"/>
        <v>30</v>
      </c>
      <c r="DK106" s="6">
        <f t="shared" si="309"/>
        <v>0</v>
      </c>
      <c r="DL106" s="6">
        <f t="shared" si="310"/>
        <v>0</v>
      </c>
      <c r="DM106" s="6">
        <f t="shared" si="311"/>
        <v>0</v>
      </c>
      <c r="DN106" s="6">
        <f t="shared" si="312"/>
        <v>0</v>
      </c>
      <c r="DO106" s="6">
        <f t="shared" si="313"/>
        <v>0</v>
      </c>
      <c r="DP106" s="6">
        <f t="shared" si="314"/>
        <v>0</v>
      </c>
      <c r="DQ106" s="6">
        <f t="shared" si="315"/>
        <v>0</v>
      </c>
      <c r="DR106" s="6">
        <f t="shared" si="316"/>
        <v>0</v>
      </c>
      <c r="DS106" s="6">
        <f t="shared" si="317"/>
        <v>0</v>
      </c>
      <c r="DT106" s="6">
        <f t="shared" si="318"/>
        <v>0</v>
      </c>
      <c r="DU106" s="6">
        <f t="shared" si="319"/>
        <v>0</v>
      </c>
      <c r="DV106" s="77">
        <f t="shared" si="337"/>
        <v>30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77">
        <f t="shared" si="335"/>
        <v>0</v>
      </c>
      <c r="EO106" s="75">
        <f t="shared" si="283"/>
        <v>30.46</v>
      </c>
      <c r="EP106" s="75">
        <f t="shared" si="284"/>
        <v>0</v>
      </c>
      <c r="EQ106" s="75">
        <f t="shared" si="285"/>
        <v>0</v>
      </c>
      <c r="ER106" s="75">
        <f t="shared" si="286"/>
        <v>0</v>
      </c>
      <c r="ES106" s="75">
        <f t="shared" si="287"/>
        <v>0</v>
      </c>
      <c r="ET106" s="75">
        <f t="shared" si="288"/>
        <v>0</v>
      </c>
      <c r="EU106" s="75">
        <f t="shared" si="289"/>
        <v>0</v>
      </c>
      <c r="EV106" s="75">
        <f t="shared" si="290"/>
        <v>0</v>
      </c>
      <c r="EW106" s="75">
        <f t="shared" si="291"/>
        <v>0</v>
      </c>
      <c r="EX106" s="75">
        <f t="shared" si="292"/>
        <v>0</v>
      </c>
      <c r="EY106" s="75">
        <f t="shared" si="293"/>
        <v>0</v>
      </c>
      <c r="EZ106" s="75">
        <f t="shared" si="294"/>
        <v>0</v>
      </c>
      <c r="FA106" s="77">
        <f t="shared" si="336"/>
        <v>30.46</v>
      </c>
      <c r="FD106" s="75">
        <f t="shared" si="320"/>
        <v>-7.4600000000000009</v>
      </c>
      <c r="FE106" s="75">
        <f t="shared" si="321"/>
        <v>0</v>
      </c>
      <c r="FF106" s="75">
        <f t="shared" si="322"/>
        <v>0</v>
      </c>
      <c r="FG106" s="75">
        <f t="shared" si="323"/>
        <v>0</v>
      </c>
      <c r="FH106" s="75">
        <f t="shared" si="324"/>
        <v>0</v>
      </c>
      <c r="FI106" s="75">
        <f t="shared" si="325"/>
        <v>0</v>
      </c>
      <c r="FJ106" s="75">
        <f t="shared" si="326"/>
        <v>0</v>
      </c>
      <c r="FK106" s="75">
        <f t="shared" si="327"/>
        <v>0</v>
      </c>
      <c r="FL106" s="75">
        <f t="shared" si="328"/>
        <v>0</v>
      </c>
      <c r="FM106" s="75">
        <f t="shared" si="329"/>
        <v>0</v>
      </c>
      <c r="FN106" s="75">
        <f t="shared" si="330"/>
        <v>0</v>
      </c>
      <c r="FO106" s="75">
        <f t="shared" si="331"/>
        <v>0</v>
      </c>
      <c r="FP106" s="75">
        <f t="shared" si="332"/>
        <v>-7.4600000000000009</v>
      </c>
    </row>
    <row r="107" spans="1:172" ht="15" customHeight="1" outlineLevel="2" x14ac:dyDescent="0.25">
      <c r="A107" s="30">
        <v>12</v>
      </c>
      <c r="B107" s="30" t="s">
        <v>408</v>
      </c>
      <c r="C107" s="30" t="s">
        <v>6</v>
      </c>
      <c r="D107" s="64">
        <f t="shared" si="234"/>
        <v>10114</v>
      </c>
      <c r="E107" s="62">
        <v>10114</v>
      </c>
      <c r="F107" s="43" t="s">
        <v>306</v>
      </c>
      <c r="G107" s="36" t="s">
        <v>410</v>
      </c>
      <c r="H107" s="36" t="s">
        <v>410</v>
      </c>
      <c r="I107" s="39" t="s">
        <v>399</v>
      </c>
      <c r="J107" s="39" t="s">
        <v>400</v>
      </c>
      <c r="K107" s="37" t="s">
        <v>12</v>
      </c>
      <c r="L107" s="32" t="s">
        <v>333</v>
      </c>
      <c r="M107" s="33" t="s">
        <v>405</v>
      </c>
      <c r="N107" s="34">
        <v>0.01</v>
      </c>
      <c r="O107" s="34">
        <v>0.02</v>
      </c>
      <c r="P107" s="34">
        <v>0</v>
      </c>
      <c r="Q107" s="34">
        <v>0</v>
      </c>
      <c r="R107" s="33">
        <v>0</v>
      </c>
      <c r="S107" s="33">
        <v>0</v>
      </c>
      <c r="T107" s="33">
        <v>30</v>
      </c>
      <c r="U107" s="33"/>
      <c r="X107" s="75">
        <f>+VLOOKUP($D107,[1]venta_neta_cons!$A$2:$N$1048576,3,0)</f>
        <v>1111</v>
      </c>
      <c r="Y107" s="75">
        <f>+VLOOKUP($D107,[1]venta_neta_cons!$A$2:$N$1048576,4,0)</f>
        <v>0</v>
      </c>
      <c r="Z107" s="75">
        <f>+VLOOKUP($D107,[1]venta_neta_cons!$A$2:$N$1048576,5,0)</f>
        <v>0</v>
      </c>
      <c r="AA107" s="75">
        <f>+VLOOKUP($D107,[1]venta_neta_cons!$A$2:$N$1048576,6,0)</f>
        <v>0</v>
      </c>
      <c r="AB107" s="75">
        <f>+VLOOKUP($D107,[1]venta_neta_cons!$A$2:$N$1048576,7,0)</f>
        <v>0</v>
      </c>
      <c r="AC107" s="75">
        <f>+VLOOKUP($D107,[1]venta_neta_cons!$A$2:$N$1048576,8,0)</f>
        <v>0</v>
      </c>
      <c r="AD107" s="75">
        <f>+VLOOKUP($D107,[1]venta_neta_cons!$A$2:$N$1048576,9,0)</f>
        <v>0</v>
      </c>
      <c r="AE107" s="75">
        <f>+VLOOKUP($D107,[1]venta_neta_cons!$A$2:$N$1048576,10,0)</f>
        <v>0</v>
      </c>
      <c r="AF107" s="75">
        <f>+VLOOKUP($D107,[1]venta_neta_cons!$A$2:$N$1048576,11,0)</f>
        <v>0</v>
      </c>
      <c r="AG107" s="75">
        <f>+VLOOKUP($D107,[1]venta_neta_cons!$A$2:$N$1048576,12,0)</f>
        <v>0</v>
      </c>
      <c r="AH107" s="75">
        <f>+VLOOKUP($D107,[1]venta_neta_cons!$A$2:$N$1048576,13,0)</f>
        <v>0</v>
      </c>
      <c r="AI107" s="75">
        <f>+VLOOKUP($D107,[1]venta_neta_cons!$A$2:$N$1048576,14,0)</f>
        <v>0</v>
      </c>
      <c r="AJ107" s="76">
        <f t="shared" si="256"/>
        <v>1111</v>
      </c>
      <c r="AK107" s="159">
        <f t="shared" si="246"/>
        <v>0.17789378937893788</v>
      </c>
      <c r="AL107" s="76"/>
      <c r="AM107" s="75">
        <f>+VLOOKUP($D107,[1]saldo_cons!$A$2:$N$1048576,3,0)</f>
        <v>197.64</v>
      </c>
      <c r="AN107" s="75">
        <f>+VLOOKUP($D107,[1]saldo_cons!$A$2:$N$1048576,4,0)</f>
        <v>0</v>
      </c>
      <c r="AO107" s="75">
        <f>+VLOOKUP($D107,[1]saldo_cons!$A$2:$N$1048576,5,0)</f>
        <v>0</v>
      </c>
      <c r="AP107" s="75">
        <f>+VLOOKUP($D107,[1]saldo_cons!$A$2:$N$1048576,6,0)</f>
        <v>0</v>
      </c>
      <c r="AQ107" s="75">
        <f>+VLOOKUP($D107,[1]saldo_cons!$A$2:$N$1048576,7,0)</f>
        <v>0</v>
      </c>
      <c r="AR107" s="75">
        <f>+VLOOKUP($D107,[1]saldo_cons!$A$2:$N$1048576,8,0)</f>
        <v>0</v>
      </c>
      <c r="AS107" s="75">
        <f>+VLOOKUP($D107,[1]saldo_cons!$A$2:$N$1048576,9,0)</f>
        <v>0</v>
      </c>
      <c r="AT107" s="75">
        <f>+VLOOKUP($D107,[1]saldo_cons!$A$2:$N$1048576,10,0)</f>
        <v>0</v>
      </c>
      <c r="AU107" s="75">
        <f>+VLOOKUP($D107,[1]saldo_cons!$A$2:$N$1048576,11,0)</f>
        <v>0</v>
      </c>
      <c r="AV107" s="75">
        <f>+VLOOKUP($D107,[1]saldo_cons!$A$2:$N$1048576,12,0)</f>
        <v>0</v>
      </c>
      <c r="AW107" s="75">
        <f>+VLOOKUP($D107,[1]saldo_cons!$A$2:$N$1048576,13,0)</f>
        <v>0</v>
      </c>
      <c r="AX107" s="75">
        <f>+VLOOKUP($D107,[1]saldo_cons!$A$2:$N$1048576,14,0)</f>
        <v>0</v>
      </c>
      <c r="AY107" s="76">
        <f t="shared" si="333"/>
        <v>197.64</v>
      </c>
      <c r="AZ107" s="76"/>
      <c r="BA107" s="76"/>
      <c r="BB107" s="75">
        <f>+VLOOKUP($D107,[1]ggr_cons!$A$2:$N$1048576,3,0)</f>
        <v>197.64</v>
      </c>
      <c r="BC107" s="75">
        <f>+VLOOKUP($D107,[1]ggr_cons!$A$2:$N$1048576,4,0)</f>
        <v>0</v>
      </c>
      <c r="BD107" s="75">
        <f>+VLOOKUP($D107,[1]ggr_cons!$A$2:$N$1048576,5,0)</f>
        <v>0</v>
      </c>
      <c r="BE107" s="75">
        <f>+VLOOKUP($D107,[1]ggr_cons!$A$2:$N$1048576,6,0)</f>
        <v>0</v>
      </c>
      <c r="BF107" s="75">
        <f>+VLOOKUP($D107,[1]ggr_cons!$A$2:$N$1048576,7,0)</f>
        <v>0</v>
      </c>
      <c r="BG107" s="75">
        <f>+VLOOKUP($D107,[1]ggr_cons!$A$2:$N$1048576,8,0)</f>
        <v>0</v>
      </c>
      <c r="BH107" s="75">
        <f>+VLOOKUP($D107,[1]ggr_cons!$A$2:$N$1048576,9,0)</f>
        <v>0</v>
      </c>
      <c r="BI107" s="75">
        <f>+VLOOKUP($D107,[1]ggr_cons!$A$2:$N$1048576,10,0)</f>
        <v>0</v>
      </c>
      <c r="BJ107" s="75">
        <f>+VLOOKUP($D107,[1]ggr_cons!$A$2:$N$1048576,11,0)</f>
        <v>0</v>
      </c>
      <c r="BK107" s="75">
        <f>+VLOOKUP($D107,[1]ggr_cons!$A$2:$N$1048576,12,0)</f>
        <v>0</v>
      </c>
      <c r="BL107" s="75">
        <f>+VLOOKUP($D107,[1]ggr_cons!$A$2:$N$1048576,13,0)</f>
        <v>0</v>
      </c>
      <c r="BM107" s="75">
        <f>+VLOOKUP($D107,[1]ggr_cons!$A$2:$N$1048576,14,0)</f>
        <v>0</v>
      </c>
      <c r="BN107" s="76">
        <f t="shared" si="334"/>
        <v>197.64</v>
      </c>
      <c r="BO107" s="75"/>
      <c r="BP107" s="75"/>
      <c r="BQ107" s="77">
        <f t="shared" si="257"/>
        <v>11.11</v>
      </c>
      <c r="BR107" s="77">
        <f t="shared" si="258"/>
        <v>0</v>
      </c>
      <c r="BS107" s="77">
        <f t="shared" si="259"/>
        <v>0</v>
      </c>
      <c r="BT107" s="77">
        <f t="shared" si="260"/>
        <v>0</v>
      </c>
      <c r="BU107" s="77">
        <f t="shared" si="261"/>
        <v>0</v>
      </c>
      <c r="BV107" s="77">
        <f t="shared" si="262"/>
        <v>0</v>
      </c>
      <c r="BW107" s="77">
        <f t="shared" si="263"/>
        <v>0</v>
      </c>
      <c r="BX107" s="77">
        <f t="shared" si="264"/>
        <v>0</v>
      </c>
      <c r="BY107" s="77">
        <f t="shared" si="265"/>
        <v>0</v>
      </c>
      <c r="BZ107" s="77">
        <f t="shared" si="266"/>
        <v>0</v>
      </c>
      <c r="CA107" s="77">
        <f t="shared" si="267"/>
        <v>0</v>
      </c>
      <c r="CB107" s="77">
        <f t="shared" si="268"/>
        <v>0</v>
      </c>
      <c r="CC107" s="77">
        <f t="shared" si="269"/>
        <v>11.11</v>
      </c>
      <c r="CD107" s="75"/>
      <c r="CE107" s="77"/>
      <c r="CF107" s="77">
        <f t="shared" si="270"/>
        <v>9.1818181818181817</v>
      </c>
      <c r="CG107" s="77">
        <f t="shared" si="271"/>
        <v>0</v>
      </c>
      <c r="CH107" s="77">
        <f t="shared" si="272"/>
        <v>0</v>
      </c>
      <c r="CI107" s="77">
        <f t="shared" si="273"/>
        <v>0</v>
      </c>
      <c r="CJ107" s="77">
        <f t="shared" si="274"/>
        <v>0</v>
      </c>
      <c r="CK107" s="77">
        <f t="shared" si="275"/>
        <v>0</v>
      </c>
      <c r="CL107" s="77">
        <f t="shared" si="276"/>
        <v>0</v>
      </c>
      <c r="CM107" s="77">
        <f t="shared" si="277"/>
        <v>0</v>
      </c>
      <c r="CN107" s="77">
        <f t="shared" si="278"/>
        <v>0</v>
      </c>
      <c r="CO107" s="77">
        <f t="shared" si="279"/>
        <v>0</v>
      </c>
      <c r="CP107" s="77">
        <f t="shared" si="280"/>
        <v>0</v>
      </c>
      <c r="CQ107" s="77">
        <f t="shared" si="281"/>
        <v>0</v>
      </c>
      <c r="CR107" s="77">
        <f t="shared" si="282"/>
        <v>9.1818181818181817</v>
      </c>
      <c r="CS107" s="75"/>
      <c r="CT107" s="75"/>
      <c r="CU107" s="78">
        <f t="shared" si="295"/>
        <v>22.22</v>
      </c>
      <c r="CV107" s="78">
        <f t="shared" si="296"/>
        <v>0</v>
      </c>
      <c r="CW107" s="78">
        <f t="shared" si="297"/>
        <v>0</v>
      </c>
      <c r="CX107" s="78">
        <f t="shared" si="298"/>
        <v>0</v>
      </c>
      <c r="CY107" s="78">
        <f t="shared" si="299"/>
        <v>0</v>
      </c>
      <c r="CZ107" s="78">
        <f t="shared" si="300"/>
        <v>0</v>
      </c>
      <c r="DA107" s="78">
        <f t="shared" si="301"/>
        <v>0</v>
      </c>
      <c r="DB107" s="78">
        <f t="shared" si="302"/>
        <v>0</v>
      </c>
      <c r="DC107" s="78">
        <f t="shared" si="303"/>
        <v>0</v>
      </c>
      <c r="DD107" s="78">
        <f t="shared" si="304"/>
        <v>0</v>
      </c>
      <c r="DE107" s="78">
        <f t="shared" si="305"/>
        <v>0</v>
      </c>
      <c r="DF107" s="78">
        <f t="shared" si="306"/>
        <v>0</v>
      </c>
      <c r="DG107" s="77">
        <f t="shared" si="307"/>
        <v>22.22</v>
      </c>
      <c r="DH107" s="75"/>
      <c r="DJ107" s="6">
        <f t="shared" si="308"/>
        <v>30</v>
      </c>
      <c r="DK107" s="6">
        <f t="shared" si="309"/>
        <v>0</v>
      </c>
      <c r="DL107" s="6">
        <f t="shared" si="310"/>
        <v>0</v>
      </c>
      <c r="DM107" s="6">
        <f t="shared" si="311"/>
        <v>0</v>
      </c>
      <c r="DN107" s="6">
        <f t="shared" si="312"/>
        <v>0</v>
      </c>
      <c r="DO107" s="6">
        <f t="shared" si="313"/>
        <v>0</v>
      </c>
      <c r="DP107" s="6">
        <f t="shared" si="314"/>
        <v>0</v>
      </c>
      <c r="DQ107" s="6">
        <f t="shared" si="315"/>
        <v>0</v>
      </c>
      <c r="DR107" s="6">
        <f t="shared" si="316"/>
        <v>0</v>
      </c>
      <c r="DS107" s="6">
        <f t="shared" si="317"/>
        <v>0</v>
      </c>
      <c r="DT107" s="6">
        <f t="shared" si="318"/>
        <v>0</v>
      </c>
      <c r="DU107" s="6">
        <f t="shared" si="319"/>
        <v>0</v>
      </c>
      <c r="DV107" s="77">
        <f t="shared" si="337"/>
        <v>30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77">
        <f t="shared" si="335"/>
        <v>0</v>
      </c>
      <c r="EO107" s="75">
        <f t="shared" si="283"/>
        <v>52.22</v>
      </c>
      <c r="EP107" s="75">
        <f t="shared" si="284"/>
        <v>0</v>
      </c>
      <c r="EQ107" s="75">
        <f t="shared" si="285"/>
        <v>0</v>
      </c>
      <c r="ER107" s="75">
        <f t="shared" si="286"/>
        <v>0</v>
      </c>
      <c r="ES107" s="75">
        <f t="shared" si="287"/>
        <v>0</v>
      </c>
      <c r="ET107" s="75">
        <f t="shared" si="288"/>
        <v>0</v>
      </c>
      <c r="EU107" s="75">
        <f t="shared" si="289"/>
        <v>0</v>
      </c>
      <c r="EV107" s="75">
        <f t="shared" si="290"/>
        <v>0</v>
      </c>
      <c r="EW107" s="75">
        <f t="shared" si="291"/>
        <v>0</v>
      </c>
      <c r="EX107" s="75">
        <f t="shared" si="292"/>
        <v>0</v>
      </c>
      <c r="EY107" s="75">
        <f t="shared" si="293"/>
        <v>0</v>
      </c>
      <c r="EZ107" s="75">
        <f t="shared" si="294"/>
        <v>0</v>
      </c>
      <c r="FA107" s="77">
        <f t="shared" si="336"/>
        <v>52.22</v>
      </c>
      <c r="FD107" s="75">
        <f t="shared" si="320"/>
        <v>145.41999999999999</v>
      </c>
      <c r="FE107" s="75">
        <f t="shared" si="321"/>
        <v>0</v>
      </c>
      <c r="FF107" s="75">
        <f t="shared" si="322"/>
        <v>0</v>
      </c>
      <c r="FG107" s="75">
        <f t="shared" si="323"/>
        <v>0</v>
      </c>
      <c r="FH107" s="75">
        <f t="shared" si="324"/>
        <v>0</v>
      </c>
      <c r="FI107" s="75">
        <f t="shared" si="325"/>
        <v>0</v>
      </c>
      <c r="FJ107" s="75">
        <f t="shared" si="326"/>
        <v>0</v>
      </c>
      <c r="FK107" s="75">
        <f t="shared" si="327"/>
        <v>0</v>
      </c>
      <c r="FL107" s="75">
        <f t="shared" si="328"/>
        <v>0</v>
      </c>
      <c r="FM107" s="75">
        <f t="shared" si="329"/>
        <v>0</v>
      </c>
      <c r="FN107" s="75">
        <f t="shared" si="330"/>
        <v>0</v>
      </c>
      <c r="FO107" s="75">
        <f t="shared" si="331"/>
        <v>0</v>
      </c>
      <c r="FP107" s="75">
        <f t="shared" si="332"/>
        <v>145.41999999999999</v>
      </c>
    </row>
    <row r="108" spans="1:172" ht="15" customHeight="1" outlineLevel="2" x14ac:dyDescent="0.25">
      <c r="A108" s="30">
        <v>12</v>
      </c>
      <c r="B108" s="30" t="s">
        <v>408</v>
      </c>
      <c r="C108" s="30" t="s">
        <v>6</v>
      </c>
      <c r="D108" s="64">
        <f t="shared" si="234"/>
        <v>10115</v>
      </c>
      <c r="E108" s="62">
        <v>10115</v>
      </c>
      <c r="F108" s="42" t="s">
        <v>307</v>
      </c>
      <c r="G108" s="36" t="s">
        <v>410</v>
      </c>
      <c r="H108" s="36" t="s">
        <v>410</v>
      </c>
      <c r="I108" s="39" t="s">
        <v>401</v>
      </c>
      <c r="J108" s="39" t="s">
        <v>12</v>
      </c>
      <c r="K108" s="39" t="s">
        <v>12</v>
      </c>
      <c r="L108" s="32" t="s">
        <v>333</v>
      </c>
      <c r="M108" s="33" t="s">
        <v>405</v>
      </c>
      <c r="N108" s="34">
        <v>0.01</v>
      </c>
      <c r="O108" s="34">
        <v>0.02</v>
      </c>
      <c r="P108" s="34">
        <v>0</v>
      </c>
      <c r="Q108" s="34">
        <v>0</v>
      </c>
      <c r="R108" s="33">
        <v>0</v>
      </c>
      <c r="S108" s="33">
        <v>0</v>
      </c>
      <c r="T108" s="33">
        <v>30</v>
      </c>
      <c r="U108" s="33"/>
      <c r="X108" s="75">
        <f>+VLOOKUP($D108,[1]venta_neta_cons!$A$2:$N$1048576,3,0)</f>
        <v>1256</v>
      </c>
      <c r="Y108" s="75">
        <f>+VLOOKUP($D108,[1]venta_neta_cons!$A$2:$N$1048576,4,0)</f>
        <v>0</v>
      </c>
      <c r="Z108" s="75">
        <f>+VLOOKUP($D108,[1]venta_neta_cons!$A$2:$N$1048576,5,0)</f>
        <v>0</v>
      </c>
      <c r="AA108" s="75">
        <f>+VLOOKUP($D108,[1]venta_neta_cons!$A$2:$N$1048576,6,0)</f>
        <v>0</v>
      </c>
      <c r="AB108" s="75">
        <f>+VLOOKUP($D108,[1]venta_neta_cons!$A$2:$N$1048576,7,0)</f>
        <v>0</v>
      </c>
      <c r="AC108" s="75">
        <f>+VLOOKUP($D108,[1]venta_neta_cons!$A$2:$N$1048576,8,0)</f>
        <v>0</v>
      </c>
      <c r="AD108" s="75">
        <f>+VLOOKUP($D108,[1]venta_neta_cons!$A$2:$N$1048576,9,0)</f>
        <v>0</v>
      </c>
      <c r="AE108" s="75">
        <f>+VLOOKUP($D108,[1]venta_neta_cons!$A$2:$N$1048576,10,0)</f>
        <v>0</v>
      </c>
      <c r="AF108" s="75">
        <f>+VLOOKUP($D108,[1]venta_neta_cons!$A$2:$N$1048576,11,0)</f>
        <v>0</v>
      </c>
      <c r="AG108" s="75">
        <f>+VLOOKUP($D108,[1]venta_neta_cons!$A$2:$N$1048576,12,0)</f>
        <v>0</v>
      </c>
      <c r="AH108" s="75">
        <f>+VLOOKUP($D108,[1]venta_neta_cons!$A$2:$N$1048576,13,0)</f>
        <v>0</v>
      </c>
      <c r="AI108" s="75">
        <f>+VLOOKUP($D108,[1]venta_neta_cons!$A$2:$N$1048576,14,0)</f>
        <v>0</v>
      </c>
      <c r="AJ108" s="76">
        <f t="shared" si="256"/>
        <v>1256</v>
      </c>
      <c r="AK108" s="159">
        <f t="shared" si="246"/>
        <v>0.36557324840764327</v>
      </c>
      <c r="AL108" s="76"/>
      <c r="AM108" s="75">
        <f>+VLOOKUP($D108,[1]saldo_cons!$A$2:$N$1048576,3,0)</f>
        <v>680.65</v>
      </c>
      <c r="AN108" s="75">
        <f>+VLOOKUP($D108,[1]saldo_cons!$A$2:$N$1048576,4,0)</f>
        <v>0</v>
      </c>
      <c r="AO108" s="75">
        <f>+VLOOKUP($D108,[1]saldo_cons!$A$2:$N$1048576,5,0)</f>
        <v>0</v>
      </c>
      <c r="AP108" s="75">
        <f>+VLOOKUP($D108,[1]saldo_cons!$A$2:$N$1048576,6,0)</f>
        <v>0</v>
      </c>
      <c r="AQ108" s="75">
        <f>+VLOOKUP($D108,[1]saldo_cons!$A$2:$N$1048576,7,0)</f>
        <v>0</v>
      </c>
      <c r="AR108" s="75">
        <f>+VLOOKUP($D108,[1]saldo_cons!$A$2:$N$1048576,8,0)</f>
        <v>0</v>
      </c>
      <c r="AS108" s="75">
        <f>+VLOOKUP($D108,[1]saldo_cons!$A$2:$N$1048576,9,0)</f>
        <v>0</v>
      </c>
      <c r="AT108" s="75">
        <f>+VLOOKUP($D108,[1]saldo_cons!$A$2:$N$1048576,10,0)</f>
        <v>0</v>
      </c>
      <c r="AU108" s="75">
        <f>+VLOOKUP($D108,[1]saldo_cons!$A$2:$N$1048576,11,0)</f>
        <v>0</v>
      </c>
      <c r="AV108" s="75">
        <f>+VLOOKUP($D108,[1]saldo_cons!$A$2:$N$1048576,12,0)</f>
        <v>0</v>
      </c>
      <c r="AW108" s="75">
        <f>+VLOOKUP($D108,[1]saldo_cons!$A$2:$N$1048576,13,0)</f>
        <v>0</v>
      </c>
      <c r="AX108" s="75">
        <f>+VLOOKUP($D108,[1]saldo_cons!$A$2:$N$1048576,14,0)</f>
        <v>0</v>
      </c>
      <c r="AY108" s="76">
        <f t="shared" si="333"/>
        <v>680.65</v>
      </c>
      <c r="AZ108" s="76"/>
      <c r="BA108" s="76"/>
      <c r="BB108" s="75">
        <f>+VLOOKUP($D108,[1]ggr_cons!$A$2:$N$1048576,3,0)</f>
        <v>459.15999999999997</v>
      </c>
      <c r="BC108" s="75">
        <f>+VLOOKUP($D108,[1]ggr_cons!$A$2:$N$1048576,4,0)</f>
        <v>0</v>
      </c>
      <c r="BD108" s="75">
        <f>+VLOOKUP($D108,[1]ggr_cons!$A$2:$N$1048576,5,0)</f>
        <v>0</v>
      </c>
      <c r="BE108" s="75">
        <f>+VLOOKUP($D108,[1]ggr_cons!$A$2:$N$1048576,6,0)</f>
        <v>0</v>
      </c>
      <c r="BF108" s="75">
        <f>+VLOOKUP($D108,[1]ggr_cons!$A$2:$N$1048576,7,0)</f>
        <v>0</v>
      </c>
      <c r="BG108" s="75">
        <f>+VLOOKUP($D108,[1]ggr_cons!$A$2:$N$1048576,8,0)</f>
        <v>0</v>
      </c>
      <c r="BH108" s="75">
        <f>+VLOOKUP($D108,[1]ggr_cons!$A$2:$N$1048576,9,0)</f>
        <v>0</v>
      </c>
      <c r="BI108" s="75">
        <f>+VLOOKUP($D108,[1]ggr_cons!$A$2:$N$1048576,10,0)</f>
        <v>0</v>
      </c>
      <c r="BJ108" s="75">
        <f>+VLOOKUP($D108,[1]ggr_cons!$A$2:$N$1048576,11,0)</f>
        <v>0</v>
      </c>
      <c r="BK108" s="75">
        <f>+VLOOKUP($D108,[1]ggr_cons!$A$2:$N$1048576,12,0)</f>
        <v>0</v>
      </c>
      <c r="BL108" s="75">
        <f>+VLOOKUP($D108,[1]ggr_cons!$A$2:$N$1048576,13,0)</f>
        <v>0</v>
      </c>
      <c r="BM108" s="75">
        <f>+VLOOKUP($D108,[1]ggr_cons!$A$2:$N$1048576,14,0)</f>
        <v>0</v>
      </c>
      <c r="BN108" s="76">
        <f t="shared" si="334"/>
        <v>459.15999999999997</v>
      </c>
      <c r="BO108" s="75"/>
      <c r="BP108" s="75"/>
      <c r="BQ108" s="77">
        <f t="shared" si="257"/>
        <v>12.56</v>
      </c>
      <c r="BR108" s="77">
        <f t="shared" si="258"/>
        <v>0</v>
      </c>
      <c r="BS108" s="77">
        <f t="shared" si="259"/>
        <v>0</v>
      </c>
      <c r="BT108" s="77">
        <f t="shared" si="260"/>
        <v>0</v>
      </c>
      <c r="BU108" s="77">
        <f t="shared" si="261"/>
        <v>0</v>
      </c>
      <c r="BV108" s="77">
        <f t="shared" si="262"/>
        <v>0</v>
      </c>
      <c r="BW108" s="77">
        <f t="shared" si="263"/>
        <v>0</v>
      </c>
      <c r="BX108" s="77">
        <f t="shared" si="264"/>
        <v>0</v>
      </c>
      <c r="BY108" s="77">
        <f t="shared" si="265"/>
        <v>0</v>
      </c>
      <c r="BZ108" s="77">
        <f t="shared" si="266"/>
        <v>0</v>
      </c>
      <c r="CA108" s="77">
        <f t="shared" si="267"/>
        <v>0</v>
      </c>
      <c r="CB108" s="77">
        <f t="shared" si="268"/>
        <v>0</v>
      </c>
      <c r="CC108" s="77">
        <f t="shared" si="269"/>
        <v>12.56</v>
      </c>
      <c r="CD108" s="75"/>
      <c r="CE108" s="77"/>
      <c r="CF108" s="77">
        <f t="shared" si="270"/>
        <v>10.380165289256199</v>
      </c>
      <c r="CG108" s="77">
        <f t="shared" si="271"/>
        <v>0</v>
      </c>
      <c r="CH108" s="77">
        <f t="shared" si="272"/>
        <v>0</v>
      </c>
      <c r="CI108" s="77">
        <f t="shared" si="273"/>
        <v>0</v>
      </c>
      <c r="CJ108" s="77">
        <f t="shared" si="274"/>
        <v>0</v>
      </c>
      <c r="CK108" s="77">
        <f t="shared" si="275"/>
        <v>0</v>
      </c>
      <c r="CL108" s="77">
        <f t="shared" si="276"/>
        <v>0</v>
      </c>
      <c r="CM108" s="77">
        <f t="shared" si="277"/>
        <v>0</v>
      </c>
      <c r="CN108" s="77">
        <f t="shared" si="278"/>
        <v>0</v>
      </c>
      <c r="CO108" s="77">
        <f t="shared" si="279"/>
        <v>0</v>
      </c>
      <c r="CP108" s="77">
        <f t="shared" si="280"/>
        <v>0</v>
      </c>
      <c r="CQ108" s="77">
        <f t="shared" si="281"/>
        <v>0</v>
      </c>
      <c r="CR108" s="77">
        <f t="shared" si="282"/>
        <v>10.380165289256199</v>
      </c>
      <c r="CS108" s="75"/>
      <c r="CT108" s="75"/>
      <c r="CU108" s="78">
        <f t="shared" si="295"/>
        <v>25.12</v>
      </c>
      <c r="CV108" s="78">
        <f t="shared" si="296"/>
        <v>0</v>
      </c>
      <c r="CW108" s="78">
        <f t="shared" si="297"/>
        <v>0</v>
      </c>
      <c r="CX108" s="78">
        <f t="shared" si="298"/>
        <v>0</v>
      </c>
      <c r="CY108" s="78">
        <f t="shared" si="299"/>
        <v>0</v>
      </c>
      <c r="CZ108" s="78">
        <f t="shared" si="300"/>
        <v>0</v>
      </c>
      <c r="DA108" s="78">
        <f t="shared" si="301"/>
        <v>0</v>
      </c>
      <c r="DB108" s="78">
        <f t="shared" si="302"/>
        <v>0</v>
      </c>
      <c r="DC108" s="78">
        <f t="shared" si="303"/>
        <v>0</v>
      </c>
      <c r="DD108" s="78">
        <f t="shared" si="304"/>
        <v>0</v>
      </c>
      <c r="DE108" s="78">
        <f t="shared" si="305"/>
        <v>0</v>
      </c>
      <c r="DF108" s="78">
        <f t="shared" si="306"/>
        <v>0</v>
      </c>
      <c r="DG108" s="77">
        <f t="shared" si="307"/>
        <v>25.12</v>
      </c>
      <c r="DH108" s="75"/>
      <c r="DJ108" s="6">
        <f t="shared" si="308"/>
        <v>30</v>
      </c>
      <c r="DK108" s="6">
        <f t="shared" si="309"/>
        <v>0</v>
      </c>
      <c r="DL108" s="6">
        <f t="shared" si="310"/>
        <v>0</v>
      </c>
      <c r="DM108" s="6">
        <f t="shared" si="311"/>
        <v>0</v>
      </c>
      <c r="DN108" s="6">
        <f t="shared" si="312"/>
        <v>0</v>
      </c>
      <c r="DO108" s="6">
        <f t="shared" si="313"/>
        <v>0</v>
      </c>
      <c r="DP108" s="6">
        <f t="shared" si="314"/>
        <v>0</v>
      </c>
      <c r="DQ108" s="6">
        <f t="shared" si="315"/>
        <v>0</v>
      </c>
      <c r="DR108" s="6">
        <f t="shared" si="316"/>
        <v>0</v>
      </c>
      <c r="DS108" s="6">
        <f t="shared" si="317"/>
        <v>0</v>
      </c>
      <c r="DT108" s="6">
        <f t="shared" si="318"/>
        <v>0</v>
      </c>
      <c r="DU108" s="6">
        <f t="shared" si="319"/>
        <v>0</v>
      </c>
      <c r="DV108" s="77">
        <f t="shared" si="337"/>
        <v>30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77">
        <f t="shared" si="335"/>
        <v>0</v>
      </c>
      <c r="EO108" s="75">
        <f t="shared" si="283"/>
        <v>55.120000000000005</v>
      </c>
      <c r="EP108" s="75">
        <f t="shared" si="284"/>
        <v>0</v>
      </c>
      <c r="EQ108" s="75">
        <f t="shared" si="285"/>
        <v>0</v>
      </c>
      <c r="ER108" s="75">
        <f t="shared" si="286"/>
        <v>0</v>
      </c>
      <c r="ES108" s="75">
        <f t="shared" si="287"/>
        <v>0</v>
      </c>
      <c r="ET108" s="75">
        <f t="shared" si="288"/>
        <v>0</v>
      </c>
      <c r="EU108" s="75">
        <f t="shared" si="289"/>
        <v>0</v>
      </c>
      <c r="EV108" s="75">
        <f t="shared" si="290"/>
        <v>0</v>
      </c>
      <c r="EW108" s="75">
        <f t="shared" si="291"/>
        <v>0</v>
      </c>
      <c r="EX108" s="75">
        <f t="shared" si="292"/>
        <v>0</v>
      </c>
      <c r="EY108" s="75">
        <f t="shared" si="293"/>
        <v>0</v>
      </c>
      <c r="EZ108" s="75">
        <f t="shared" si="294"/>
        <v>0</v>
      </c>
      <c r="FA108" s="77">
        <f t="shared" si="336"/>
        <v>55.120000000000005</v>
      </c>
      <c r="FD108" s="75">
        <f t="shared" si="320"/>
        <v>625.53</v>
      </c>
      <c r="FE108" s="75">
        <f t="shared" si="321"/>
        <v>0</v>
      </c>
      <c r="FF108" s="75">
        <f t="shared" si="322"/>
        <v>0</v>
      </c>
      <c r="FG108" s="75">
        <f t="shared" si="323"/>
        <v>0</v>
      </c>
      <c r="FH108" s="75">
        <f t="shared" si="324"/>
        <v>0</v>
      </c>
      <c r="FI108" s="75">
        <f t="shared" si="325"/>
        <v>0</v>
      </c>
      <c r="FJ108" s="75">
        <f t="shared" si="326"/>
        <v>0</v>
      </c>
      <c r="FK108" s="75">
        <f t="shared" si="327"/>
        <v>0</v>
      </c>
      <c r="FL108" s="75">
        <f t="shared" si="328"/>
        <v>0</v>
      </c>
      <c r="FM108" s="75">
        <f t="shared" si="329"/>
        <v>0</v>
      </c>
      <c r="FN108" s="75">
        <f t="shared" si="330"/>
        <v>0</v>
      </c>
      <c r="FO108" s="75">
        <f t="shared" si="331"/>
        <v>0</v>
      </c>
      <c r="FP108" s="75">
        <f t="shared" si="332"/>
        <v>625.53</v>
      </c>
    </row>
    <row r="109" spans="1:172" ht="15" customHeight="1" outlineLevel="2" x14ac:dyDescent="0.25">
      <c r="A109" s="30">
        <v>12</v>
      </c>
      <c r="B109" s="30" t="s">
        <v>408</v>
      </c>
      <c r="C109" s="30" t="s">
        <v>6</v>
      </c>
      <c r="D109" s="64">
        <f t="shared" si="234"/>
        <v>10117</v>
      </c>
      <c r="E109" s="62">
        <v>10117</v>
      </c>
      <c r="F109" s="42" t="s">
        <v>308</v>
      </c>
      <c r="G109" s="36" t="s">
        <v>410</v>
      </c>
      <c r="H109" s="36" t="s">
        <v>410</v>
      </c>
      <c r="I109" s="39" t="s">
        <v>402</v>
      </c>
      <c r="J109" s="39" t="s">
        <v>353</v>
      </c>
      <c r="K109" s="39" t="s">
        <v>12</v>
      </c>
      <c r="L109" s="32" t="s">
        <v>333</v>
      </c>
      <c r="M109" s="33" t="s">
        <v>405</v>
      </c>
      <c r="N109" s="34">
        <v>0.01</v>
      </c>
      <c r="O109" s="34">
        <v>0.02</v>
      </c>
      <c r="P109" s="34">
        <v>0</v>
      </c>
      <c r="Q109" s="34">
        <v>0</v>
      </c>
      <c r="R109" s="33">
        <v>0</v>
      </c>
      <c r="S109" s="33">
        <v>0</v>
      </c>
      <c r="T109" s="33">
        <v>30</v>
      </c>
      <c r="U109" s="33"/>
      <c r="X109" s="75">
        <f>+VLOOKUP($D109,[1]venta_neta_cons!$A$2:$N$1048576,3,0)</f>
        <v>2174</v>
      </c>
      <c r="Y109" s="75">
        <f>+VLOOKUP($D109,[1]venta_neta_cons!$A$2:$N$1048576,4,0)</f>
        <v>0</v>
      </c>
      <c r="Z109" s="75">
        <f>+VLOOKUP($D109,[1]venta_neta_cons!$A$2:$N$1048576,5,0)</f>
        <v>0</v>
      </c>
      <c r="AA109" s="75">
        <f>+VLOOKUP($D109,[1]venta_neta_cons!$A$2:$N$1048576,6,0)</f>
        <v>0</v>
      </c>
      <c r="AB109" s="75">
        <f>+VLOOKUP($D109,[1]venta_neta_cons!$A$2:$N$1048576,7,0)</f>
        <v>0</v>
      </c>
      <c r="AC109" s="75">
        <f>+VLOOKUP($D109,[1]venta_neta_cons!$A$2:$N$1048576,8,0)</f>
        <v>0</v>
      </c>
      <c r="AD109" s="75">
        <f>+VLOOKUP($D109,[1]venta_neta_cons!$A$2:$N$1048576,9,0)</f>
        <v>0</v>
      </c>
      <c r="AE109" s="75">
        <f>+VLOOKUP($D109,[1]venta_neta_cons!$A$2:$N$1048576,10,0)</f>
        <v>0</v>
      </c>
      <c r="AF109" s="75">
        <f>+VLOOKUP($D109,[1]venta_neta_cons!$A$2:$N$1048576,11,0)</f>
        <v>0</v>
      </c>
      <c r="AG109" s="75">
        <f>+VLOOKUP($D109,[1]venta_neta_cons!$A$2:$N$1048576,12,0)</f>
        <v>0</v>
      </c>
      <c r="AH109" s="75">
        <f>+VLOOKUP($D109,[1]venta_neta_cons!$A$2:$N$1048576,13,0)</f>
        <v>0</v>
      </c>
      <c r="AI109" s="75">
        <f>+VLOOKUP($D109,[1]venta_neta_cons!$A$2:$N$1048576,14,0)</f>
        <v>0</v>
      </c>
      <c r="AJ109" s="76">
        <f t="shared" si="256"/>
        <v>2174</v>
      </c>
      <c r="AK109" s="159">
        <f t="shared" si="246"/>
        <v>0.38421803127874882</v>
      </c>
      <c r="AL109" s="76"/>
      <c r="AM109" s="75">
        <f>+VLOOKUP($D109,[1]saldo_cons!$A$2:$N$1048576,3,0)</f>
        <v>851.69</v>
      </c>
      <c r="AN109" s="75">
        <f>+VLOOKUP($D109,[1]saldo_cons!$A$2:$N$1048576,4,0)</f>
        <v>0</v>
      </c>
      <c r="AO109" s="75">
        <f>+VLOOKUP($D109,[1]saldo_cons!$A$2:$N$1048576,5,0)</f>
        <v>0</v>
      </c>
      <c r="AP109" s="75">
        <f>+VLOOKUP($D109,[1]saldo_cons!$A$2:$N$1048576,6,0)</f>
        <v>0</v>
      </c>
      <c r="AQ109" s="75">
        <f>+VLOOKUP($D109,[1]saldo_cons!$A$2:$N$1048576,7,0)</f>
        <v>0</v>
      </c>
      <c r="AR109" s="75">
        <f>+VLOOKUP($D109,[1]saldo_cons!$A$2:$N$1048576,8,0)</f>
        <v>0</v>
      </c>
      <c r="AS109" s="75">
        <f>+VLOOKUP($D109,[1]saldo_cons!$A$2:$N$1048576,9,0)</f>
        <v>0</v>
      </c>
      <c r="AT109" s="75">
        <f>+VLOOKUP($D109,[1]saldo_cons!$A$2:$N$1048576,10,0)</f>
        <v>0</v>
      </c>
      <c r="AU109" s="75">
        <f>+VLOOKUP($D109,[1]saldo_cons!$A$2:$N$1048576,11,0)</f>
        <v>0</v>
      </c>
      <c r="AV109" s="75">
        <f>+VLOOKUP($D109,[1]saldo_cons!$A$2:$N$1048576,12,0)</f>
        <v>0</v>
      </c>
      <c r="AW109" s="75">
        <f>+VLOOKUP($D109,[1]saldo_cons!$A$2:$N$1048576,13,0)</f>
        <v>0</v>
      </c>
      <c r="AX109" s="75">
        <f>+VLOOKUP($D109,[1]saldo_cons!$A$2:$N$1048576,14,0)</f>
        <v>0</v>
      </c>
      <c r="AY109" s="76">
        <f t="shared" si="333"/>
        <v>851.69</v>
      </c>
      <c r="AZ109" s="76"/>
      <c r="BA109" s="76"/>
      <c r="BB109" s="75">
        <f>+VLOOKUP($D109,[1]ggr_cons!$A$2:$N$1048576,3,0)</f>
        <v>835.29</v>
      </c>
      <c r="BC109" s="75">
        <f>+VLOOKUP($D109,[1]ggr_cons!$A$2:$N$1048576,4,0)</f>
        <v>0</v>
      </c>
      <c r="BD109" s="75">
        <f>+VLOOKUP($D109,[1]ggr_cons!$A$2:$N$1048576,5,0)</f>
        <v>0</v>
      </c>
      <c r="BE109" s="75">
        <f>+VLOOKUP($D109,[1]ggr_cons!$A$2:$N$1048576,6,0)</f>
        <v>0</v>
      </c>
      <c r="BF109" s="75">
        <f>+VLOOKUP($D109,[1]ggr_cons!$A$2:$N$1048576,7,0)</f>
        <v>0</v>
      </c>
      <c r="BG109" s="75">
        <f>+VLOOKUP($D109,[1]ggr_cons!$A$2:$N$1048576,8,0)</f>
        <v>0</v>
      </c>
      <c r="BH109" s="75">
        <f>+VLOOKUP($D109,[1]ggr_cons!$A$2:$N$1048576,9,0)</f>
        <v>0</v>
      </c>
      <c r="BI109" s="75">
        <f>+VLOOKUP($D109,[1]ggr_cons!$A$2:$N$1048576,10,0)</f>
        <v>0</v>
      </c>
      <c r="BJ109" s="75">
        <f>+VLOOKUP($D109,[1]ggr_cons!$A$2:$N$1048576,11,0)</f>
        <v>0</v>
      </c>
      <c r="BK109" s="75">
        <f>+VLOOKUP($D109,[1]ggr_cons!$A$2:$N$1048576,12,0)</f>
        <v>0</v>
      </c>
      <c r="BL109" s="75">
        <f>+VLOOKUP($D109,[1]ggr_cons!$A$2:$N$1048576,13,0)</f>
        <v>0</v>
      </c>
      <c r="BM109" s="75">
        <f>+VLOOKUP($D109,[1]ggr_cons!$A$2:$N$1048576,14,0)</f>
        <v>0</v>
      </c>
      <c r="BN109" s="76">
        <f t="shared" si="334"/>
        <v>835.29</v>
      </c>
      <c r="BO109" s="75"/>
      <c r="BP109" s="75"/>
      <c r="BQ109" s="77">
        <f t="shared" si="257"/>
        <v>21.740000000000002</v>
      </c>
      <c r="BR109" s="77">
        <f t="shared" si="258"/>
        <v>0</v>
      </c>
      <c r="BS109" s="77">
        <f t="shared" si="259"/>
        <v>0</v>
      </c>
      <c r="BT109" s="77">
        <f t="shared" si="260"/>
        <v>0</v>
      </c>
      <c r="BU109" s="77">
        <f t="shared" si="261"/>
        <v>0</v>
      </c>
      <c r="BV109" s="77">
        <f t="shared" si="262"/>
        <v>0</v>
      </c>
      <c r="BW109" s="77">
        <f t="shared" si="263"/>
        <v>0</v>
      </c>
      <c r="BX109" s="77">
        <f t="shared" si="264"/>
        <v>0</v>
      </c>
      <c r="BY109" s="77">
        <f t="shared" si="265"/>
        <v>0</v>
      </c>
      <c r="BZ109" s="77">
        <f t="shared" si="266"/>
        <v>0</v>
      </c>
      <c r="CA109" s="77">
        <f t="shared" si="267"/>
        <v>0</v>
      </c>
      <c r="CB109" s="77">
        <f t="shared" si="268"/>
        <v>0</v>
      </c>
      <c r="CC109" s="77">
        <f t="shared" si="269"/>
        <v>21.740000000000002</v>
      </c>
      <c r="CD109" s="75"/>
      <c r="CE109" s="77"/>
      <c r="CF109" s="77">
        <f t="shared" si="270"/>
        <v>17.966942148760332</v>
      </c>
      <c r="CG109" s="77">
        <f t="shared" si="271"/>
        <v>0</v>
      </c>
      <c r="CH109" s="77">
        <f t="shared" si="272"/>
        <v>0</v>
      </c>
      <c r="CI109" s="77">
        <f t="shared" si="273"/>
        <v>0</v>
      </c>
      <c r="CJ109" s="77">
        <f t="shared" si="274"/>
        <v>0</v>
      </c>
      <c r="CK109" s="77">
        <f t="shared" si="275"/>
        <v>0</v>
      </c>
      <c r="CL109" s="77">
        <f t="shared" si="276"/>
        <v>0</v>
      </c>
      <c r="CM109" s="77">
        <f t="shared" si="277"/>
        <v>0</v>
      </c>
      <c r="CN109" s="77">
        <f t="shared" si="278"/>
        <v>0</v>
      </c>
      <c r="CO109" s="77">
        <f t="shared" si="279"/>
        <v>0</v>
      </c>
      <c r="CP109" s="77">
        <f t="shared" si="280"/>
        <v>0</v>
      </c>
      <c r="CQ109" s="77">
        <f t="shared" si="281"/>
        <v>0</v>
      </c>
      <c r="CR109" s="77">
        <f t="shared" si="282"/>
        <v>17.966942148760332</v>
      </c>
      <c r="CS109" s="75"/>
      <c r="CT109" s="75"/>
      <c r="CU109" s="78">
        <f t="shared" si="295"/>
        <v>43.480000000000004</v>
      </c>
      <c r="CV109" s="78">
        <f t="shared" si="296"/>
        <v>0</v>
      </c>
      <c r="CW109" s="78">
        <f t="shared" si="297"/>
        <v>0</v>
      </c>
      <c r="CX109" s="78">
        <f t="shared" si="298"/>
        <v>0</v>
      </c>
      <c r="CY109" s="78">
        <f t="shared" si="299"/>
        <v>0</v>
      </c>
      <c r="CZ109" s="78">
        <f t="shared" si="300"/>
        <v>0</v>
      </c>
      <c r="DA109" s="78">
        <f t="shared" si="301"/>
        <v>0</v>
      </c>
      <c r="DB109" s="78">
        <f t="shared" si="302"/>
        <v>0</v>
      </c>
      <c r="DC109" s="78">
        <f t="shared" si="303"/>
        <v>0</v>
      </c>
      <c r="DD109" s="78">
        <f t="shared" si="304"/>
        <v>0</v>
      </c>
      <c r="DE109" s="78">
        <f t="shared" si="305"/>
        <v>0</v>
      </c>
      <c r="DF109" s="78">
        <f t="shared" si="306"/>
        <v>0</v>
      </c>
      <c r="DG109" s="77">
        <f t="shared" si="307"/>
        <v>43.480000000000004</v>
      </c>
      <c r="DH109" s="75"/>
      <c r="DJ109" s="6">
        <f t="shared" si="308"/>
        <v>30</v>
      </c>
      <c r="DK109" s="6">
        <f t="shared" si="309"/>
        <v>0</v>
      </c>
      <c r="DL109" s="6">
        <f t="shared" si="310"/>
        <v>0</v>
      </c>
      <c r="DM109" s="6">
        <f t="shared" si="311"/>
        <v>0</v>
      </c>
      <c r="DN109" s="6">
        <f t="shared" si="312"/>
        <v>0</v>
      </c>
      <c r="DO109" s="6">
        <f t="shared" si="313"/>
        <v>0</v>
      </c>
      <c r="DP109" s="6">
        <f t="shared" si="314"/>
        <v>0</v>
      </c>
      <c r="DQ109" s="6">
        <f t="shared" si="315"/>
        <v>0</v>
      </c>
      <c r="DR109" s="6">
        <f t="shared" si="316"/>
        <v>0</v>
      </c>
      <c r="DS109" s="6">
        <f t="shared" si="317"/>
        <v>0</v>
      </c>
      <c r="DT109" s="6">
        <f t="shared" si="318"/>
        <v>0</v>
      </c>
      <c r="DU109" s="6">
        <f t="shared" si="319"/>
        <v>0</v>
      </c>
      <c r="DV109" s="77">
        <f t="shared" si="337"/>
        <v>30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77">
        <f t="shared" si="335"/>
        <v>0</v>
      </c>
      <c r="EO109" s="75">
        <f t="shared" si="283"/>
        <v>73.48</v>
      </c>
      <c r="EP109" s="75">
        <f t="shared" si="284"/>
        <v>0</v>
      </c>
      <c r="EQ109" s="75">
        <f t="shared" si="285"/>
        <v>0</v>
      </c>
      <c r="ER109" s="75">
        <f t="shared" si="286"/>
        <v>0</v>
      </c>
      <c r="ES109" s="75">
        <f t="shared" si="287"/>
        <v>0</v>
      </c>
      <c r="ET109" s="75">
        <f t="shared" si="288"/>
        <v>0</v>
      </c>
      <c r="EU109" s="75">
        <f t="shared" si="289"/>
        <v>0</v>
      </c>
      <c r="EV109" s="75">
        <f t="shared" si="290"/>
        <v>0</v>
      </c>
      <c r="EW109" s="75">
        <f t="shared" si="291"/>
        <v>0</v>
      </c>
      <c r="EX109" s="75">
        <f t="shared" si="292"/>
        <v>0</v>
      </c>
      <c r="EY109" s="75">
        <f t="shared" si="293"/>
        <v>0</v>
      </c>
      <c r="EZ109" s="75">
        <f t="shared" si="294"/>
        <v>0</v>
      </c>
      <c r="FA109" s="77">
        <f t="shared" si="336"/>
        <v>73.48</v>
      </c>
      <c r="FD109" s="75">
        <f t="shared" si="320"/>
        <v>778.21</v>
      </c>
      <c r="FE109" s="75">
        <f t="shared" si="321"/>
        <v>0</v>
      </c>
      <c r="FF109" s="75">
        <f t="shared" si="322"/>
        <v>0</v>
      </c>
      <c r="FG109" s="75">
        <f t="shared" si="323"/>
        <v>0</v>
      </c>
      <c r="FH109" s="75">
        <f t="shared" si="324"/>
        <v>0</v>
      </c>
      <c r="FI109" s="75">
        <f t="shared" si="325"/>
        <v>0</v>
      </c>
      <c r="FJ109" s="75">
        <f t="shared" si="326"/>
        <v>0</v>
      </c>
      <c r="FK109" s="75">
        <f t="shared" si="327"/>
        <v>0</v>
      </c>
      <c r="FL109" s="75">
        <f t="shared" si="328"/>
        <v>0</v>
      </c>
      <c r="FM109" s="75">
        <f t="shared" si="329"/>
        <v>0</v>
      </c>
      <c r="FN109" s="75">
        <f t="shared" si="330"/>
        <v>0</v>
      </c>
      <c r="FO109" s="75">
        <f t="shared" si="331"/>
        <v>0</v>
      </c>
      <c r="FP109" s="75">
        <f t="shared" si="332"/>
        <v>778.21</v>
      </c>
    </row>
    <row r="110" spans="1:172" ht="15" customHeight="1" outlineLevel="2" x14ac:dyDescent="0.25">
      <c r="A110" s="30">
        <v>12</v>
      </c>
      <c r="B110" s="30" t="s">
        <v>408</v>
      </c>
      <c r="C110" s="30" t="s">
        <v>6</v>
      </c>
      <c r="D110" s="64">
        <f t="shared" si="234"/>
        <v>16036</v>
      </c>
      <c r="E110" s="62">
        <v>16036</v>
      </c>
      <c r="F110" s="45" t="s">
        <v>469</v>
      </c>
      <c r="G110" s="36" t="s">
        <v>410</v>
      </c>
      <c r="H110" s="36" t="s">
        <v>410</v>
      </c>
      <c r="I110" s="45" t="s">
        <v>470</v>
      </c>
      <c r="J110" s="44" t="s">
        <v>434</v>
      </c>
      <c r="K110" s="44" t="s">
        <v>434</v>
      </c>
      <c r="L110" s="32" t="s">
        <v>220</v>
      </c>
      <c r="M110" s="33" t="s">
        <v>405</v>
      </c>
      <c r="N110" s="34">
        <v>0.01</v>
      </c>
      <c r="O110" s="34">
        <v>0.02</v>
      </c>
      <c r="P110" s="34">
        <v>0</v>
      </c>
      <c r="Q110" s="34">
        <v>0</v>
      </c>
      <c r="R110" s="33">
        <v>0</v>
      </c>
      <c r="S110" s="33">
        <v>0</v>
      </c>
      <c r="T110" s="33">
        <v>30</v>
      </c>
      <c r="U110" s="33"/>
      <c r="X110" s="75">
        <f>+VLOOKUP($D110,[1]venta_neta_cons!$A$2:$N$1048576,3,0)</f>
        <v>1907</v>
      </c>
      <c r="Y110" s="75">
        <f>+VLOOKUP($D110,[1]venta_neta_cons!$A$2:$N$1048576,4,0)</f>
        <v>0</v>
      </c>
      <c r="Z110" s="75">
        <f>+VLOOKUP($D110,[1]venta_neta_cons!$A$2:$N$1048576,5,0)</f>
        <v>0</v>
      </c>
      <c r="AA110" s="75">
        <f>+VLOOKUP($D110,[1]venta_neta_cons!$A$2:$N$1048576,6,0)</f>
        <v>0</v>
      </c>
      <c r="AB110" s="75">
        <f>+VLOOKUP($D110,[1]venta_neta_cons!$A$2:$N$1048576,7,0)</f>
        <v>0</v>
      </c>
      <c r="AC110" s="75">
        <f>+VLOOKUP($D110,[1]venta_neta_cons!$A$2:$N$1048576,8,0)</f>
        <v>0</v>
      </c>
      <c r="AD110" s="75">
        <f>+VLOOKUP($D110,[1]venta_neta_cons!$A$2:$N$1048576,9,0)</f>
        <v>0</v>
      </c>
      <c r="AE110" s="75">
        <f>+VLOOKUP($D110,[1]venta_neta_cons!$A$2:$N$1048576,10,0)</f>
        <v>0</v>
      </c>
      <c r="AF110" s="75">
        <f>+VLOOKUP($D110,[1]venta_neta_cons!$A$2:$N$1048576,11,0)</f>
        <v>0</v>
      </c>
      <c r="AG110" s="75">
        <f>+VLOOKUP($D110,[1]venta_neta_cons!$A$2:$N$1048576,12,0)</f>
        <v>0</v>
      </c>
      <c r="AH110" s="75">
        <f>+VLOOKUP($D110,[1]venta_neta_cons!$A$2:$N$1048576,13,0)</f>
        <v>0</v>
      </c>
      <c r="AI110" s="75">
        <f>+VLOOKUP($D110,[1]venta_neta_cons!$A$2:$N$1048576,14,0)</f>
        <v>0</v>
      </c>
      <c r="AJ110" s="76">
        <f t="shared" si="256"/>
        <v>1907</v>
      </c>
      <c r="AK110" s="159">
        <f t="shared" si="246"/>
        <v>5.1615102254850581E-2</v>
      </c>
      <c r="AL110" s="76"/>
      <c r="AM110" s="75">
        <f>+VLOOKUP($D110,[1]saldo_cons!$A$2:$N$1048576,3,0)</f>
        <v>1907</v>
      </c>
      <c r="AN110" s="75">
        <f>+VLOOKUP($D110,[1]saldo_cons!$A$2:$N$1048576,4,0)</f>
        <v>0</v>
      </c>
      <c r="AO110" s="75">
        <f>+VLOOKUP($D110,[1]saldo_cons!$A$2:$N$1048576,5,0)</f>
        <v>0</v>
      </c>
      <c r="AP110" s="75">
        <f>+VLOOKUP($D110,[1]saldo_cons!$A$2:$N$1048576,6,0)</f>
        <v>0</v>
      </c>
      <c r="AQ110" s="75">
        <f>+VLOOKUP($D110,[1]saldo_cons!$A$2:$N$1048576,7,0)</f>
        <v>0</v>
      </c>
      <c r="AR110" s="75">
        <f>+VLOOKUP($D110,[1]saldo_cons!$A$2:$N$1048576,8,0)</f>
        <v>0</v>
      </c>
      <c r="AS110" s="75">
        <f>+VLOOKUP($D110,[1]saldo_cons!$A$2:$N$1048576,9,0)</f>
        <v>0</v>
      </c>
      <c r="AT110" s="75">
        <f>+VLOOKUP($D110,[1]saldo_cons!$A$2:$N$1048576,10,0)</f>
        <v>0</v>
      </c>
      <c r="AU110" s="75">
        <f>+VLOOKUP($D110,[1]saldo_cons!$A$2:$N$1048576,11,0)</f>
        <v>0</v>
      </c>
      <c r="AV110" s="75">
        <f>+VLOOKUP($D110,[1]saldo_cons!$A$2:$N$1048576,12,0)</f>
        <v>0</v>
      </c>
      <c r="AW110" s="75">
        <f>+VLOOKUP($D110,[1]saldo_cons!$A$2:$N$1048576,13,0)</f>
        <v>0</v>
      </c>
      <c r="AX110" s="75">
        <f>+VLOOKUP($D110,[1]saldo_cons!$A$2:$N$1048576,14,0)</f>
        <v>0</v>
      </c>
      <c r="AY110" s="76">
        <f t="shared" si="333"/>
        <v>1907</v>
      </c>
      <c r="AZ110" s="76"/>
      <c r="BA110" s="76"/>
      <c r="BB110" s="75">
        <f>+VLOOKUP($D110,[1]ggr_cons!$A$2:$N$1048576,3,0)</f>
        <v>98.430000000000064</v>
      </c>
      <c r="BC110" s="75">
        <f>+VLOOKUP($D110,[1]ggr_cons!$A$2:$N$1048576,4,0)</f>
        <v>0</v>
      </c>
      <c r="BD110" s="75">
        <f>+VLOOKUP($D110,[1]ggr_cons!$A$2:$N$1048576,5,0)</f>
        <v>0</v>
      </c>
      <c r="BE110" s="75">
        <f>+VLOOKUP($D110,[1]ggr_cons!$A$2:$N$1048576,6,0)</f>
        <v>0</v>
      </c>
      <c r="BF110" s="75">
        <f>+VLOOKUP($D110,[1]ggr_cons!$A$2:$N$1048576,7,0)</f>
        <v>0</v>
      </c>
      <c r="BG110" s="75">
        <f>+VLOOKUP($D110,[1]ggr_cons!$A$2:$N$1048576,8,0)</f>
        <v>0</v>
      </c>
      <c r="BH110" s="75">
        <f>+VLOOKUP($D110,[1]ggr_cons!$A$2:$N$1048576,9,0)</f>
        <v>0</v>
      </c>
      <c r="BI110" s="75">
        <f>+VLOOKUP($D110,[1]ggr_cons!$A$2:$N$1048576,10,0)</f>
        <v>0</v>
      </c>
      <c r="BJ110" s="75">
        <f>+VLOOKUP($D110,[1]ggr_cons!$A$2:$N$1048576,11,0)</f>
        <v>0</v>
      </c>
      <c r="BK110" s="75">
        <f>+VLOOKUP($D110,[1]ggr_cons!$A$2:$N$1048576,12,0)</f>
        <v>0</v>
      </c>
      <c r="BL110" s="75">
        <f>+VLOOKUP($D110,[1]ggr_cons!$A$2:$N$1048576,13,0)</f>
        <v>0</v>
      </c>
      <c r="BM110" s="75">
        <f>+VLOOKUP($D110,[1]ggr_cons!$A$2:$N$1048576,14,0)</f>
        <v>0</v>
      </c>
      <c r="BN110" s="76">
        <f t="shared" si="334"/>
        <v>98.430000000000064</v>
      </c>
      <c r="BO110" s="75"/>
      <c r="BP110" s="75"/>
      <c r="BQ110" s="77">
        <f t="shared" si="257"/>
        <v>19.07</v>
      </c>
      <c r="BR110" s="77">
        <f t="shared" si="258"/>
        <v>0</v>
      </c>
      <c r="BS110" s="77">
        <f t="shared" si="259"/>
        <v>0</v>
      </c>
      <c r="BT110" s="77">
        <f t="shared" si="260"/>
        <v>0</v>
      </c>
      <c r="BU110" s="77">
        <f t="shared" si="261"/>
        <v>0</v>
      </c>
      <c r="BV110" s="77">
        <f t="shared" si="262"/>
        <v>0</v>
      </c>
      <c r="BW110" s="77">
        <f t="shared" si="263"/>
        <v>0</v>
      </c>
      <c r="BX110" s="77">
        <f t="shared" si="264"/>
        <v>0</v>
      </c>
      <c r="BY110" s="77">
        <f t="shared" si="265"/>
        <v>0</v>
      </c>
      <c r="BZ110" s="77">
        <f t="shared" si="266"/>
        <v>0</v>
      </c>
      <c r="CA110" s="77">
        <f t="shared" si="267"/>
        <v>0</v>
      </c>
      <c r="CB110" s="77">
        <f t="shared" si="268"/>
        <v>0</v>
      </c>
      <c r="CC110" s="77">
        <f t="shared" si="269"/>
        <v>19.07</v>
      </c>
      <c r="CD110" s="75"/>
      <c r="CE110" s="77"/>
      <c r="CF110" s="77">
        <f t="shared" si="270"/>
        <v>15.760330578512397</v>
      </c>
      <c r="CG110" s="77">
        <f t="shared" si="271"/>
        <v>0</v>
      </c>
      <c r="CH110" s="77">
        <f t="shared" si="272"/>
        <v>0</v>
      </c>
      <c r="CI110" s="77">
        <f t="shared" si="273"/>
        <v>0</v>
      </c>
      <c r="CJ110" s="77">
        <f t="shared" si="274"/>
        <v>0</v>
      </c>
      <c r="CK110" s="77">
        <f t="shared" si="275"/>
        <v>0</v>
      </c>
      <c r="CL110" s="77">
        <f t="shared" si="276"/>
        <v>0</v>
      </c>
      <c r="CM110" s="77">
        <f t="shared" si="277"/>
        <v>0</v>
      </c>
      <c r="CN110" s="77">
        <f t="shared" si="278"/>
        <v>0</v>
      </c>
      <c r="CO110" s="77">
        <f t="shared" si="279"/>
        <v>0</v>
      </c>
      <c r="CP110" s="77">
        <f t="shared" si="280"/>
        <v>0</v>
      </c>
      <c r="CQ110" s="77">
        <f t="shared" si="281"/>
        <v>0</v>
      </c>
      <c r="CR110" s="77">
        <f t="shared" si="282"/>
        <v>15.760330578512397</v>
      </c>
      <c r="CS110" s="75"/>
      <c r="CT110" s="75"/>
      <c r="CU110" s="78">
        <f t="shared" si="295"/>
        <v>38.14</v>
      </c>
      <c r="CV110" s="78">
        <f t="shared" si="296"/>
        <v>0</v>
      </c>
      <c r="CW110" s="78">
        <f t="shared" si="297"/>
        <v>0</v>
      </c>
      <c r="CX110" s="78">
        <f t="shared" si="298"/>
        <v>0</v>
      </c>
      <c r="CY110" s="78">
        <f t="shared" si="299"/>
        <v>0</v>
      </c>
      <c r="CZ110" s="78">
        <f t="shared" si="300"/>
        <v>0</v>
      </c>
      <c r="DA110" s="78">
        <f t="shared" si="301"/>
        <v>0</v>
      </c>
      <c r="DB110" s="78">
        <f t="shared" si="302"/>
        <v>0</v>
      </c>
      <c r="DC110" s="78">
        <f t="shared" si="303"/>
        <v>0</v>
      </c>
      <c r="DD110" s="78">
        <f t="shared" si="304"/>
        <v>0</v>
      </c>
      <c r="DE110" s="78">
        <f t="shared" si="305"/>
        <v>0</v>
      </c>
      <c r="DF110" s="78">
        <f t="shared" si="306"/>
        <v>0</v>
      </c>
      <c r="DG110" s="77">
        <f t="shared" si="307"/>
        <v>38.14</v>
      </c>
      <c r="DH110" s="75"/>
      <c r="DJ110" s="6">
        <f t="shared" si="308"/>
        <v>30</v>
      </c>
      <c r="DK110" s="6">
        <f t="shared" si="309"/>
        <v>0</v>
      </c>
      <c r="DL110" s="6">
        <f t="shared" si="310"/>
        <v>0</v>
      </c>
      <c r="DM110" s="6">
        <f t="shared" si="311"/>
        <v>0</v>
      </c>
      <c r="DN110" s="6">
        <f t="shared" si="312"/>
        <v>0</v>
      </c>
      <c r="DO110" s="6">
        <f t="shared" si="313"/>
        <v>0</v>
      </c>
      <c r="DP110" s="6">
        <f t="shared" si="314"/>
        <v>0</v>
      </c>
      <c r="DQ110" s="6">
        <f t="shared" si="315"/>
        <v>0</v>
      </c>
      <c r="DR110" s="6">
        <f t="shared" si="316"/>
        <v>0</v>
      </c>
      <c r="DS110" s="6">
        <f t="shared" si="317"/>
        <v>0</v>
      </c>
      <c r="DT110" s="6">
        <f t="shared" si="318"/>
        <v>0</v>
      </c>
      <c r="DU110" s="6">
        <f t="shared" si="319"/>
        <v>0</v>
      </c>
      <c r="DV110" s="77">
        <f t="shared" si="337"/>
        <v>30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77">
        <f t="shared" si="335"/>
        <v>0</v>
      </c>
      <c r="EO110" s="75">
        <f t="shared" si="283"/>
        <v>68.14</v>
      </c>
      <c r="EP110" s="75">
        <f t="shared" si="284"/>
        <v>0</v>
      </c>
      <c r="EQ110" s="75">
        <f t="shared" si="285"/>
        <v>0</v>
      </c>
      <c r="ER110" s="75">
        <f t="shared" si="286"/>
        <v>0</v>
      </c>
      <c r="ES110" s="75">
        <f t="shared" si="287"/>
        <v>0</v>
      </c>
      <c r="ET110" s="75">
        <f t="shared" si="288"/>
        <v>0</v>
      </c>
      <c r="EU110" s="75">
        <f t="shared" si="289"/>
        <v>0</v>
      </c>
      <c r="EV110" s="75">
        <f t="shared" si="290"/>
        <v>0</v>
      </c>
      <c r="EW110" s="75">
        <f t="shared" si="291"/>
        <v>0</v>
      </c>
      <c r="EX110" s="75">
        <f t="shared" si="292"/>
        <v>0</v>
      </c>
      <c r="EY110" s="75">
        <f t="shared" si="293"/>
        <v>0</v>
      </c>
      <c r="EZ110" s="75">
        <f t="shared" si="294"/>
        <v>0</v>
      </c>
      <c r="FA110" s="77">
        <f t="shared" si="336"/>
        <v>68.14</v>
      </c>
      <c r="FD110" s="75">
        <f t="shared" si="320"/>
        <v>1838.86</v>
      </c>
      <c r="FE110" s="75">
        <f t="shared" si="321"/>
        <v>0</v>
      </c>
      <c r="FF110" s="75">
        <f t="shared" si="322"/>
        <v>0</v>
      </c>
      <c r="FG110" s="75">
        <f t="shared" si="323"/>
        <v>0</v>
      </c>
      <c r="FH110" s="75">
        <f t="shared" si="324"/>
        <v>0</v>
      </c>
      <c r="FI110" s="75">
        <f t="shared" si="325"/>
        <v>0</v>
      </c>
      <c r="FJ110" s="75">
        <f t="shared" si="326"/>
        <v>0</v>
      </c>
      <c r="FK110" s="75">
        <f t="shared" si="327"/>
        <v>0</v>
      </c>
      <c r="FL110" s="75">
        <f t="shared" si="328"/>
        <v>0</v>
      </c>
      <c r="FM110" s="75">
        <f t="shared" si="329"/>
        <v>0</v>
      </c>
      <c r="FN110" s="75">
        <f t="shared" si="330"/>
        <v>0</v>
      </c>
      <c r="FO110" s="75">
        <f t="shared" si="331"/>
        <v>0</v>
      </c>
      <c r="FP110" s="75">
        <f t="shared" si="332"/>
        <v>1838.86</v>
      </c>
    </row>
    <row r="111" spans="1:172" ht="15" customHeight="1" outlineLevel="2" x14ac:dyDescent="0.25">
      <c r="A111" s="30">
        <v>12</v>
      </c>
      <c r="B111" s="30" t="s">
        <v>408</v>
      </c>
      <c r="C111" s="30" t="s">
        <v>6</v>
      </c>
      <c r="D111" s="64">
        <f t="shared" si="234"/>
        <v>16038</v>
      </c>
      <c r="E111" s="62">
        <v>16038</v>
      </c>
      <c r="F111" s="39" t="s">
        <v>471</v>
      </c>
      <c r="G111" s="36" t="s">
        <v>410</v>
      </c>
      <c r="H111" s="36" t="s">
        <v>410</v>
      </c>
      <c r="I111" s="39" t="s">
        <v>472</v>
      </c>
      <c r="J111" s="44" t="s">
        <v>434</v>
      </c>
      <c r="K111" s="44" t="s">
        <v>434</v>
      </c>
      <c r="L111" s="32" t="s">
        <v>220</v>
      </c>
      <c r="M111" s="33" t="s">
        <v>405</v>
      </c>
      <c r="N111" s="34">
        <v>0.01</v>
      </c>
      <c r="O111" s="34">
        <v>0.02</v>
      </c>
      <c r="P111" s="34">
        <v>0</v>
      </c>
      <c r="Q111" s="34">
        <v>0</v>
      </c>
      <c r="R111" s="33">
        <v>0</v>
      </c>
      <c r="S111" s="33">
        <v>0</v>
      </c>
      <c r="T111" s="33">
        <v>30</v>
      </c>
      <c r="U111" s="33"/>
      <c r="X111" s="75">
        <f>+VLOOKUP($D111,[1]venta_neta_cons!$A$2:$N$1048576,3,0)</f>
        <v>1683</v>
      </c>
      <c r="Y111" s="75">
        <f>+VLOOKUP($D111,[1]venta_neta_cons!$A$2:$N$1048576,4,0)</f>
        <v>0</v>
      </c>
      <c r="Z111" s="75">
        <f>+VLOOKUP($D111,[1]venta_neta_cons!$A$2:$N$1048576,5,0)</f>
        <v>0</v>
      </c>
      <c r="AA111" s="75">
        <f>+VLOOKUP($D111,[1]venta_neta_cons!$A$2:$N$1048576,6,0)</f>
        <v>0</v>
      </c>
      <c r="AB111" s="75">
        <f>+VLOOKUP($D111,[1]venta_neta_cons!$A$2:$N$1048576,7,0)</f>
        <v>0</v>
      </c>
      <c r="AC111" s="75">
        <f>+VLOOKUP($D111,[1]venta_neta_cons!$A$2:$N$1048576,8,0)</f>
        <v>0</v>
      </c>
      <c r="AD111" s="75">
        <f>+VLOOKUP($D111,[1]venta_neta_cons!$A$2:$N$1048576,9,0)</f>
        <v>0</v>
      </c>
      <c r="AE111" s="75">
        <f>+VLOOKUP($D111,[1]venta_neta_cons!$A$2:$N$1048576,10,0)</f>
        <v>0</v>
      </c>
      <c r="AF111" s="75">
        <f>+VLOOKUP($D111,[1]venta_neta_cons!$A$2:$N$1048576,11,0)</f>
        <v>0</v>
      </c>
      <c r="AG111" s="75">
        <f>+VLOOKUP($D111,[1]venta_neta_cons!$A$2:$N$1048576,12,0)</f>
        <v>0</v>
      </c>
      <c r="AH111" s="75">
        <f>+VLOOKUP($D111,[1]venta_neta_cons!$A$2:$N$1048576,13,0)</f>
        <v>0</v>
      </c>
      <c r="AI111" s="75">
        <f>+VLOOKUP($D111,[1]venta_neta_cons!$A$2:$N$1048576,14,0)</f>
        <v>0</v>
      </c>
      <c r="AJ111" s="76">
        <f t="shared" si="256"/>
        <v>1683</v>
      </c>
      <c r="AK111" s="159">
        <f t="shared" si="246"/>
        <v>-0.10727272727272726</v>
      </c>
      <c r="AL111" s="76"/>
      <c r="AM111" s="75">
        <f>+VLOOKUP($D111,[1]saldo_cons!$A$2:$N$1048576,3,0)</f>
        <v>1683</v>
      </c>
      <c r="AN111" s="75">
        <f>+VLOOKUP($D111,[1]saldo_cons!$A$2:$N$1048576,4,0)</f>
        <v>0</v>
      </c>
      <c r="AO111" s="75">
        <f>+VLOOKUP($D111,[1]saldo_cons!$A$2:$N$1048576,5,0)</f>
        <v>0</v>
      </c>
      <c r="AP111" s="75">
        <f>+VLOOKUP($D111,[1]saldo_cons!$A$2:$N$1048576,6,0)</f>
        <v>0</v>
      </c>
      <c r="AQ111" s="75">
        <f>+VLOOKUP($D111,[1]saldo_cons!$A$2:$N$1048576,7,0)</f>
        <v>0</v>
      </c>
      <c r="AR111" s="75">
        <f>+VLOOKUP($D111,[1]saldo_cons!$A$2:$N$1048576,8,0)</f>
        <v>0</v>
      </c>
      <c r="AS111" s="75">
        <f>+VLOOKUP($D111,[1]saldo_cons!$A$2:$N$1048576,9,0)</f>
        <v>0</v>
      </c>
      <c r="AT111" s="75">
        <f>+VLOOKUP($D111,[1]saldo_cons!$A$2:$N$1048576,10,0)</f>
        <v>0</v>
      </c>
      <c r="AU111" s="75">
        <f>+VLOOKUP($D111,[1]saldo_cons!$A$2:$N$1048576,11,0)</f>
        <v>0</v>
      </c>
      <c r="AV111" s="75">
        <f>+VLOOKUP($D111,[1]saldo_cons!$A$2:$N$1048576,12,0)</f>
        <v>0</v>
      </c>
      <c r="AW111" s="75">
        <f>+VLOOKUP($D111,[1]saldo_cons!$A$2:$N$1048576,13,0)</f>
        <v>0</v>
      </c>
      <c r="AX111" s="75">
        <f>+VLOOKUP($D111,[1]saldo_cons!$A$2:$N$1048576,14,0)</f>
        <v>0</v>
      </c>
      <c r="AY111" s="76">
        <f t="shared" si="333"/>
        <v>1683</v>
      </c>
      <c r="AZ111" s="76"/>
      <c r="BA111" s="76"/>
      <c r="BB111" s="75">
        <f>+VLOOKUP($D111,[1]ggr_cons!$A$2:$N$1048576,3,0)</f>
        <v>-180.53999999999996</v>
      </c>
      <c r="BC111" s="75">
        <f>+VLOOKUP($D111,[1]ggr_cons!$A$2:$N$1048576,4,0)</f>
        <v>0</v>
      </c>
      <c r="BD111" s="75">
        <f>+VLOOKUP($D111,[1]ggr_cons!$A$2:$N$1048576,5,0)</f>
        <v>0</v>
      </c>
      <c r="BE111" s="75">
        <f>+VLOOKUP($D111,[1]ggr_cons!$A$2:$N$1048576,6,0)</f>
        <v>0</v>
      </c>
      <c r="BF111" s="75">
        <f>+VLOOKUP($D111,[1]ggr_cons!$A$2:$N$1048576,7,0)</f>
        <v>0</v>
      </c>
      <c r="BG111" s="75">
        <f>+VLOOKUP($D111,[1]ggr_cons!$A$2:$N$1048576,8,0)</f>
        <v>0</v>
      </c>
      <c r="BH111" s="75">
        <f>+VLOOKUP($D111,[1]ggr_cons!$A$2:$N$1048576,9,0)</f>
        <v>0</v>
      </c>
      <c r="BI111" s="75">
        <f>+VLOOKUP($D111,[1]ggr_cons!$A$2:$N$1048576,10,0)</f>
        <v>0</v>
      </c>
      <c r="BJ111" s="75">
        <f>+VLOOKUP($D111,[1]ggr_cons!$A$2:$N$1048576,11,0)</f>
        <v>0</v>
      </c>
      <c r="BK111" s="75">
        <f>+VLOOKUP($D111,[1]ggr_cons!$A$2:$N$1048576,12,0)</f>
        <v>0</v>
      </c>
      <c r="BL111" s="75">
        <f>+VLOOKUP($D111,[1]ggr_cons!$A$2:$N$1048576,13,0)</f>
        <v>0</v>
      </c>
      <c r="BM111" s="75">
        <f>+VLOOKUP($D111,[1]ggr_cons!$A$2:$N$1048576,14,0)</f>
        <v>0</v>
      </c>
      <c r="BN111" s="76">
        <f t="shared" si="334"/>
        <v>-180.53999999999996</v>
      </c>
      <c r="BO111" s="75"/>
      <c r="BP111" s="75"/>
      <c r="BQ111" s="77">
        <f t="shared" si="257"/>
        <v>16.830000000000002</v>
      </c>
      <c r="BR111" s="77">
        <f t="shared" si="258"/>
        <v>0</v>
      </c>
      <c r="BS111" s="77">
        <f t="shared" si="259"/>
        <v>0</v>
      </c>
      <c r="BT111" s="77">
        <f t="shared" si="260"/>
        <v>0</v>
      </c>
      <c r="BU111" s="77">
        <f t="shared" si="261"/>
        <v>0</v>
      </c>
      <c r="BV111" s="77">
        <f t="shared" si="262"/>
        <v>0</v>
      </c>
      <c r="BW111" s="77">
        <f t="shared" si="263"/>
        <v>0</v>
      </c>
      <c r="BX111" s="77">
        <f t="shared" si="264"/>
        <v>0</v>
      </c>
      <c r="BY111" s="77">
        <f t="shared" si="265"/>
        <v>0</v>
      </c>
      <c r="BZ111" s="77">
        <f t="shared" si="266"/>
        <v>0</v>
      </c>
      <c r="CA111" s="77">
        <f t="shared" si="267"/>
        <v>0</v>
      </c>
      <c r="CB111" s="77">
        <f t="shared" si="268"/>
        <v>0</v>
      </c>
      <c r="CC111" s="77">
        <f t="shared" si="269"/>
        <v>16.830000000000002</v>
      </c>
      <c r="CD111" s="75"/>
      <c r="CE111" s="77"/>
      <c r="CF111" s="77">
        <f t="shared" si="270"/>
        <v>13.909090909090912</v>
      </c>
      <c r="CG111" s="77">
        <f t="shared" si="271"/>
        <v>0</v>
      </c>
      <c r="CH111" s="77">
        <f t="shared" si="272"/>
        <v>0</v>
      </c>
      <c r="CI111" s="77">
        <f t="shared" si="273"/>
        <v>0</v>
      </c>
      <c r="CJ111" s="77">
        <f t="shared" si="274"/>
        <v>0</v>
      </c>
      <c r="CK111" s="77">
        <f t="shared" si="275"/>
        <v>0</v>
      </c>
      <c r="CL111" s="77">
        <f t="shared" si="276"/>
        <v>0</v>
      </c>
      <c r="CM111" s="77">
        <f t="shared" si="277"/>
        <v>0</v>
      </c>
      <c r="CN111" s="77">
        <f t="shared" si="278"/>
        <v>0</v>
      </c>
      <c r="CO111" s="77">
        <f t="shared" si="279"/>
        <v>0</v>
      </c>
      <c r="CP111" s="77">
        <f t="shared" si="280"/>
        <v>0</v>
      </c>
      <c r="CQ111" s="77">
        <f t="shared" si="281"/>
        <v>0</v>
      </c>
      <c r="CR111" s="77">
        <f t="shared" si="282"/>
        <v>13.909090909090912</v>
      </c>
      <c r="CS111" s="75"/>
      <c r="CT111" s="75"/>
      <c r="CU111" s="78">
        <f t="shared" si="295"/>
        <v>33.660000000000004</v>
      </c>
      <c r="CV111" s="78">
        <f t="shared" si="296"/>
        <v>0</v>
      </c>
      <c r="CW111" s="78">
        <f t="shared" si="297"/>
        <v>0</v>
      </c>
      <c r="CX111" s="78">
        <f t="shared" si="298"/>
        <v>0</v>
      </c>
      <c r="CY111" s="78">
        <f t="shared" si="299"/>
        <v>0</v>
      </c>
      <c r="CZ111" s="78">
        <f t="shared" si="300"/>
        <v>0</v>
      </c>
      <c r="DA111" s="78">
        <f t="shared" si="301"/>
        <v>0</v>
      </c>
      <c r="DB111" s="78">
        <f t="shared" si="302"/>
        <v>0</v>
      </c>
      <c r="DC111" s="78">
        <f t="shared" si="303"/>
        <v>0</v>
      </c>
      <c r="DD111" s="78">
        <f t="shared" si="304"/>
        <v>0</v>
      </c>
      <c r="DE111" s="78">
        <f t="shared" si="305"/>
        <v>0</v>
      </c>
      <c r="DF111" s="78">
        <f t="shared" si="306"/>
        <v>0</v>
      </c>
      <c r="DG111" s="77">
        <f t="shared" si="307"/>
        <v>33.660000000000004</v>
      </c>
      <c r="DH111" s="75"/>
      <c r="DJ111" s="6">
        <f t="shared" si="308"/>
        <v>30</v>
      </c>
      <c r="DK111" s="6">
        <f t="shared" si="309"/>
        <v>0</v>
      </c>
      <c r="DL111" s="6">
        <f t="shared" si="310"/>
        <v>0</v>
      </c>
      <c r="DM111" s="6">
        <f t="shared" si="311"/>
        <v>0</v>
      </c>
      <c r="DN111" s="6">
        <f t="shared" si="312"/>
        <v>0</v>
      </c>
      <c r="DO111" s="6">
        <f t="shared" si="313"/>
        <v>0</v>
      </c>
      <c r="DP111" s="6">
        <f t="shared" si="314"/>
        <v>0</v>
      </c>
      <c r="DQ111" s="6">
        <f t="shared" si="315"/>
        <v>0</v>
      </c>
      <c r="DR111" s="6">
        <f t="shared" si="316"/>
        <v>0</v>
      </c>
      <c r="DS111" s="6">
        <f t="shared" si="317"/>
        <v>0</v>
      </c>
      <c r="DT111" s="6">
        <f t="shared" si="318"/>
        <v>0</v>
      </c>
      <c r="DU111" s="6">
        <f t="shared" si="319"/>
        <v>0</v>
      </c>
      <c r="DV111" s="77">
        <f t="shared" si="337"/>
        <v>30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77">
        <f t="shared" si="335"/>
        <v>0</v>
      </c>
      <c r="EO111" s="75">
        <f t="shared" si="283"/>
        <v>63.660000000000004</v>
      </c>
      <c r="EP111" s="75">
        <f t="shared" si="284"/>
        <v>0</v>
      </c>
      <c r="EQ111" s="75">
        <f t="shared" si="285"/>
        <v>0</v>
      </c>
      <c r="ER111" s="75">
        <f t="shared" si="286"/>
        <v>0</v>
      </c>
      <c r="ES111" s="75">
        <f t="shared" si="287"/>
        <v>0</v>
      </c>
      <c r="ET111" s="75">
        <f t="shared" si="288"/>
        <v>0</v>
      </c>
      <c r="EU111" s="75">
        <f t="shared" si="289"/>
        <v>0</v>
      </c>
      <c r="EV111" s="75">
        <f t="shared" si="290"/>
        <v>0</v>
      </c>
      <c r="EW111" s="75">
        <f t="shared" si="291"/>
        <v>0</v>
      </c>
      <c r="EX111" s="75">
        <f t="shared" si="292"/>
        <v>0</v>
      </c>
      <c r="EY111" s="75">
        <f t="shared" si="293"/>
        <v>0</v>
      </c>
      <c r="EZ111" s="75">
        <f t="shared" si="294"/>
        <v>0</v>
      </c>
      <c r="FA111" s="77">
        <f t="shared" si="336"/>
        <v>63.660000000000004</v>
      </c>
      <c r="FD111" s="75">
        <f t="shared" si="320"/>
        <v>1619.34</v>
      </c>
      <c r="FE111" s="75">
        <f t="shared" si="321"/>
        <v>0</v>
      </c>
      <c r="FF111" s="75">
        <f t="shared" si="322"/>
        <v>0</v>
      </c>
      <c r="FG111" s="75">
        <f t="shared" si="323"/>
        <v>0</v>
      </c>
      <c r="FH111" s="75">
        <f t="shared" si="324"/>
        <v>0</v>
      </c>
      <c r="FI111" s="75">
        <f t="shared" si="325"/>
        <v>0</v>
      </c>
      <c r="FJ111" s="75">
        <f t="shared" si="326"/>
        <v>0</v>
      </c>
      <c r="FK111" s="75">
        <f t="shared" si="327"/>
        <v>0</v>
      </c>
      <c r="FL111" s="75">
        <f t="shared" si="328"/>
        <v>0</v>
      </c>
      <c r="FM111" s="75">
        <f t="shared" si="329"/>
        <v>0</v>
      </c>
      <c r="FN111" s="75">
        <f t="shared" si="330"/>
        <v>0</v>
      </c>
      <c r="FO111" s="75">
        <f t="shared" si="331"/>
        <v>0</v>
      </c>
      <c r="FP111" s="75">
        <f t="shared" si="332"/>
        <v>1619.34</v>
      </c>
    </row>
    <row r="112" spans="1:172" ht="15" customHeight="1" outlineLevel="2" x14ac:dyDescent="0.25">
      <c r="A112" s="30">
        <v>12</v>
      </c>
      <c r="B112" s="30" t="s">
        <v>408</v>
      </c>
      <c r="C112" s="30" t="s">
        <v>6</v>
      </c>
      <c r="D112" s="64">
        <f t="shared" si="234"/>
        <v>16039</v>
      </c>
      <c r="E112" s="62">
        <v>16039</v>
      </c>
      <c r="F112" s="39" t="s">
        <v>473</v>
      </c>
      <c r="G112" s="36" t="s">
        <v>410</v>
      </c>
      <c r="H112" s="36" t="s">
        <v>410</v>
      </c>
      <c r="I112" s="39" t="s">
        <v>474</v>
      </c>
      <c r="J112" s="44" t="s">
        <v>434</v>
      </c>
      <c r="K112" s="44" t="s">
        <v>434</v>
      </c>
      <c r="L112" s="32" t="s">
        <v>220</v>
      </c>
      <c r="M112" s="33" t="s">
        <v>405</v>
      </c>
      <c r="N112" s="34">
        <v>0.01</v>
      </c>
      <c r="O112" s="34">
        <v>0.02</v>
      </c>
      <c r="P112" s="34">
        <v>0</v>
      </c>
      <c r="Q112" s="34">
        <v>0</v>
      </c>
      <c r="R112" s="33">
        <v>0</v>
      </c>
      <c r="S112" s="33">
        <v>0</v>
      </c>
      <c r="T112" s="33">
        <v>30</v>
      </c>
      <c r="U112" s="33"/>
      <c r="X112" s="75">
        <f>+VLOOKUP($D112,[1]venta_neta_cons!$A$2:$N$1048576,3,0)</f>
        <v>3630</v>
      </c>
      <c r="Y112" s="75">
        <f>+VLOOKUP($D112,[1]venta_neta_cons!$A$2:$N$1048576,4,0)</f>
        <v>0</v>
      </c>
      <c r="Z112" s="75">
        <f>+VLOOKUP($D112,[1]venta_neta_cons!$A$2:$N$1048576,5,0)</f>
        <v>0</v>
      </c>
      <c r="AA112" s="75">
        <f>+VLOOKUP($D112,[1]venta_neta_cons!$A$2:$N$1048576,6,0)</f>
        <v>0</v>
      </c>
      <c r="AB112" s="75">
        <f>+VLOOKUP($D112,[1]venta_neta_cons!$A$2:$N$1048576,7,0)</f>
        <v>0</v>
      </c>
      <c r="AC112" s="75">
        <f>+VLOOKUP($D112,[1]venta_neta_cons!$A$2:$N$1048576,8,0)</f>
        <v>0</v>
      </c>
      <c r="AD112" s="75">
        <f>+VLOOKUP($D112,[1]venta_neta_cons!$A$2:$N$1048576,9,0)</f>
        <v>0</v>
      </c>
      <c r="AE112" s="75">
        <f>+VLOOKUP($D112,[1]venta_neta_cons!$A$2:$N$1048576,10,0)</f>
        <v>0</v>
      </c>
      <c r="AF112" s="75">
        <f>+VLOOKUP($D112,[1]venta_neta_cons!$A$2:$N$1048576,11,0)</f>
        <v>0</v>
      </c>
      <c r="AG112" s="75">
        <f>+VLOOKUP($D112,[1]venta_neta_cons!$A$2:$N$1048576,12,0)</f>
        <v>0</v>
      </c>
      <c r="AH112" s="75">
        <f>+VLOOKUP($D112,[1]venta_neta_cons!$A$2:$N$1048576,13,0)</f>
        <v>0</v>
      </c>
      <c r="AI112" s="75">
        <f>+VLOOKUP($D112,[1]venta_neta_cons!$A$2:$N$1048576,14,0)</f>
        <v>0</v>
      </c>
      <c r="AJ112" s="76">
        <f t="shared" si="256"/>
        <v>3630</v>
      </c>
      <c r="AK112" s="159">
        <f t="shared" si="246"/>
        <v>0.27131129476584026</v>
      </c>
      <c r="AL112" s="76"/>
      <c r="AM112" s="75">
        <f>+VLOOKUP($D112,[1]saldo_cons!$A$2:$N$1048576,3,0)</f>
        <v>3630</v>
      </c>
      <c r="AN112" s="75">
        <f>+VLOOKUP($D112,[1]saldo_cons!$A$2:$N$1048576,4,0)</f>
        <v>0</v>
      </c>
      <c r="AO112" s="75">
        <f>+VLOOKUP($D112,[1]saldo_cons!$A$2:$N$1048576,5,0)</f>
        <v>0</v>
      </c>
      <c r="AP112" s="75">
        <f>+VLOOKUP($D112,[1]saldo_cons!$A$2:$N$1048576,6,0)</f>
        <v>0</v>
      </c>
      <c r="AQ112" s="75">
        <f>+VLOOKUP($D112,[1]saldo_cons!$A$2:$N$1048576,7,0)</f>
        <v>0</v>
      </c>
      <c r="AR112" s="75">
        <f>+VLOOKUP($D112,[1]saldo_cons!$A$2:$N$1048576,8,0)</f>
        <v>0</v>
      </c>
      <c r="AS112" s="75">
        <f>+VLOOKUP($D112,[1]saldo_cons!$A$2:$N$1048576,9,0)</f>
        <v>0</v>
      </c>
      <c r="AT112" s="75">
        <f>+VLOOKUP($D112,[1]saldo_cons!$A$2:$N$1048576,10,0)</f>
        <v>0</v>
      </c>
      <c r="AU112" s="75">
        <f>+VLOOKUP($D112,[1]saldo_cons!$A$2:$N$1048576,11,0)</f>
        <v>0</v>
      </c>
      <c r="AV112" s="75">
        <f>+VLOOKUP($D112,[1]saldo_cons!$A$2:$N$1048576,12,0)</f>
        <v>0</v>
      </c>
      <c r="AW112" s="75">
        <f>+VLOOKUP($D112,[1]saldo_cons!$A$2:$N$1048576,13,0)</f>
        <v>0</v>
      </c>
      <c r="AX112" s="75">
        <f>+VLOOKUP($D112,[1]saldo_cons!$A$2:$N$1048576,14,0)</f>
        <v>0</v>
      </c>
      <c r="AY112" s="76">
        <f t="shared" si="333"/>
        <v>3630</v>
      </c>
      <c r="AZ112" s="76"/>
      <c r="BA112" s="76"/>
      <c r="BB112" s="75">
        <f>+VLOOKUP($D112,[1]ggr_cons!$A$2:$N$1048576,3,0)</f>
        <v>984.86000000000013</v>
      </c>
      <c r="BC112" s="75">
        <f>+VLOOKUP($D112,[1]ggr_cons!$A$2:$N$1048576,4,0)</f>
        <v>0</v>
      </c>
      <c r="BD112" s="75">
        <f>+VLOOKUP($D112,[1]ggr_cons!$A$2:$N$1048576,5,0)</f>
        <v>0</v>
      </c>
      <c r="BE112" s="75">
        <f>+VLOOKUP($D112,[1]ggr_cons!$A$2:$N$1048576,6,0)</f>
        <v>0</v>
      </c>
      <c r="BF112" s="75">
        <f>+VLOOKUP($D112,[1]ggr_cons!$A$2:$N$1048576,7,0)</f>
        <v>0</v>
      </c>
      <c r="BG112" s="75">
        <f>+VLOOKUP($D112,[1]ggr_cons!$A$2:$N$1048576,8,0)</f>
        <v>0</v>
      </c>
      <c r="BH112" s="75">
        <f>+VLOOKUP($D112,[1]ggr_cons!$A$2:$N$1048576,9,0)</f>
        <v>0</v>
      </c>
      <c r="BI112" s="75">
        <f>+VLOOKUP($D112,[1]ggr_cons!$A$2:$N$1048576,10,0)</f>
        <v>0</v>
      </c>
      <c r="BJ112" s="75">
        <f>+VLOOKUP($D112,[1]ggr_cons!$A$2:$N$1048576,11,0)</f>
        <v>0</v>
      </c>
      <c r="BK112" s="75">
        <f>+VLOOKUP($D112,[1]ggr_cons!$A$2:$N$1048576,12,0)</f>
        <v>0</v>
      </c>
      <c r="BL112" s="75">
        <f>+VLOOKUP($D112,[1]ggr_cons!$A$2:$N$1048576,13,0)</f>
        <v>0</v>
      </c>
      <c r="BM112" s="75">
        <f>+VLOOKUP($D112,[1]ggr_cons!$A$2:$N$1048576,14,0)</f>
        <v>0</v>
      </c>
      <c r="BN112" s="76">
        <f t="shared" si="334"/>
        <v>984.86000000000013</v>
      </c>
      <c r="BO112" s="75"/>
      <c r="BP112" s="75"/>
      <c r="BQ112" s="77">
        <f t="shared" si="257"/>
        <v>36.300000000000004</v>
      </c>
      <c r="BR112" s="77">
        <f t="shared" si="258"/>
        <v>0</v>
      </c>
      <c r="BS112" s="77">
        <f t="shared" si="259"/>
        <v>0</v>
      </c>
      <c r="BT112" s="77">
        <f t="shared" si="260"/>
        <v>0</v>
      </c>
      <c r="BU112" s="77">
        <f t="shared" si="261"/>
        <v>0</v>
      </c>
      <c r="BV112" s="77">
        <f t="shared" si="262"/>
        <v>0</v>
      </c>
      <c r="BW112" s="77">
        <f t="shared" si="263"/>
        <v>0</v>
      </c>
      <c r="BX112" s="77">
        <f t="shared" si="264"/>
        <v>0</v>
      </c>
      <c r="BY112" s="77">
        <f t="shared" si="265"/>
        <v>0</v>
      </c>
      <c r="BZ112" s="77">
        <f t="shared" si="266"/>
        <v>0</v>
      </c>
      <c r="CA112" s="77">
        <f t="shared" si="267"/>
        <v>0</v>
      </c>
      <c r="CB112" s="77">
        <f t="shared" si="268"/>
        <v>0</v>
      </c>
      <c r="CC112" s="77">
        <f t="shared" si="269"/>
        <v>36.300000000000004</v>
      </c>
      <c r="CD112" s="75"/>
      <c r="CE112" s="77"/>
      <c r="CF112" s="77">
        <f t="shared" si="270"/>
        <v>30.000000000000004</v>
      </c>
      <c r="CG112" s="77">
        <f t="shared" si="271"/>
        <v>0</v>
      </c>
      <c r="CH112" s="77">
        <f t="shared" si="272"/>
        <v>0</v>
      </c>
      <c r="CI112" s="77">
        <f t="shared" si="273"/>
        <v>0</v>
      </c>
      <c r="CJ112" s="77">
        <f t="shared" si="274"/>
        <v>0</v>
      </c>
      <c r="CK112" s="77">
        <f t="shared" si="275"/>
        <v>0</v>
      </c>
      <c r="CL112" s="77">
        <f t="shared" si="276"/>
        <v>0</v>
      </c>
      <c r="CM112" s="77">
        <f t="shared" si="277"/>
        <v>0</v>
      </c>
      <c r="CN112" s="77">
        <f t="shared" si="278"/>
        <v>0</v>
      </c>
      <c r="CO112" s="77">
        <f t="shared" si="279"/>
        <v>0</v>
      </c>
      <c r="CP112" s="77">
        <f t="shared" si="280"/>
        <v>0</v>
      </c>
      <c r="CQ112" s="77">
        <f t="shared" si="281"/>
        <v>0</v>
      </c>
      <c r="CR112" s="77">
        <f t="shared" si="282"/>
        <v>30.000000000000004</v>
      </c>
      <c r="CS112" s="75"/>
      <c r="CT112" s="75"/>
      <c r="CU112" s="78">
        <f t="shared" si="295"/>
        <v>72.600000000000009</v>
      </c>
      <c r="CV112" s="78">
        <f t="shared" si="296"/>
        <v>0</v>
      </c>
      <c r="CW112" s="78">
        <f t="shared" si="297"/>
        <v>0</v>
      </c>
      <c r="CX112" s="78">
        <f t="shared" si="298"/>
        <v>0</v>
      </c>
      <c r="CY112" s="78">
        <f t="shared" si="299"/>
        <v>0</v>
      </c>
      <c r="CZ112" s="78">
        <f t="shared" si="300"/>
        <v>0</v>
      </c>
      <c r="DA112" s="78">
        <f t="shared" si="301"/>
        <v>0</v>
      </c>
      <c r="DB112" s="78">
        <f t="shared" si="302"/>
        <v>0</v>
      </c>
      <c r="DC112" s="78">
        <f t="shared" si="303"/>
        <v>0</v>
      </c>
      <c r="DD112" s="78">
        <f t="shared" si="304"/>
        <v>0</v>
      </c>
      <c r="DE112" s="78">
        <f t="shared" si="305"/>
        <v>0</v>
      </c>
      <c r="DF112" s="78">
        <f t="shared" si="306"/>
        <v>0</v>
      </c>
      <c r="DG112" s="77">
        <f t="shared" si="307"/>
        <v>72.600000000000009</v>
      </c>
      <c r="DH112" s="75"/>
      <c r="DJ112" s="6">
        <f t="shared" si="308"/>
        <v>30</v>
      </c>
      <c r="DK112" s="6">
        <f t="shared" si="309"/>
        <v>0</v>
      </c>
      <c r="DL112" s="6">
        <f t="shared" si="310"/>
        <v>0</v>
      </c>
      <c r="DM112" s="6">
        <f t="shared" si="311"/>
        <v>0</v>
      </c>
      <c r="DN112" s="6">
        <f t="shared" si="312"/>
        <v>0</v>
      </c>
      <c r="DO112" s="6">
        <f t="shared" si="313"/>
        <v>0</v>
      </c>
      <c r="DP112" s="6">
        <f t="shared" si="314"/>
        <v>0</v>
      </c>
      <c r="DQ112" s="6">
        <f t="shared" si="315"/>
        <v>0</v>
      </c>
      <c r="DR112" s="6">
        <f t="shared" si="316"/>
        <v>0</v>
      </c>
      <c r="DS112" s="6">
        <f t="shared" si="317"/>
        <v>0</v>
      </c>
      <c r="DT112" s="6">
        <f t="shared" si="318"/>
        <v>0</v>
      </c>
      <c r="DU112" s="6">
        <f t="shared" si="319"/>
        <v>0</v>
      </c>
      <c r="DV112" s="77">
        <f t="shared" si="337"/>
        <v>30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77">
        <f t="shared" si="335"/>
        <v>0</v>
      </c>
      <c r="EO112" s="75">
        <f t="shared" si="283"/>
        <v>102.60000000000001</v>
      </c>
      <c r="EP112" s="75">
        <f t="shared" si="284"/>
        <v>0</v>
      </c>
      <c r="EQ112" s="75">
        <f t="shared" si="285"/>
        <v>0</v>
      </c>
      <c r="ER112" s="75">
        <f t="shared" si="286"/>
        <v>0</v>
      </c>
      <c r="ES112" s="75">
        <f t="shared" si="287"/>
        <v>0</v>
      </c>
      <c r="ET112" s="75">
        <f t="shared" si="288"/>
        <v>0</v>
      </c>
      <c r="EU112" s="75">
        <f t="shared" si="289"/>
        <v>0</v>
      </c>
      <c r="EV112" s="75">
        <f t="shared" si="290"/>
        <v>0</v>
      </c>
      <c r="EW112" s="75">
        <f t="shared" si="291"/>
        <v>0</v>
      </c>
      <c r="EX112" s="75">
        <f t="shared" si="292"/>
        <v>0</v>
      </c>
      <c r="EY112" s="75">
        <f t="shared" si="293"/>
        <v>0</v>
      </c>
      <c r="EZ112" s="75">
        <f t="shared" si="294"/>
        <v>0</v>
      </c>
      <c r="FA112" s="77">
        <f t="shared" si="336"/>
        <v>102.60000000000001</v>
      </c>
      <c r="FD112" s="75">
        <f t="shared" si="320"/>
        <v>3527.4</v>
      </c>
      <c r="FE112" s="75">
        <f t="shared" si="321"/>
        <v>0</v>
      </c>
      <c r="FF112" s="75">
        <f t="shared" si="322"/>
        <v>0</v>
      </c>
      <c r="FG112" s="75">
        <f t="shared" si="323"/>
        <v>0</v>
      </c>
      <c r="FH112" s="75">
        <f t="shared" si="324"/>
        <v>0</v>
      </c>
      <c r="FI112" s="75">
        <f t="shared" si="325"/>
        <v>0</v>
      </c>
      <c r="FJ112" s="75">
        <f t="shared" si="326"/>
        <v>0</v>
      </c>
      <c r="FK112" s="75">
        <f t="shared" si="327"/>
        <v>0</v>
      </c>
      <c r="FL112" s="75">
        <f t="shared" si="328"/>
        <v>0</v>
      </c>
      <c r="FM112" s="75">
        <f t="shared" si="329"/>
        <v>0</v>
      </c>
      <c r="FN112" s="75">
        <f t="shared" si="330"/>
        <v>0</v>
      </c>
      <c r="FO112" s="75">
        <f t="shared" si="331"/>
        <v>0</v>
      </c>
      <c r="FP112" s="75">
        <f t="shared" si="332"/>
        <v>3527.4</v>
      </c>
    </row>
    <row r="113" spans="1:172" ht="15" customHeight="1" outlineLevel="2" x14ac:dyDescent="0.25">
      <c r="A113" s="30">
        <v>12</v>
      </c>
      <c r="B113" s="30" t="s">
        <v>408</v>
      </c>
      <c r="C113" s="30" t="s">
        <v>6</v>
      </c>
      <c r="D113" s="64">
        <f t="shared" si="234"/>
        <v>16040</v>
      </c>
      <c r="E113" s="62">
        <v>16040</v>
      </c>
      <c r="F113" s="46" t="s">
        <v>475</v>
      </c>
      <c r="G113" s="36" t="s">
        <v>410</v>
      </c>
      <c r="H113" s="36" t="s">
        <v>410</v>
      </c>
      <c r="I113" s="46" t="s">
        <v>476</v>
      </c>
      <c r="J113" s="44" t="s">
        <v>434</v>
      </c>
      <c r="K113" s="44" t="s">
        <v>434</v>
      </c>
      <c r="L113" s="32" t="s">
        <v>220</v>
      </c>
      <c r="M113" s="33" t="s">
        <v>405</v>
      </c>
      <c r="N113" s="34">
        <v>0.01</v>
      </c>
      <c r="O113" s="34">
        <v>0.02</v>
      </c>
      <c r="P113" s="34">
        <v>0</v>
      </c>
      <c r="Q113" s="34">
        <v>0</v>
      </c>
      <c r="R113" s="33">
        <v>0</v>
      </c>
      <c r="S113" s="33">
        <v>0</v>
      </c>
      <c r="T113" s="33">
        <v>30</v>
      </c>
      <c r="U113" s="33"/>
      <c r="X113" s="75">
        <f>+VLOOKUP($D113,[1]venta_neta_cons!$A$2:$N$1048576,3,0)</f>
        <v>6521</v>
      </c>
      <c r="Y113" s="75">
        <f>+VLOOKUP($D113,[1]venta_neta_cons!$A$2:$N$1048576,4,0)</f>
        <v>0</v>
      </c>
      <c r="Z113" s="75">
        <f>+VLOOKUP($D113,[1]venta_neta_cons!$A$2:$N$1048576,5,0)</f>
        <v>0</v>
      </c>
      <c r="AA113" s="75">
        <f>+VLOOKUP($D113,[1]venta_neta_cons!$A$2:$N$1048576,6,0)</f>
        <v>0</v>
      </c>
      <c r="AB113" s="75">
        <f>+VLOOKUP($D113,[1]venta_neta_cons!$A$2:$N$1048576,7,0)</f>
        <v>0</v>
      </c>
      <c r="AC113" s="75">
        <f>+VLOOKUP($D113,[1]venta_neta_cons!$A$2:$N$1048576,8,0)</f>
        <v>0</v>
      </c>
      <c r="AD113" s="75">
        <f>+VLOOKUP($D113,[1]venta_neta_cons!$A$2:$N$1048576,9,0)</f>
        <v>0</v>
      </c>
      <c r="AE113" s="75">
        <f>+VLOOKUP($D113,[1]venta_neta_cons!$A$2:$N$1048576,10,0)</f>
        <v>0</v>
      </c>
      <c r="AF113" s="75">
        <f>+VLOOKUP($D113,[1]venta_neta_cons!$A$2:$N$1048576,11,0)</f>
        <v>0</v>
      </c>
      <c r="AG113" s="75">
        <f>+VLOOKUP($D113,[1]venta_neta_cons!$A$2:$N$1048576,12,0)</f>
        <v>0</v>
      </c>
      <c r="AH113" s="75">
        <f>+VLOOKUP($D113,[1]venta_neta_cons!$A$2:$N$1048576,13,0)</f>
        <v>0</v>
      </c>
      <c r="AI113" s="75">
        <f>+VLOOKUP($D113,[1]venta_neta_cons!$A$2:$N$1048576,14,0)</f>
        <v>0</v>
      </c>
      <c r="AJ113" s="76">
        <f t="shared" si="256"/>
        <v>6521</v>
      </c>
      <c r="AK113" s="159">
        <f t="shared" si="246"/>
        <v>0.27568624444103668</v>
      </c>
      <c r="AL113" s="76"/>
      <c r="AM113" s="75">
        <f>+VLOOKUP($D113,[1]saldo_cons!$A$2:$N$1048576,3,0)</f>
        <v>6521</v>
      </c>
      <c r="AN113" s="75">
        <f>+VLOOKUP($D113,[1]saldo_cons!$A$2:$N$1048576,4,0)</f>
        <v>0</v>
      </c>
      <c r="AO113" s="75">
        <f>+VLOOKUP($D113,[1]saldo_cons!$A$2:$N$1048576,5,0)</f>
        <v>0</v>
      </c>
      <c r="AP113" s="75">
        <f>+VLOOKUP($D113,[1]saldo_cons!$A$2:$N$1048576,6,0)</f>
        <v>0</v>
      </c>
      <c r="AQ113" s="75">
        <f>+VLOOKUP($D113,[1]saldo_cons!$A$2:$N$1048576,7,0)</f>
        <v>0</v>
      </c>
      <c r="AR113" s="75">
        <f>+VLOOKUP($D113,[1]saldo_cons!$A$2:$N$1048576,8,0)</f>
        <v>0</v>
      </c>
      <c r="AS113" s="75">
        <f>+VLOOKUP($D113,[1]saldo_cons!$A$2:$N$1048576,9,0)</f>
        <v>0</v>
      </c>
      <c r="AT113" s="75">
        <f>+VLOOKUP($D113,[1]saldo_cons!$A$2:$N$1048576,10,0)</f>
        <v>0</v>
      </c>
      <c r="AU113" s="75">
        <f>+VLOOKUP($D113,[1]saldo_cons!$A$2:$N$1048576,11,0)</f>
        <v>0</v>
      </c>
      <c r="AV113" s="75">
        <f>+VLOOKUP($D113,[1]saldo_cons!$A$2:$N$1048576,12,0)</f>
        <v>0</v>
      </c>
      <c r="AW113" s="75">
        <f>+VLOOKUP($D113,[1]saldo_cons!$A$2:$N$1048576,13,0)</f>
        <v>0</v>
      </c>
      <c r="AX113" s="75">
        <f>+VLOOKUP($D113,[1]saldo_cons!$A$2:$N$1048576,14,0)</f>
        <v>0</v>
      </c>
      <c r="AY113" s="76">
        <f t="shared" si="333"/>
        <v>6521</v>
      </c>
      <c r="AZ113" s="76"/>
      <c r="BA113" s="76"/>
      <c r="BB113" s="75">
        <f>+VLOOKUP($D113,[1]ggr_cons!$A$2:$N$1048576,3,0)</f>
        <v>1797.75</v>
      </c>
      <c r="BC113" s="75">
        <f>+VLOOKUP($D113,[1]ggr_cons!$A$2:$N$1048576,4,0)</f>
        <v>0</v>
      </c>
      <c r="BD113" s="75">
        <f>+VLOOKUP($D113,[1]ggr_cons!$A$2:$N$1048576,5,0)</f>
        <v>0</v>
      </c>
      <c r="BE113" s="75">
        <f>+VLOOKUP($D113,[1]ggr_cons!$A$2:$N$1048576,6,0)</f>
        <v>0</v>
      </c>
      <c r="BF113" s="75">
        <f>+VLOOKUP($D113,[1]ggr_cons!$A$2:$N$1048576,7,0)</f>
        <v>0</v>
      </c>
      <c r="BG113" s="75">
        <f>+VLOOKUP($D113,[1]ggr_cons!$A$2:$N$1048576,8,0)</f>
        <v>0</v>
      </c>
      <c r="BH113" s="75">
        <f>+VLOOKUP($D113,[1]ggr_cons!$A$2:$N$1048576,9,0)</f>
        <v>0</v>
      </c>
      <c r="BI113" s="75">
        <f>+VLOOKUP($D113,[1]ggr_cons!$A$2:$N$1048576,10,0)</f>
        <v>0</v>
      </c>
      <c r="BJ113" s="75">
        <f>+VLOOKUP($D113,[1]ggr_cons!$A$2:$N$1048576,11,0)</f>
        <v>0</v>
      </c>
      <c r="BK113" s="75">
        <f>+VLOOKUP($D113,[1]ggr_cons!$A$2:$N$1048576,12,0)</f>
        <v>0</v>
      </c>
      <c r="BL113" s="75">
        <f>+VLOOKUP($D113,[1]ggr_cons!$A$2:$N$1048576,13,0)</f>
        <v>0</v>
      </c>
      <c r="BM113" s="75">
        <f>+VLOOKUP($D113,[1]ggr_cons!$A$2:$N$1048576,14,0)</f>
        <v>0</v>
      </c>
      <c r="BN113" s="76">
        <f t="shared" si="334"/>
        <v>1797.75</v>
      </c>
      <c r="BO113" s="75"/>
      <c r="BP113" s="75"/>
      <c r="BQ113" s="77">
        <f t="shared" si="257"/>
        <v>65.210000000000008</v>
      </c>
      <c r="BR113" s="77">
        <f t="shared" si="258"/>
        <v>0</v>
      </c>
      <c r="BS113" s="77">
        <f t="shared" si="259"/>
        <v>0</v>
      </c>
      <c r="BT113" s="77">
        <f t="shared" si="260"/>
        <v>0</v>
      </c>
      <c r="BU113" s="77">
        <f t="shared" si="261"/>
        <v>0</v>
      </c>
      <c r="BV113" s="77">
        <f t="shared" si="262"/>
        <v>0</v>
      </c>
      <c r="BW113" s="77">
        <f t="shared" si="263"/>
        <v>0</v>
      </c>
      <c r="BX113" s="77">
        <f t="shared" si="264"/>
        <v>0</v>
      </c>
      <c r="BY113" s="77">
        <f t="shared" si="265"/>
        <v>0</v>
      </c>
      <c r="BZ113" s="77">
        <f t="shared" si="266"/>
        <v>0</v>
      </c>
      <c r="CA113" s="77">
        <f t="shared" si="267"/>
        <v>0</v>
      </c>
      <c r="CB113" s="77">
        <f t="shared" si="268"/>
        <v>0</v>
      </c>
      <c r="CC113" s="77">
        <f t="shared" si="269"/>
        <v>65.210000000000008</v>
      </c>
      <c r="CD113" s="75"/>
      <c r="CE113" s="77"/>
      <c r="CF113" s="77">
        <f t="shared" si="270"/>
        <v>53.892561983471083</v>
      </c>
      <c r="CG113" s="77">
        <f t="shared" si="271"/>
        <v>0</v>
      </c>
      <c r="CH113" s="77">
        <f t="shared" si="272"/>
        <v>0</v>
      </c>
      <c r="CI113" s="77">
        <f t="shared" si="273"/>
        <v>0</v>
      </c>
      <c r="CJ113" s="77">
        <f t="shared" si="274"/>
        <v>0</v>
      </c>
      <c r="CK113" s="77">
        <f t="shared" si="275"/>
        <v>0</v>
      </c>
      <c r="CL113" s="77">
        <f t="shared" si="276"/>
        <v>0</v>
      </c>
      <c r="CM113" s="77">
        <f t="shared" si="277"/>
        <v>0</v>
      </c>
      <c r="CN113" s="77">
        <f t="shared" si="278"/>
        <v>0</v>
      </c>
      <c r="CO113" s="77">
        <f t="shared" si="279"/>
        <v>0</v>
      </c>
      <c r="CP113" s="77">
        <f t="shared" si="280"/>
        <v>0</v>
      </c>
      <c r="CQ113" s="77">
        <f t="shared" si="281"/>
        <v>0</v>
      </c>
      <c r="CR113" s="77">
        <f t="shared" si="282"/>
        <v>53.892561983471083</v>
      </c>
      <c r="CS113" s="75"/>
      <c r="CT113" s="75"/>
      <c r="CU113" s="78">
        <f t="shared" si="295"/>
        <v>130.42000000000002</v>
      </c>
      <c r="CV113" s="78">
        <f t="shared" si="296"/>
        <v>0</v>
      </c>
      <c r="CW113" s="78">
        <f t="shared" si="297"/>
        <v>0</v>
      </c>
      <c r="CX113" s="78">
        <f t="shared" si="298"/>
        <v>0</v>
      </c>
      <c r="CY113" s="78">
        <f t="shared" si="299"/>
        <v>0</v>
      </c>
      <c r="CZ113" s="78">
        <f t="shared" si="300"/>
        <v>0</v>
      </c>
      <c r="DA113" s="78">
        <f t="shared" si="301"/>
        <v>0</v>
      </c>
      <c r="DB113" s="78">
        <f t="shared" si="302"/>
        <v>0</v>
      </c>
      <c r="DC113" s="78">
        <f t="shared" si="303"/>
        <v>0</v>
      </c>
      <c r="DD113" s="78">
        <f t="shared" si="304"/>
        <v>0</v>
      </c>
      <c r="DE113" s="78">
        <f t="shared" si="305"/>
        <v>0</v>
      </c>
      <c r="DF113" s="78">
        <f t="shared" si="306"/>
        <v>0</v>
      </c>
      <c r="DG113" s="77">
        <f t="shared" si="307"/>
        <v>130.42000000000002</v>
      </c>
      <c r="DH113" s="75"/>
      <c r="DJ113" s="6">
        <f t="shared" si="308"/>
        <v>30</v>
      </c>
      <c r="DK113" s="6">
        <f t="shared" si="309"/>
        <v>0</v>
      </c>
      <c r="DL113" s="6">
        <f t="shared" si="310"/>
        <v>0</v>
      </c>
      <c r="DM113" s="6">
        <f t="shared" si="311"/>
        <v>0</v>
      </c>
      <c r="DN113" s="6">
        <f t="shared" si="312"/>
        <v>0</v>
      </c>
      <c r="DO113" s="6">
        <f t="shared" si="313"/>
        <v>0</v>
      </c>
      <c r="DP113" s="6">
        <f t="shared" si="314"/>
        <v>0</v>
      </c>
      <c r="DQ113" s="6">
        <f t="shared" si="315"/>
        <v>0</v>
      </c>
      <c r="DR113" s="6">
        <f t="shared" si="316"/>
        <v>0</v>
      </c>
      <c r="DS113" s="6">
        <f t="shared" si="317"/>
        <v>0</v>
      </c>
      <c r="DT113" s="6">
        <f t="shared" si="318"/>
        <v>0</v>
      </c>
      <c r="DU113" s="6">
        <f t="shared" si="319"/>
        <v>0</v>
      </c>
      <c r="DV113" s="77">
        <f t="shared" si="337"/>
        <v>30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77">
        <f t="shared" si="335"/>
        <v>0</v>
      </c>
      <c r="EO113" s="75">
        <f t="shared" si="283"/>
        <v>160.42000000000002</v>
      </c>
      <c r="EP113" s="75">
        <f t="shared" si="284"/>
        <v>0</v>
      </c>
      <c r="EQ113" s="75">
        <f t="shared" si="285"/>
        <v>0</v>
      </c>
      <c r="ER113" s="75">
        <f t="shared" si="286"/>
        <v>0</v>
      </c>
      <c r="ES113" s="75">
        <f t="shared" si="287"/>
        <v>0</v>
      </c>
      <c r="ET113" s="75">
        <f t="shared" si="288"/>
        <v>0</v>
      </c>
      <c r="EU113" s="75">
        <f t="shared" si="289"/>
        <v>0</v>
      </c>
      <c r="EV113" s="75">
        <f t="shared" si="290"/>
        <v>0</v>
      </c>
      <c r="EW113" s="75">
        <f t="shared" si="291"/>
        <v>0</v>
      </c>
      <c r="EX113" s="75">
        <f t="shared" si="292"/>
        <v>0</v>
      </c>
      <c r="EY113" s="75">
        <f t="shared" si="293"/>
        <v>0</v>
      </c>
      <c r="EZ113" s="75">
        <f t="shared" si="294"/>
        <v>0</v>
      </c>
      <c r="FA113" s="77">
        <f t="shared" si="336"/>
        <v>160.42000000000002</v>
      </c>
      <c r="FD113" s="75">
        <f t="shared" si="320"/>
        <v>6360.58</v>
      </c>
      <c r="FE113" s="75">
        <f t="shared" si="321"/>
        <v>0</v>
      </c>
      <c r="FF113" s="75">
        <f t="shared" si="322"/>
        <v>0</v>
      </c>
      <c r="FG113" s="75">
        <f t="shared" si="323"/>
        <v>0</v>
      </c>
      <c r="FH113" s="75">
        <f t="shared" si="324"/>
        <v>0</v>
      </c>
      <c r="FI113" s="75">
        <f t="shared" si="325"/>
        <v>0</v>
      </c>
      <c r="FJ113" s="75">
        <f t="shared" si="326"/>
        <v>0</v>
      </c>
      <c r="FK113" s="75">
        <f t="shared" si="327"/>
        <v>0</v>
      </c>
      <c r="FL113" s="75">
        <f t="shared" si="328"/>
        <v>0</v>
      </c>
      <c r="FM113" s="75">
        <f t="shared" si="329"/>
        <v>0</v>
      </c>
      <c r="FN113" s="75">
        <f t="shared" si="330"/>
        <v>0</v>
      </c>
      <c r="FO113" s="75">
        <f t="shared" si="331"/>
        <v>0</v>
      </c>
      <c r="FP113" s="75">
        <f t="shared" si="332"/>
        <v>6360.58</v>
      </c>
    </row>
    <row r="114" spans="1:172" ht="15" customHeight="1" outlineLevel="2" x14ac:dyDescent="0.25">
      <c r="A114" s="30">
        <v>12</v>
      </c>
      <c r="B114" s="30" t="s">
        <v>408</v>
      </c>
      <c r="C114" s="30" t="s">
        <v>6</v>
      </c>
      <c r="D114" s="64">
        <f t="shared" si="234"/>
        <v>16041</v>
      </c>
      <c r="E114" s="62">
        <v>16041</v>
      </c>
      <c r="F114" s="45" t="s">
        <v>477</v>
      </c>
      <c r="G114" s="36" t="s">
        <v>410</v>
      </c>
      <c r="H114" s="36" t="s">
        <v>410</v>
      </c>
      <c r="I114" s="45" t="s">
        <v>478</v>
      </c>
      <c r="J114" s="44" t="s">
        <v>434</v>
      </c>
      <c r="K114" s="44" t="s">
        <v>434</v>
      </c>
      <c r="L114" s="32" t="s">
        <v>220</v>
      </c>
      <c r="M114" s="33" t="s">
        <v>405</v>
      </c>
      <c r="N114" s="34">
        <v>0.01</v>
      </c>
      <c r="O114" s="34">
        <v>0.02</v>
      </c>
      <c r="P114" s="34">
        <v>0</v>
      </c>
      <c r="Q114" s="34">
        <v>0</v>
      </c>
      <c r="R114" s="33">
        <v>0</v>
      </c>
      <c r="S114" s="33">
        <v>0</v>
      </c>
      <c r="T114" s="33">
        <v>30</v>
      </c>
      <c r="U114" s="33"/>
      <c r="X114" s="75">
        <f>+VLOOKUP($D114,[1]venta_neta_cons!$A$2:$N$1048576,3,0)</f>
        <v>2777</v>
      </c>
      <c r="Y114" s="75">
        <f>+VLOOKUP($D114,[1]venta_neta_cons!$A$2:$N$1048576,4,0)</f>
        <v>0</v>
      </c>
      <c r="Z114" s="75">
        <f>+VLOOKUP($D114,[1]venta_neta_cons!$A$2:$N$1048576,5,0)</f>
        <v>0</v>
      </c>
      <c r="AA114" s="75">
        <f>+VLOOKUP($D114,[1]venta_neta_cons!$A$2:$N$1048576,6,0)</f>
        <v>0</v>
      </c>
      <c r="AB114" s="75">
        <f>+VLOOKUP($D114,[1]venta_neta_cons!$A$2:$N$1048576,7,0)</f>
        <v>0</v>
      </c>
      <c r="AC114" s="75">
        <f>+VLOOKUP($D114,[1]venta_neta_cons!$A$2:$N$1048576,8,0)</f>
        <v>0</v>
      </c>
      <c r="AD114" s="75">
        <f>+VLOOKUP($D114,[1]venta_neta_cons!$A$2:$N$1048576,9,0)</f>
        <v>0</v>
      </c>
      <c r="AE114" s="75">
        <f>+VLOOKUP($D114,[1]venta_neta_cons!$A$2:$N$1048576,10,0)</f>
        <v>0</v>
      </c>
      <c r="AF114" s="75">
        <f>+VLOOKUP($D114,[1]venta_neta_cons!$A$2:$N$1048576,11,0)</f>
        <v>0</v>
      </c>
      <c r="AG114" s="75">
        <f>+VLOOKUP($D114,[1]venta_neta_cons!$A$2:$N$1048576,12,0)</f>
        <v>0</v>
      </c>
      <c r="AH114" s="75">
        <f>+VLOOKUP($D114,[1]venta_neta_cons!$A$2:$N$1048576,13,0)</f>
        <v>0</v>
      </c>
      <c r="AI114" s="75">
        <f>+VLOOKUP($D114,[1]venta_neta_cons!$A$2:$N$1048576,14,0)</f>
        <v>0</v>
      </c>
      <c r="AJ114" s="76">
        <f t="shared" si="256"/>
        <v>2777</v>
      </c>
      <c r="AK114" s="159">
        <f t="shared" si="246"/>
        <v>0.19956787900612166</v>
      </c>
      <c r="AL114" s="76"/>
      <c r="AM114" s="75">
        <f>+VLOOKUP($D114,[1]saldo_cons!$A$2:$N$1048576,3,0)</f>
        <v>2777</v>
      </c>
      <c r="AN114" s="75">
        <f>+VLOOKUP($D114,[1]saldo_cons!$A$2:$N$1048576,4,0)</f>
        <v>0</v>
      </c>
      <c r="AO114" s="75">
        <f>+VLOOKUP($D114,[1]saldo_cons!$A$2:$N$1048576,5,0)</f>
        <v>0</v>
      </c>
      <c r="AP114" s="75">
        <f>+VLOOKUP($D114,[1]saldo_cons!$A$2:$N$1048576,6,0)</f>
        <v>0</v>
      </c>
      <c r="AQ114" s="75">
        <f>+VLOOKUP($D114,[1]saldo_cons!$A$2:$N$1048576,7,0)</f>
        <v>0</v>
      </c>
      <c r="AR114" s="75">
        <f>+VLOOKUP($D114,[1]saldo_cons!$A$2:$N$1048576,8,0)</f>
        <v>0</v>
      </c>
      <c r="AS114" s="75">
        <f>+VLOOKUP($D114,[1]saldo_cons!$A$2:$N$1048576,9,0)</f>
        <v>0</v>
      </c>
      <c r="AT114" s="75">
        <f>+VLOOKUP($D114,[1]saldo_cons!$A$2:$N$1048576,10,0)</f>
        <v>0</v>
      </c>
      <c r="AU114" s="75">
        <f>+VLOOKUP($D114,[1]saldo_cons!$A$2:$N$1048576,11,0)</f>
        <v>0</v>
      </c>
      <c r="AV114" s="75">
        <f>+VLOOKUP($D114,[1]saldo_cons!$A$2:$N$1048576,12,0)</f>
        <v>0</v>
      </c>
      <c r="AW114" s="75">
        <f>+VLOOKUP($D114,[1]saldo_cons!$A$2:$N$1048576,13,0)</f>
        <v>0</v>
      </c>
      <c r="AX114" s="75">
        <f>+VLOOKUP($D114,[1]saldo_cons!$A$2:$N$1048576,14,0)</f>
        <v>0</v>
      </c>
      <c r="AY114" s="76">
        <f t="shared" si="333"/>
        <v>2777</v>
      </c>
      <c r="AZ114" s="76"/>
      <c r="BA114" s="76"/>
      <c r="BB114" s="75">
        <f>+VLOOKUP($D114,[1]ggr_cons!$A$2:$N$1048576,3,0)</f>
        <v>554.19999999999982</v>
      </c>
      <c r="BC114" s="75">
        <f>+VLOOKUP($D114,[1]ggr_cons!$A$2:$N$1048576,4,0)</f>
        <v>0</v>
      </c>
      <c r="BD114" s="75">
        <f>+VLOOKUP($D114,[1]ggr_cons!$A$2:$N$1048576,5,0)</f>
        <v>0</v>
      </c>
      <c r="BE114" s="75">
        <f>+VLOOKUP($D114,[1]ggr_cons!$A$2:$N$1048576,6,0)</f>
        <v>0</v>
      </c>
      <c r="BF114" s="75">
        <f>+VLOOKUP($D114,[1]ggr_cons!$A$2:$N$1048576,7,0)</f>
        <v>0</v>
      </c>
      <c r="BG114" s="75">
        <f>+VLOOKUP($D114,[1]ggr_cons!$A$2:$N$1048576,8,0)</f>
        <v>0</v>
      </c>
      <c r="BH114" s="75">
        <f>+VLOOKUP($D114,[1]ggr_cons!$A$2:$N$1048576,9,0)</f>
        <v>0</v>
      </c>
      <c r="BI114" s="75">
        <f>+VLOOKUP($D114,[1]ggr_cons!$A$2:$N$1048576,10,0)</f>
        <v>0</v>
      </c>
      <c r="BJ114" s="75">
        <f>+VLOOKUP($D114,[1]ggr_cons!$A$2:$N$1048576,11,0)</f>
        <v>0</v>
      </c>
      <c r="BK114" s="75">
        <f>+VLOOKUP($D114,[1]ggr_cons!$A$2:$N$1048576,12,0)</f>
        <v>0</v>
      </c>
      <c r="BL114" s="75">
        <f>+VLOOKUP($D114,[1]ggr_cons!$A$2:$N$1048576,13,0)</f>
        <v>0</v>
      </c>
      <c r="BM114" s="75">
        <f>+VLOOKUP($D114,[1]ggr_cons!$A$2:$N$1048576,14,0)</f>
        <v>0</v>
      </c>
      <c r="BN114" s="76">
        <f t="shared" si="334"/>
        <v>554.19999999999982</v>
      </c>
      <c r="BO114" s="75"/>
      <c r="BP114" s="75"/>
      <c r="BQ114" s="77">
        <f t="shared" si="257"/>
        <v>27.77</v>
      </c>
      <c r="BR114" s="77">
        <f t="shared" si="258"/>
        <v>0</v>
      </c>
      <c r="BS114" s="77">
        <f t="shared" si="259"/>
        <v>0</v>
      </c>
      <c r="BT114" s="77">
        <f t="shared" si="260"/>
        <v>0</v>
      </c>
      <c r="BU114" s="77">
        <f t="shared" si="261"/>
        <v>0</v>
      </c>
      <c r="BV114" s="77">
        <f t="shared" si="262"/>
        <v>0</v>
      </c>
      <c r="BW114" s="77">
        <f t="shared" si="263"/>
        <v>0</v>
      </c>
      <c r="BX114" s="77">
        <f t="shared" si="264"/>
        <v>0</v>
      </c>
      <c r="BY114" s="77">
        <f t="shared" si="265"/>
        <v>0</v>
      </c>
      <c r="BZ114" s="77">
        <f t="shared" si="266"/>
        <v>0</v>
      </c>
      <c r="CA114" s="77">
        <f t="shared" si="267"/>
        <v>0</v>
      </c>
      <c r="CB114" s="77">
        <f t="shared" si="268"/>
        <v>0</v>
      </c>
      <c r="CC114" s="77">
        <f t="shared" si="269"/>
        <v>27.77</v>
      </c>
      <c r="CD114" s="75"/>
      <c r="CE114" s="77"/>
      <c r="CF114" s="77">
        <f t="shared" si="270"/>
        <v>22.950413223140497</v>
      </c>
      <c r="CG114" s="77">
        <f t="shared" si="271"/>
        <v>0</v>
      </c>
      <c r="CH114" s="77">
        <f t="shared" si="272"/>
        <v>0</v>
      </c>
      <c r="CI114" s="77">
        <f t="shared" si="273"/>
        <v>0</v>
      </c>
      <c r="CJ114" s="77">
        <f t="shared" si="274"/>
        <v>0</v>
      </c>
      <c r="CK114" s="77">
        <f t="shared" si="275"/>
        <v>0</v>
      </c>
      <c r="CL114" s="77">
        <f t="shared" si="276"/>
        <v>0</v>
      </c>
      <c r="CM114" s="77">
        <f t="shared" si="277"/>
        <v>0</v>
      </c>
      <c r="CN114" s="77">
        <f t="shared" si="278"/>
        <v>0</v>
      </c>
      <c r="CO114" s="77">
        <f t="shared" si="279"/>
        <v>0</v>
      </c>
      <c r="CP114" s="77">
        <f t="shared" si="280"/>
        <v>0</v>
      </c>
      <c r="CQ114" s="77">
        <f t="shared" si="281"/>
        <v>0</v>
      </c>
      <c r="CR114" s="77">
        <f t="shared" si="282"/>
        <v>22.950413223140497</v>
      </c>
      <c r="CS114" s="75"/>
      <c r="CT114" s="75"/>
      <c r="CU114" s="78">
        <f t="shared" si="295"/>
        <v>55.54</v>
      </c>
      <c r="CV114" s="78">
        <f t="shared" si="296"/>
        <v>0</v>
      </c>
      <c r="CW114" s="78">
        <f t="shared" si="297"/>
        <v>0</v>
      </c>
      <c r="CX114" s="78">
        <f t="shared" si="298"/>
        <v>0</v>
      </c>
      <c r="CY114" s="78">
        <f t="shared" si="299"/>
        <v>0</v>
      </c>
      <c r="CZ114" s="78">
        <f t="shared" si="300"/>
        <v>0</v>
      </c>
      <c r="DA114" s="78">
        <f t="shared" si="301"/>
        <v>0</v>
      </c>
      <c r="DB114" s="78">
        <f t="shared" si="302"/>
        <v>0</v>
      </c>
      <c r="DC114" s="78">
        <f t="shared" si="303"/>
        <v>0</v>
      </c>
      <c r="DD114" s="78">
        <f t="shared" si="304"/>
        <v>0</v>
      </c>
      <c r="DE114" s="78">
        <f t="shared" si="305"/>
        <v>0</v>
      </c>
      <c r="DF114" s="78">
        <f t="shared" si="306"/>
        <v>0</v>
      </c>
      <c r="DG114" s="77">
        <f t="shared" si="307"/>
        <v>55.54</v>
      </c>
      <c r="DH114" s="75"/>
      <c r="DJ114" s="6">
        <f t="shared" si="308"/>
        <v>30</v>
      </c>
      <c r="DK114" s="6">
        <f t="shared" si="309"/>
        <v>0</v>
      </c>
      <c r="DL114" s="6">
        <f t="shared" si="310"/>
        <v>0</v>
      </c>
      <c r="DM114" s="6">
        <f t="shared" si="311"/>
        <v>0</v>
      </c>
      <c r="DN114" s="6">
        <f t="shared" si="312"/>
        <v>0</v>
      </c>
      <c r="DO114" s="6">
        <f t="shared" si="313"/>
        <v>0</v>
      </c>
      <c r="DP114" s="6">
        <f t="shared" si="314"/>
        <v>0</v>
      </c>
      <c r="DQ114" s="6">
        <f t="shared" si="315"/>
        <v>0</v>
      </c>
      <c r="DR114" s="6">
        <f t="shared" si="316"/>
        <v>0</v>
      </c>
      <c r="DS114" s="6">
        <f t="shared" si="317"/>
        <v>0</v>
      </c>
      <c r="DT114" s="6">
        <f t="shared" si="318"/>
        <v>0</v>
      </c>
      <c r="DU114" s="6">
        <f t="shared" si="319"/>
        <v>0</v>
      </c>
      <c r="DV114" s="77">
        <f t="shared" si="337"/>
        <v>30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77">
        <f t="shared" si="335"/>
        <v>0</v>
      </c>
      <c r="EO114" s="75">
        <f t="shared" si="283"/>
        <v>85.539999999999992</v>
      </c>
      <c r="EP114" s="75">
        <f t="shared" si="284"/>
        <v>0</v>
      </c>
      <c r="EQ114" s="75">
        <f t="shared" si="285"/>
        <v>0</v>
      </c>
      <c r="ER114" s="75">
        <f t="shared" si="286"/>
        <v>0</v>
      </c>
      <c r="ES114" s="75">
        <f t="shared" si="287"/>
        <v>0</v>
      </c>
      <c r="ET114" s="75">
        <f t="shared" si="288"/>
        <v>0</v>
      </c>
      <c r="EU114" s="75">
        <f t="shared" si="289"/>
        <v>0</v>
      </c>
      <c r="EV114" s="75">
        <f t="shared" si="290"/>
        <v>0</v>
      </c>
      <c r="EW114" s="75">
        <f t="shared" si="291"/>
        <v>0</v>
      </c>
      <c r="EX114" s="75">
        <f t="shared" si="292"/>
        <v>0</v>
      </c>
      <c r="EY114" s="75">
        <f t="shared" si="293"/>
        <v>0</v>
      </c>
      <c r="EZ114" s="75">
        <f t="shared" si="294"/>
        <v>0</v>
      </c>
      <c r="FA114" s="77">
        <f t="shared" si="336"/>
        <v>85.539999999999992</v>
      </c>
      <c r="FD114" s="75">
        <f t="shared" si="320"/>
        <v>2691.46</v>
      </c>
      <c r="FE114" s="75">
        <f t="shared" si="321"/>
        <v>0</v>
      </c>
      <c r="FF114" s="75">
        <f t="shared" si="322"/>
        <v>0</v>
      </c>
      <c r="FG114" s="75">
        <f t="shared" si="323"/>
        <v>0</v>
      </c>
      <c r="FH114" s="75">
        <f t="shared" si="324"/>
        <v>0</v>
      </c>
      <c r="FI114" s="75">
        <f t="shared" si="325"/>
        <v>0</v>
      </c>
      <c r="FJ114" s="75">
        <f t="shared" si="326"/>
        <v>0</v>
      </c>
      <c r="FK114" s="75">
        <f t="shared" si="327"/>
        <v>0</v>
      </c>
      <c r="FL114" s="75">
        <f t="shared" si="328"/>
        <v>0</v>
      </c>
      <c r="FM114" s="75">
        <f t="shared" si="329"/>
        <v>0</v>
      </c>
      <c r="FN114" s="75">
        <f t="shared" si="330"/>
        <v>0</v>
      </c>
      <c r="FO114" s="75">
        <f t="shared" si="331"/>
        <v>0</v>
      </c>
      <c r="FP114" s="75">
        <f t="shared" si="332"/>
        <v>2691.46</v>
      </c>
    </row>
    <row r="115" spans="1:172" ht="15" customHeight="1" outlineLevel="2" x14ac:dyDescent="0.25">
      <c r="A115" s="30">
        <v>12</v>
      </c>
      <c r="B115" s="30" t="s">
        <v>408</v>
      </c>
      <c r="C115" s="30" t="s">
        <v>6</v>
      </c>
      <c r="D115" s="64">
        <f t="shared" si="234"/>
        <v>16042</v>
      </c>
      <c r="E115" s="62">
        <v>16042</v>
      </c>
      <c r="F115" s="45" t="s">
        <v>479</v>
      </c>
      <c r="G115" s="36" t="s">
        <v>410</v>
      </c>
      <c r="H115" s="36" t="s">
        <v>410</v>
      </c>
      <c r="I115" s="45" t="s">
        <v>480</v>
      </c>
      <c r="J115" s="39" t="s">
        <v>481</v>
      </c>
      <c r="K115" s="44" t="s">
        <v>434</v>
      </c>
      <c r="L115" s="32" t="s">
        <v>220</v>
      </c>
      <c r="M115" s="33" t="s">
        <v>405</v>
      </c>
      <c r="N115" s="34">
        <v>0.01</v>
      </c>
      <c r="O115" s="34">
        <v>0.02</v>
      </c>
      <c r="P115" s="34">
        <v>0</v>
      </c>
      <c r="Q115" s="34">
        <v>0</v>
      </c>
      <c r="R115" s="33">
        <v>0</v>
      </c>
      <c r="S115" s="33">
        <v>0</v>
      </c>
      <c r="T115" s="33">
        <v>30</v>
      </c>
      <c r="U115" s="33"/>
      <c r="X115" s="75">
        <f>+VLOOKUP($D115,[1]venta_neta_cons!$A$2:$N$1048576,3,0)</f>
        <v>640</v>
      </c>
      <c r="Y115" s="75">
        <f>+VLOOKUP($D115,[1]venta_neta_cons!$A$2:$N$1048576,4,0)</f>
        <v>0</v>
      </c>
      <c r="Z115" s="75">
        <f>+VLOOKUP($D115,[1]venta_neta_cons!$A$2:$N$1048576,5,0)</f>
        <v>0</v>
      </c>
      <c r="AA115" s="75">
        <f>+VLOOKUP($D115,[1]venta_neta_cons!$A$2:$N$1048576,6,0)</f>
        <v>0</v>
      </c>
      <c r="AB115" s="75">
        <f>+VLOOKUP($D115,[1]venta_neta_cons!$A$2:$N$1048576,7,0)</f>
        <v>0</v>
      </c>
      <c r="AC115" s="75">
        <f>+VLOOKUP($D115,[1]venta_neta_cons!$A$2:$N$1048576,8,0)</f>
        <v>0</v>
      </c>
      <c r="AD115" s="75">
        <f>+VLOOKUP($D115,[1]venta_neta_cons!$A$2:$N$1048576,9,0)</f>
        <v>0</v>
      </c>
      <c r="AE115" s="75">
        <f>+VLOOKUP($D115,[1]venta_neta_cons!$A$2:$N$1048576,10,0)</f>
        <v>0</v>
      </c>
      <c r="AF115" s="75">
        <f>+VLOOKUP($D115,[1]venta_neta_cons!$A$2:$N$1048576,11,0)</f>
        <v>0</v>
      </c>
      <c r="AG115" s="75">
        <f>+VLOOKUP($D115,[1]venta_neta_cons!$A$2:$N$1048576,12,0)</f>
        <v>0</v>
      </c>
      <c r="AH115" s="75">
        <f>+VLOOKUP($D115,[1]venta_neta_cons!$A$2:$N$1048576,13,0)</f>
        <v>0</v>
      </c>
      <c r="AI115" s="75">
        <f>+VLOOKUP($D115,[1]venta_neta_cons!$A$2:$N$1048576,14,0)</f>
        <v>0</v>
      </c>
      <c r="AJ115" s="76">
        <f t="shared" si="256"/>
        <v>640</v>
      </c>
      <c r="AK115" s="159">
        <f t="shared" si="246"/>
        <v>0.65795312500000003</v>
      </c>
      <c r="AL115" s="76"/>
      <c r="AM115" s="75">
        <f>+VLOOKUP($D115,[1]saldo_cons!$A$2:$N$1048576,3,0)</f>
        <v>640</v>
      </c>
      <c r="AN115" s="75">
        <f>+VLOOKUP($D115,[1]saldo_cons!$A$2:$N$1048576,4,0)</f>
        <v>0</v>
      </c>
      <c r="AO115" s="75">
        <f>+VLOOKUP($D115,[1]saldo_cons!$A$2:$N$1048576,5,0)</f>
        <v>0</v>
      </c>
      <c r="AP115" s="75">
        <f>+VLOOKUP($D115,[1]saldo_cons!$A$2:$N$1048576,6,0)</f>
        <v>0</v>
      </c>
      <c r="AQ115" s="75">
        <f>+VLOOKUP($D115,[1]saldo_cons!$A$2:$N$1048576,7,0)</f>
        <v>0</v>
      </c>
      <c r="AR115" s="75">
        <f>+VLOOKUP($D115,[1]saldo_cons!$A$2:$N$1048576,8,0)</f>
        <v>0</v>
      </c>
      <c r="AS115" s="75">
        <f>+VLOOKUP($D115,[1]saldo_cons!$A$2:$N$1048576,9,0)</f>
        <v>0</v>
      </c>
      <c r="AT115" s="75">
        <f>+VLOOKUP($D115,[1]saldo_cons!$A$2:$N$1048576,10,0)</f>
        <v>0</v>
      </c>
      <c r="AU115" s="75">
        <f>+VLOOKUP($D115,[1]saldo_cons!$A$2:$N$1048576,11,0)</f>
        <v>0</v>
      </c>
      <c r="AV115" s="75">
        <f>+VLOOKUP($D115,[1]saldo_cons!$A$2:$N$1048576,12,0)</f>
        <v>0</v>
      </c>
      <c r="AW115" s="75">
        <f>+VLOOKUP($D115,[1]saldo_cons!$A$2:$N$1048576,13,0)</f>
        <v>0</v>
      </c>
      <c r="AX115" s="75">
        <f>+VLOOKUP($D115,[1]saldo_cons!$A$2:$N$1048576,14,0)</f>
        <v>0</v>
      </c>
      <c r="AY115" s="76">
        <f t="shared" si="333"/>
        <v>640</v>
      </c>
      <c r="AZ115" s="76"/>
      <c r="BA115" s="76"/>
      <c r="BB115" s="75">
        <f>+VLOOKUP($D115,[1]ggr_cons!$A$2:$N$1048576,3,0)</f>
        <v>421.09000000000003</v>
      </c>
      <c r="BC115" s="75">
        <f>+VLOOKUP($D115,[1]ggr_cons!$A$2:$N$1048576,4,0)</f>
        <v>0</v>
      </c>
      <c r="BD115" s="75">
        <f>+VLOOKUP($D115,[1]ggr_cons!$A$2:$N$1048576,5,0)</f>
        <v>0</v>
      </c>
      <c r="BE115" s="75">
        <f>+VLOOKUP($D115,[1]ggr_cons!$A$2:$N$1048576,6,0)</f>
        <v>0</v>
      </c>
      <c r="BF115" s="75">
        <f>+VLOOKUP($D115,[1]ggr_cons!$A$2:$N$1048576,7,0)</f>
        <v>0</v>
      </c>
      <c r="BG115" s="75">
        <f>+VLOOKUP($D115,[1]ggr_cons!$A$2:$N$1048576,8,0)</f>
        <v>0</v>
      </c>
      <c r="BH115" s="75">
        <f>+VLOOKUP($D115,[1]ggr_cons!$A$2:$N$1048576,9,0)</f>
        <v>0</v>
      </c>
      <c r="BI115" s="75">
        <f>+VLOOKUP($D115,[1]ggr_cons!$A$2:$N$1048576,10,0)</f>
        <v>0</v>
      </c>
      <c r="BJ115" s="75">
        <f>+VLOOKUP($D115,[1]ggr_cons!$A$2:$N$1048576,11,0)</f>
        <v>0</v>
      </c>
      <c r="BK115" s="75">
        <f>+VLOOKUP($D115,[1]ggr_cons!$A$2:$N$1048576,12,0)</f>
        <v>0</v>
      </c>
      <c r="BL115" s="75">
        <f>+VLOOKUP($D115,[1]ggr_cons!$A$2:$N$1048576,13,0)</f>
        <v>0</v>
      </c>
      <c r="BM115" s="75">
        <f>+VLOOKUP($D115,[1]ggr_cons!$A$2:$N$1048576,14,0)</f>
        <v>0</v>
      </c>
      <c r="BN115" s="76">
        <f t="shared" si="334"/>
        <v>421.09000000000003</v>
      </c>
      <c r="BO115" s="75"/>
      <c r="BP115" s="75"/>
      <c r="BQ115" s="77">
        <f t="shared" si="257"/>
        <v>6.4</v>
      </c>
      <c r="BR115" s="77">
        <f t="shared" si="258"/>
        <v>0</v>
      </c>
      <c r="BS115" s="77">
        <f t="shared" si="259"/>
        <v>0</v>
      </c>
      <c r="BT115" s="77">
        <f t="shared" si="260"/>
        <v>0</v>
      </c>
      <c r="BU115" s="77">
        <f t="shared" si="261"/>
        <v>0</v>
      </c>
      <c r="BV115" s="77">
        <f t="shared" si="262"/>
        <v>0</v>
      </c>
      <c r="BW115" s="77">
        <f t="shared" si="263"/>
        <v>0</v>
      </c>
      <c r="BX115" s="77">
        <f t="shared" si="264"/>
        <v>0</v>
      </c>
      <c r="BY115" s="77">
        <f t="shared" si="265"/>
        <v>0</v>
      </c>
      <c r="BZ115" s="77">
        <f t="shared" si="266"/>
        <v>0</v>
      </c>
      <c r="CA115" s="77">
        <f t="shared" si="267"/>
        <v>0</v>
      </c>
      <c r="CB115" s="77">
        <f t="shared" si="268"/>
        <v>0</v>
      </c>
      <c r="CC115" s="77">
        <f t="shared" si="269"/>
        <v>6.4</v>
      </c>
      <c r="CD115" s="75"/>
      <c r="CE115" s="77"/>
      <c r="CF115" s="77">
        <f t="shared" si="270"/>
        <v>5.2892561983471076</v>
      </c>
      <c r="CG115" s="77">
        <f t="shared" si="271"/>
        <v>0</v>
      </c>
      <c r="CH115" s="77">
        <f t="shared" si="272"/>
        <v>0</v>
      </c>
      <c r="CI115" s="77">
        <f t="shared" si="273"/>
        <v>0</v>
      </c>
      <c r="CJ115" s="77">
        <f t="shared" si="274"/>
        <v>0</v>
      </c>
      <c r="CK115" s="77">
        <f t="shared" si="275"/>
        <v>0</v>
      </c>
      <c r="CL115" s="77">
        <f t="shared" si="276"/>
        <v>0</v>
      </c>
      <c r="CM115" s="77">
        <f t="shared" si="277"/>
        <v>0</v>
      </c>
      <c r="CN115" s="77">
        <f t="shared" si="278"/>
        <v>0</v>
      </c>
      <c r="CO115" s="77">
        <f t="shared" si="279"/>
        <v>0</v>
      </c>
      <c r="CP115" s="77">
        <f t="shared" si="280"/>
        <v>0</v>
      </c>
      <c r="CQ115" s="77">
        <f t="shared" si="281"/>
        <v>0</v>
      </c>
      <c r="CR115" s="77">
        <f t="shared" si="282"/>
        <v>5.2892561983471076</v>
      </c>
      <c r="CS115" s="75"/>
      <c r="CT115" s="75"/>
      <c r="CU115" s="78">
        <f t="shared" si="295"/>
        <v>12.8</v>
      </c>
      <c r="CV115" s="78">
        <f t="shared" si="296"/>
        <v>0</v>
      </c>
      <c r="CW115" s="78">
        <f t="shared" si="297"/>
        <v>0</v>
      </c>
      <c r="CX115" s="78">
        <f t="shared" si="298"/>
        <v>0</v>
      </c>
      <c r="CY115" s="78">
        <f t="shared" si="299"/>
        <v>0</v>
      </c>
      <c r="CZ115" s="78">
        <f t="shared" si="300"/>
        <v>0</v>
      </c>
      <c r="DA115" s="78">
        <f t="shared" si="301"/>
        <v>0</v>
      </c>
      <c r="DB115" s="78">
        <f t="shared" si="302"/>
        <v>0</v>
      </c>
      <c r="DC115" s="78">
        <f t="shared" si="303"/>
        <v>0</v>
      </c>
      <c r="DD115" s="78">
        <f t="shared" si="304"/>
        <v>0</v>
      </c>
      <c r="DE115" s="78">
        <f t="shared" si="305"/>
        <v>0</v>
      </c>
      <c r="DF115" s="78">
        <f t="shared" si="306"/>
        <v>0</v>
      </c>
      <c r="DG115" s="77">
        <f t="shared" si="307"/>
        <v>12.8</v>
      </c>
      <c r="DH115" s="75"/>
      <c r="DJ115" s="6">
        <f t="shared" si="308"/>
        <v>30</v>
      </c>
      <c r="DK115" s="6">
        <f t="shared" si="309"/>
        <v>0</v>
      </c>
      <c r="DL115" s="6">
        <f t="shared" si="310"/>
        <v>0</v>
      </c>
      <c r="DM115" s="6">
        <f t="shared" si="311"/>
        <v>0</v>
      </c>
      <c r="DN115" s="6">
        <f t="shared" si="312"/>
        <v>0</v>
      </c>
      <c r="DO115" s="6">
        <f t="shared" si="313"/>
        <v>0</v>
      </c>
      <c r="DP115" s="6">
        <f t="shared" si="314"/>
        <v>0</v>
      </c>
      <c r="DQ115" s="6">
        <f t="shared" si="315"/>
        <v>0</v>
      </c>
      <c r="DR115" s="6">
        <f t="shared" si="316"/>
        <v>0</v>
      </c>
      <c r="DS115" s="6">
        <f t="shared" si="317"/>
        <v>0</v>
      </c>
      <c r="DT115" s="6">
        <f t="shared" si="318"/>
        <v>0</v>
      </c>
      <c r="DU115" s="6">
        <f t="shared" si="319"/>
        <v>0</v>
      </c>
      <c r="DV115" s="77">
        <f t="shared" si="337"/>
        <v>30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  <c r="EI115" s="6">
        <v>0</v>
      </c>
      <c r="EJ115" s="6">
        <v>0</v>
      </c>
      <c r="EK115" s="77">
        <f t="shared" si="335"/>
        <v>0</v>
      </c>
      <c r="EO115" s="75">
        <f t="shared" si="283"/>
        <v>42.8</v>
      </c>
      <c r="EP115" s="75">
        <f t="shared" si="284"/>
        <v>0</v>
      </c>
      <c r="EQ115" s="75">
        <f t="shared" si="285"/>
        <v>0</v>
      </c>
      <c r="ER115" s="75">
        <f t="shared" si="286"/>
        <v>0</v>
      </c>
      <c r="ES115" s="75">
        <f t="shared" si="287"/>
        <v>0</v>
      </c>
      <c r="ET115" s="75">
        <f t="shared" si="288"/>
        <v>0</v>
      </c>
      <c r="EU115" s="75">
        <f t="shared" si="289"/>
        <v>0</v>
      </c>
      <c r="EV115" s="75">
        <f t="shared" si="290"/>
        <v>0</v>
      </c>
      <c r="EW115" s="75">
        <f t="shared" si="291"/>
        <v>0</v>
      </c>
      <c r="EX115" s="75">
        <f t="shared" si="292"/>
        <v>0</v>
      </c>
      <c r="EY115" s="75">
        <f t="shared" si="293"/>
        <v>0</v>
      </c>
      <c r="EZ115" s="75">
        <f t="shared" si="294"/>
        <v>0</v>
      </c>
      <c r="FA115" s="77">
        <f t="shared" si="336"/>
        <v>42.8</v>
      </c>
      <c r="FD115" s="75">
        <f t="shared" si="320"/>
        <v>597.20000000000005</v>
      </c>
      <c r="FE115" s="75">
        <f t="shared" si="321"/>
        <v>0</v>
      </c>
      <c r="FF115" s="75">
        <f t="shared" si="322"/>
        <v>0</v>
      </c>
      <c r="FG115" s="75">
        <f t="shared" si="323"/>
        <v>0</v>
      </c>
      <c r="FH115" s="75">
        <f t="shared" si="324"/>
        <v>0</v>
      </c>
      <c r="FI115" s="75">
        <f t="shared" si="325"/>
        <v>0</v>
      </c>
      <c r="FJ115" s="75">
        <f t="shared" si="326"/>
        <v>0</v>
      </c>
      <c r="FK115" s="75">
        <f t="shared" si="327"/>
        <v>0</v>
      </c>
      <c r="FL115" s="75">
        <f t="shared" si="328"/>
        <v>0</v>
      </c>
      <c r="FM115" s="75">
        <f t="shared" si="329"/>
        <v>0</v>
      </c>
      <c r="FN115" s="75">
        <f t="shared" si="330"/>
        <v>0</v>
      </c>
      <c r="FO115" s="75">
        <f t="shared" si="331"/>
        <v>0</v>
      </c>
      <c r="FP115" s="75">
        <f t="shared" si="332"/>
        <v>597.20000000000005</v>
      </c>
    </row>
    <row r="116" spans="1:172" ht="15" customHeight="1" outlineLevel="2" x14ac:dyDescent="0.25">
      <c r="A116" s="30">
        <v>12</v>
      </c>
      <c r="B116" s="30" t="s">
        <v>408</v>
      </c>
      <c r="C116" s="30" t="s">
        <v>6</v>
      </c>
      <c r="D116" s="64">
        <f t="shared" si="234"/>
        <v>16043</v>
      </c>
      <c r="E116" s="62">
        <v>16043</v>
      </c>
      <c r="F116" s="45" t="s">
        <v>482</v>
      </c>
      <c r="G116" s="36" t="s">
        <v>410</v>
      </c>
      <c r="H116" s="36" t="s">
        <v>410</v>
      </c>
      <c r="I116" s="45" t="s">
        <v>483</v>
      </c>
      <c r="J116" s="39" t="s">
        <v>484</v>
      </c>
      <c r="K116" s="44" t="s">
        <v>434</v>
      </c>
      <c r="L116" s="32" t="s">
        <v>220</v>
      </c>
      <c r="M116" s="33" t="s">
        <v>405</v>
      </c>
      <c r="N116" s="34">
        <v>0.01</v>
      </c>
      <c r="O116" s="34">
        <v>0.02</v>
      </c>
      <c r="P116" s="34">
        <v>0</v>
      </c>
      <c r="Q116" s="34">
        <v>0</v>
      </c>
      <c r="R116" s="33">
        <v>0</v>
      </c>
      <c r="S116" s="33">
        <v>0</v>
      </c>
      <c r="T116" s="33">
        <v>30</v>
      </c>
      <c r="U116" s="33"/>
      <c r="X116" s="75">
        <f>+VLOOKUP($D116,[1]venta_neta_cons!$A$2:$N$1048576,3,0)</f>
        <v>5576</v>
      </c>
      <c r="Y116" s="75">
        <f>+VLOOKUP($D116,[1]venta_neta_cons!$A$2:$N$1048576,4,0)</f>
        <v>0</v>
      </c>
      <c r="Z116" s="75">
        <f>+VLOOKUP($D116,[1]venta_neta_cons!$A$2:$N$1048576,5,0)</f>
        <v>0</v>
      </c>
      <c r="AA116" s="75">
        <f>+VLOOKUP($D116,[1]venta_neta_cons!$A$2:$N$1048576,6,0)</f>
        <v>0</v>
      </c>
      <c r="AB116" s="75">
        <f>+VLOOKUP($D116,[1]venta_neta_cons!$A$2:$N$1048576,7,0)</f>
        <v>0</v>
      </c>
      <c r="AC116" s="75">
        <f>+VLOOKUP($D116,[1]venta_neta_cons!$A$2:$N$1048576,8,0)</f>
        <v>0</v>
      </c>
      <c r="AD116" s="75">
        <f>+VLOOKUP($D116,[1]venta_neta_cons!$A$2:$N$1048576,9,0)</f>
        <v>0</v>
      </c>
      <c r="AE116" s="75">
        <f>+VLOOKUP($D116,[1]venta_neta_cons!$A$2:$N$1048576,10,0)</f>
        <v>0</v>
      </c>
      <c r="AF116" s="75">
        <f>+VLOOKUP($D116,[1]venta_neta_cons!$A$2:$N$1048576,11,0)</f>
        <v>0</v>
      </c>
      <c r="AG116" s="75">
        <f>+VLOOKUP($D116,[1]venta_neta_cons!$A$2:$N$1048576,12,0)</f>
        <v>0</v>
      </c>
      <c r="AH116" s="75">
        <f>+VLOOKUP($D116,[1]venta_neta_cons!$A$2:$N$1048576,13,0)</f>
        <v>0</v>
      </c>
      <c r="AI116" s="75">
        <f>+VLOOKUP($D116,[1]venta_neta_cons!$A$2:$N$1048576,14,0)</f>
        <v>0</v>
      </c>
      <c r="AJ116" s="76">
        <f t="shared" si="256"/>
        <v>5576</v>
      </c>
      <c r="AK116" s="159">
        <f t="shared" si="246"/>
        <v>0.33381994261119086</v>
      </c>
      <c r="AL116" s="76"/>
      <c r="AM116" s="75">
        <f>+VLOOKUP($D116,[1]saldo_cons!$A$2:$N$1048576,3,0)</f>
        <v>5576</v>
      </c>
      <c r="AN116" s="75">
        <f>+VLOOKUP($D116,[1]saldo_cons!$A$2:$N$1048576,4,0)</f>
        <v>0</v>
      </c>
      <c r="AO116" s="75">
        <f>+VLOOKUP($D116,[1]saldo_cons!$A$2:$N$1048576,5,0)</f>
        <v>0</v>
      </c>
      <c r="AP116" s="75">
        <f>+VLOOKUP($D116,[1]saldo_cons!$A$2:$N$1048576,6,0)</f>
        <v>0</v>
      </c>
      <c r="AQ116" s="75">
        <f>+VLOOKUP($D116,[1]saldo_cons!$A$2:$N$1048576,7,0)</f>
        <v>0</v>
      </c>
      <c r="AR116" s="75">
        <f>+VLOOKUP($D116,[1]saldo_cons!$A$2:$N$1048576,8,0)</f>
        <v>0</v>
      </c>
      <c r="AS116" s="75">
        <f>+VLOOKUP($D116,[1]saldo_cons!$A$2:$N$1048576,9,0)</f>
        <v>0</v>
      </c>
      <c r="AT116" s="75">
        <f>+VLOOKUP($D116,[1]saldo_cons!$A$2:$N$1048576,10,0)</f>
        <v>0</v>
      </c>
      <c r="AU116" s="75">
        <f>+VLOOKUP($D116,[1]saldo_cons!$A$2:$N$1048576,11,0)</f>
        <v>0</v>
      </c>
      <c r="AV116" s="75">
        <f>+VLOOKUP($D116,[1]saldo_cons!$A$2:$N$1048576,12,0)</f>
        <v>0</v>
      </c>
      <c r="AW116" s="75">
        <f>+VLOOKUP($D116,[1]saldo_cons!$A$2:$N$1048576,13,0)</f>
        <v>0</v>
      </c>
      <c r="AX116" s="75">
        <f>+VLOOKUP($D116,[1]saldo_cons!$A$2:$N$1048576,14,0)</f>
        <v>0</v>
      </c>
      <c r="AY116" s="76">
        <f t="shared" si="333"/>
        <v>5576</v>
      </c>
      <c r="AZ116" s="76"/>
      <c r="BA116" s="76"/>
      <c r="BB116" s="75">
        <f>+VLOOKUP($D116,[1]ggr_cons!$A$2:$N$1048576,3,0)</f>
        <v>1861.38</v>
      </c>
      <c r="BC116" s="75">
        <f>+VLOOKUP($D116,[1]ggr_cons!$A$2:$N$1048576,4,0)</f>
        <v>0</v>
      </c>
      <c r="BD116" s="75">
        <f>+VLOOKUP($D116,[1]ggr_cons!$A$2:$N$1048576,5,0)</f>
        <v>0</v>
      </c>
      <c r="BE116" s="75">
        <f>+VLOOKUP($D116,[1]ggr_cons!$A$2:$N$1048576,6,0)</f>
        <v>0</v>
      </c>
      <c r="BF116" s="75">
        <f>+VLOOKUP($D116,[1]ggr_cons!$A$2:$N$1048576,7,0)</f>
        <v>0</v>
      </c>
      <c r="BG116" s="75">
        <f>+VLOOKUP($D116,[1]ggr_cons!$A$2:$N$1048576,8,0)</f>
        <v>0</v>
      </c>
      <c r="BH116" s="75">
        <f>+VLOOKUP($D116,[1]ggr_cons!$A$2:$N$1048576,9,0)</f>
        <v>0</v>
      </c>
      <c r="BI116" s="75">
        <f>+VLOOKUP($D116,[1]ggr_cons!$A$2:$N$1048576,10,0)</f>
        <v>0</v>
      </c>
      <c r="BJ116" s="75">
        <f>+VLOOKUP($D116,[1]ggr_cons!$A$2:$N$1048576,11,0)</f>
        <v>0</v>
      </c>
      <c r="BK116" s="75">
        <f>+VLOOKUP($D116,[1]ggr_cons!$A$2:$N$1048576,12,0)</f>
        <v>0</v>
      </c>
      <c r="BL116" s="75">
        <f>+VLOOKUP($D116,[1]ggr_cons!$A$2:$N$1048576,13,0)</f>
        <v>0</v>
      </c>
      <c r="BM116" s="75">
        <f>+VLOOKUP($D116,[1]ggr_cons!$A$2:$N$1048576,14,0)</f>
        <v>0</v>
      </c>
      <c r="BN116" s="76">
        <f t="shared" si="334"/>
        <v>1861.38</v>
      </c>
      <c r="BO116" s="75"/>
      <c r="BP116" s="75"/>
      <c r="BQ116" s="77">
        <f t="shared" si="257"/>
        <v>55.76</v>
      </c>
      <c r="BR116" s="77">
        <f t="shared" si="258"/>
        <v>0</v>
      </c>
      <c r="BS116" s="77">
        <f t="shared" si="259"/>
        <v>0</v>
      </c>
      <c r="BT116" s="77">
        <f t="shared" si="260"/>
        <v>0</v>
      </c>
      <c r="BU116" s="77">
        <f t="shared" si="261"/>
        <v>0</v>
      </c>
      <c r="BV116" s="77">
        <f t="shared" si="262"/>
        <v>0</v>
      </c>
      <c r="BW116" s="77">
        <f t="shared" si="263"/>
        <v>0</v>
      </c>
      <c r="BX116" s="77">
        <f t="shared" si="264"/>
        <v>0</v>
      </c>
      <c r="BY116" s="77">
        <f t="shared" si="265"/>
        <v>0</v>
      </c>
      <c r="BZ116" s="77">
        <f t="shared" si="266"/>
        <v>0</v>
      </c>
      <c r="CA116" s="77">
        <f t="shared" si="267"/>
        <v>0</v>
      </c>
      <c r="CB116" s="77">
        <f t="shared" si="268"/>
        <v>0</v>
      </c>
      <c r="CC116" s="77">
        <f t="shared" si="269"/>
        <v>55.76</v>
      </c>
      <c r="CD116" s="75"/>
      <c r="CE116" s="77"/>
      <c r="CF116" s="77">
        <f t="shared" si="270"/>
        <v>46.082644628099175</v>
      </c>
      <c r="CG116" s="77">
        <f t="shared" si="271"/>
        <v>0</v>
      </c>
      <c r="CH116" s="77">
        <f t="shared" si="272"/>
        <v>0</v>
      </c>
      <c r="CI116" s="77">
        <f t="shared" si="273"/>
        <v>0</v>
      </c>
      <c r="CJ116" s="77">
        <f t="shared" si="274"/>
        <v>0</v>
      </c>
      <c r="CK116" s="77">
        <f t="shared" si="275"/>
        <v>0</v>
      </c>
      <c r="CL116" s="77">
        <f t="shared" si="276"/>
        <v>0</v>
      </c>
      <c r="CM116" s="77">
        <f t="shared" si="277"/>
        <v>0</v>
      </c>
      <c r="CN116" s="77">
        <f t="shared" si="278"/>
        <v>0</v>
      </c>
      <c r="CO116" s="77">
        <f t="shared" si="279"/>
        <v>0</v>
      </c>
      <c r="CP116" s="77">
        <f t="shared" si="280"/>
        <v>0</v>
      </c>
      <c r="CQ116" s="77">
        <f t="shared" si="281"/>
        <v>0</v>
      </c>
      <c r="CR116" s="77">
        <f t="shared" si="282"/>
        <v>46.082644628099175</v>
      </c>
      <c r="CS116" s="75"/>
      <c r="CT116" s="75"/>
      <c r="CU116" s="78">
        <f t="shared" si="295"/>
        <v>111.52</v>
      </c>
      <c r="CV116" s="78">
        <f t="shared" si="296"/>
        <v>0</v>
      </c>
      <c r="CW116" s="78">
        <f t="shared" si="297"/>
        <v>0</v>
      </c>
      <c r="CX116" s="78">
        <f t="shared" si="298"/>
        <v>0</v>
      </c>
      <c r="CY116" s="78">
        <f t="shared" si="299"/>
        <v>0</v>
      </c>
      <c r="CZ116" s="78">
        <f t="shared" si="300"/>
        <v>0</v>
      </c>
      <c r="DA116" s="78">
        <f t="shared" si="301"/>
        <v>0</v>
      </c>
      <c r="DB116" s="78">
        <f t="shared" si="302"/>
        <v>0</v>
      </c>
      <c r="DC116" s="78">
        <f t="shared" si="303"/>
        <v>0</v>
      </c>
      <c r="DD116" s="78">
        <f t="shared" si="304"/>
        <v>0</v>
      </c>
      <c r="DE116" s="78">
        <f t="shared" si="305"/>
        <v>0</v>
      </c>
      <c r="DF116" s="78">
        <f t="shared" si="306"/>
        <v>0</v>
      </c>
      <c r="DG116" s="77">
        <f t="shared" si="307"/>
        <v>111.52</v>
      </c>
      <c r="DH116" s="75"/>
      <c r="DJ116" s="6">
        <f t="shared" si="308"/>
        <v>30</v>
      </c>
      <c r="DK116" s="6">
        <f t="shared" si="309"/>
        <v>0</v>
      </c>
      <c r="DL116" s="6">
        <f t="shared" si="310"/>
        <v>0</v>
      </c>
      <c r="DM116" s="6">
        <f t="shared" si="311"/>
        <v>0</v>
      </c>
      <c r="DN116" s="6">
        <f t="shared" si="312"/>
        <v>0</v>
      </c>
      <c r="DO116" s="6">
        <f t="shared" si="313"/>
        <v>0</v>
      </c>
      <c r="DP116" s="6">
        <f t="shared" si="314"/>
        <v>0</v>
      </c>
      <c r="DQ116" s="6">
        <f t="shared" si="315"/>
        <v>0</v>
      </c>
      <c r="DR116" s="6">
        <f t="shared" si="316"/>
        <v>0</v>
      </c>
      <c r="DS116" s="6">
        <f t="shared" si="317"/>
        <v>0</v>
      </c>
      <c r="DT116" s="6">
        <f t="shared" si="318"/>
        <v>0</v>
      </c>
      <c r="DU116" s="6">
        <f t="shared" si="319"/>
        <v>0</v>
      </c>
      <c r="DV116" s="77">
        <f t="shared" si="337"/>
        <v>30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>
        <v>0</v>
      </c>
      <c r="EK116" s="77">
        <f t="shared" si="335"/>
        <v>0</v>
      </c>
      <c r="EO116" s="75">
        <f t="shared" si="283"/>
        <v>141.51999999999998</v>
      </c>
      <c r="EP116" s="75">
        <f t="shared" si="284"/>
        <v>0</v>
      </c>
      <c r="EQ116" s="75">
        <f t="shared" si="285"/>
        <v>0</v>
      </c>
      <c r="ER116" s="75">
        <f t="shared" si="286"/>
        <v>0</v>
      </c>
      <c r="ES116" s="75">
        <f t="shared" si="287"/>
        <v>0</v>
      </c>
      <c r="ET116" s="75">
        <f t="shared" si="288"/>
        <v>0</v>
      </c>
      <c r="EU116" s="75">
        <f t="shared" si="289"/>
        <v>0</v>
      </c>
      <c r="EV116" s="75">
        <f t="shared" si="290"/>
        <v>0</v>
      </c>
      <c r="EW116" s="75">
        <f t="shared" si="291"/>
        <v>0</v>
      </c>
      <c r="EX116" s="75">
        <f t="shared" si="292"/>
        <v>0</v>
      </c>
      <c r="EY116" s="75">
        <f t="shared" si="293"/>
        <v>0</v>
      </c>
      <c r="EZ116" s="75">
        <f t="shared" si="294"/>
        <v>0</v>
      </c>
      <c r="FA116" s="77">
        <f t="shared" si="336"/>
        <v>141.51999999999998</v>
      </c>
      <c r="FD116" s="75">
        <f t="shared" si="320"/>
        <v>5434.48</v>
      </c>
      <c r="FE116" s="75">
        <f t="shared" si="321"/>
        <v>0</v>
      </c>
      <c r="FF116" s="75">
        <f t="shared" si="322"/>
        <v>0</v>
      </c>
      <c r="FG116" s="75">
        <f t="shared" si="323"/>
        <v>0</v>
      </c>
      <c r="FH116" s="75">
        <f t="shared" si="324"/>
        <v>0</v>
      </c>
      <c r="FI116" s="75">
        <f t="shared" si="325"/>
        <v>0</v>
      </c>
      <c r="FJ116" s="75">
        <f t="shared" si="326"/>
        <v>0</v>
      </c>
      <c r="FK116" s="75">
        <f t="shared" si="327"/>
        <v>0</v>
      </c>
      <c r="FL116" s="75">
        <f t="shared" si="328"/>
        <v>0</v>
      </c>
      <c r="FM116" s="75">
        <f t="shared" si="329"/>
        <v>0</v>
      </c>
      <c r="FN116" s="75">
        <f t="shared" si="330"/>
        <v>0</v>
      </c>
      <c r="FO116" s="75">
        <f t="shared" si="331"/>
        <v>0</v>
      </c>
      <c r="FP116" s="75">
        <f t="shared" si="332"/>
        <v>5434.48</v>
      </c>
    </row>
    <row r="117" spans="1:172" ht="15" customHeight="1" outlineLevel="2" x14ac:dyDescent="0.25">
      <c r="A117" s="30">
        <v>12</v>
      </c>
      <c r="B117" s="30" t="s">
        <v>408</v>
      </c>
      <c r="C117" s="30" t="s">
        <v>6</v>
      </c>
      <c r="D117" s="64">
        <f t="shared" si="234"/>
        <v>16044</v>
      </c>
      <c r="E117" s="62">
        <v>16044</v>
      </c>
      <c r="F117" s="45" t="s">
        <v>485</v>
      </c>
      <c r="G117" s="36" t="s">
        <v>410</v>
      </c>
      <c r="H117" s="36" t="s">
        <v>410</v>
      </c>
      <c r="I117" s="45" t="s">
        <v>486</v>
      </c>
      <c r="J117" s="39" t="s">
        <v>487</v>
      </c>
      <c r="K117" s="44" t="s">
        <v>434</v>
      </c>
      <c r="L117" s="32" t="s">
        <v>220</v>
      </c>
      <c r="M117" s="33" t="s">
        <v>405</v>
      </c>
      <c r="N117" s="34">
        <v>0.01</v>
      </c>
      <c r="O117" s="34">
        <v>0.02</v>
      </c>
      <c r="P117" s="34">
        <v>0</v>
      </c>
      <c r="Q117" s="34">
        <v>0</v>
      </c>
      <c r="R117" s="33">
        <v>0</v>
      </c>
      <c r="S117" s="33">
        <v>0</v>
      </c>
      <c r="T117" s="33">
        <v>30</v>
      </c>
      <c r="U117" s="33"/>
      <c r="X117" s="75">
        <f>+VLOOKUP($D117,[1]venta_neta_cons!$A$2:$N$1048576,3,0)</f>
        <v>2211</v>
      </c>
      <c r="Y117" s="75">
        <f>+VLOOKUP($D117,[1]venta_neta_cons!$A$2:$N$1048576,4,0)</f>
        <v>0</v>
      </c>
      <c r="Z117" s="75">
        <f>+VLOOKUP($D117,[1]venta_neta_cons!$A$2:$N$1048576,5,0)</f>
        <v>0</v>
      </c>
      <c r="AA117" s="75">
        <f>+VLOOKUP($D117,[1]venta_neta_cons!$A$2:$N$1048576,6,0)</f>
        <v>0</v>
      </c>
      <c r="AB117" s="75">
        <f>+VLOOKUP($D117,[1]venta_neta_cons!$A$2:$N$1048576,7,0)</f>
        <v>0</v>
      </c>
      <c r="AC117" s="75">
        <f>+VLOOKUP($D117,[1]venta_neta_cons!$A$2:$N$1048576,8,0)</f>
        <v>0</v>
      </c>
      <c r="AD117" s="75">
        <f>+VLOOKUP($D117,[1]venta_neta_cons!$A$2:$N$1048576,9,0)</f>
        <v>0</v>
      </c>
      <c r="AE117" s="75">
        <f>+VLOOKUP($D117,[1]venta_neta_cons!$A$2:$N$1048576,10,0)</f>
        <v>0</v>
      </c>
      <c r="AF117" s="75">
        <f>+VLOOKUP($D117,[1]venta_neta_cons!$A$2:$N$1048576,11,0)</f>
        <v>0</v>
      </c>
      <c r="AG117" s="75">
        <f>+VLOOKUP($D117,[1]venta_neta_cons!$A$2:$N$1048576,12,0)</f>
        <v>0</v>
      </c>
      <c r="AH117" s="75">
        <f>+VLOOKUP($D117,[1]venta_neta_cons!$A$2:$N$1048576,13,0)</f>
        <v>0</v>
      </c>
      <c r="AI117" s="75">
        <f>+VLOOKUP($D117,[1]venta_neta_cons!$A$2:$N$1048576,14,0)</f>
        <v>0</v>
      </c>
      <c r="AJ117" s="76">
        <f t="shared" si="256"/>
        <v>2211</v>
      </c>
      <c r="AK117" s="159">
        <f t="shared" si="246"/>
        <v>5.7005879692446838E-2</v>
      </c>
      <c r="AL117" s="76"/>
      <c r="AM117" s="75">
        <f>+VLOOKUP($D117,[1]saldo_cons!$A$2:$N$1048576,3,0)</f>
        <v>2211</v>
      </c>
      <c r="AN117" s="75">
        <f>+VLOOKUP($D117,[1]saldo_cons!$A$2:$N$1048576,4,0)</f>
        <v>0</v>
      </c>
      <c r="AO117" s="75">
        <f>+VLOOKUP($D117,[1]saldo_cons!$A$2:$N$1048576,5,0)</f>
        <v>0</v>
      </c>
      <c r="AP117" s="75">
        <f>+VLOOKUP($D117,[1]saldo_cons!$A$2:$N$1048576,6,0)</f>
        <v>0</v>
      </c>
      <c r="AQ117" s="75">
        <f>+VLOOKUP($D117,[1]saldo_cons!$A$2:$N$1048576,7,0)</f>
        <v>0</v>
      </c>
      <c r="AR117" s="75">
        <f>+VLOOKUP($D117,[1]saldo_cons!$A$2:$N$1048576,8,0)</f>
        <v>0</v>
      </c>
      <c r="AS117" s="75">
        <f>+VLOOKUP($D117,[1]saldo_cons!$A$2:$N$1048576,9,0)</f>
        <v>0</v>
      </c>
      <c r="AT117" s="75">
        <f>+VLOOKUP($D117,[1]saldo_cons!$A$2:$N$1048576,10,0)</f>
        <v>0</v>
      </c>
      <c r="AU117" s="75">
        <f>+VLOOKUP($D117,[1]saldo_cons!$A$2:$N$1048576,11,0)</f>
        <v>0</v>
      </c>
      <c r="AV117" s="75">
        <f>+VLOOKUP($D117,[1]saldo_cons!$A$2:$N$1048576,12,0)</f>
        <v>0</v>
      </c>
      <c r="AW117" s="75">
        <f>+VLOOKUP($D117,[1]saldo_cons!$A$2:$N$1048576,13,0)</f>
        <v>0</v>
      </c>
      <c r="AX117" s="75">
        <f>+VLOOKUP($D117,[1]saldo_cons!$A$2:$N$1048576,14,0)</f>
        <v>0</v>
      </c>
      <c r="AY117" s="76">
        <f t="shared" si="333"/>
        <v>2211</v>
      </c>
      <c r="AZ117" s="76"/>
      <c r="BA117" s="76"/>
      <c r="BB117" s="75">
        <f>+VLOOKUP($D117,[1]ggr_cons!$A$2:$N$1048576,3,0)</f>
        <v>126.03999999999996</v>
      </c>
      <c r="BC117" s="75">
        <f>+VLOOKUP($D117,[1]ggr_cons!$A$2:$N$1048576,4,0)</f>
        <v>0</v>
      </c>
      <c r="BD117" s="75">
        <f>+VLOOKUP($D117,[1]ggr_cons!$A$2:$N$1048576,5,0)</f>
        <v>0</v>
      </c>
      <c r="BE117" s="75">
        <f>+VLOOKUP($D117,[1]ggr_cons!$A$2:$N$1048576,6,0)</f>
        <v>0</v>
      </c>
      <c r="BF117" s="75">
        <f>+VLOOKUP($D117,[1]ggr_cons!$A$2:$N$1048576,7,0)</f>
        <v>0</v>
      </c>
      <c r="BG117" s="75">
        <f>+VLOOKUP($D117,[1]ggr_cons!$A$2:$N$1048576,8,0)</f>
        <v>0</v>
      </c>
      <c r="BH117" s="75">
        <f>+VLOOKUP($D117,[1]ggr_cons!$A$2:$N$1048576,9,0)</f>
        <v>0</v>
      </c>
      <c r="BI117" s="75">
        <f>+VLOOKUP($D117,[1]ggr_cons!$A$2:$N$1048576,10,0)</f>
        <v>0</v>
      </c>
      <c r="BJ117" s="75">
        <f>+VLOOKUP($D117,[1]ggr_cons!$A$2:$N$1048576,11,0)</f>
        <v>0</v>
      </c>
      <c r="BK117" s="75">
        <f>+VLOOKUP($D117,[1]ggr_cons!$A$2:$N$1048576,12,0)</f>
        <v>0</v>
      </c>
      <c r="BL117" s="75">
        <f>+VLOOKUP($D117,[1]ggr_cons!$A$2:$N$1048576,13,0)</f>
        <v>0</v>
      </c>
      <c r="BM117" s="75">
        <f>+VLOOKUP($D117,[1]ggr_cons!$A$2:$N$1048576,14,0)</f>
        <v>0</v>
      </c>
      <c r="BN117" s="76">
        <f t="shared" si="334"/>
        <v>126.03999999999996</v>
      </c>
      <c r="BO117" s="75"/>
      <c r="BP117" s="75"/>
      <c r="BQ117" s="77">
        <f t="shared" si="257"/>
        <v>22.11</v>
      </c>
      <c r="BR117" s="77">
        <f t="shared" si="258"/>
        <v>0</v>
      </c>
      <c r="BS117" s="77">
        <f t="shared" si="259"/>
        <v>0</v>
      </c>
      <c r="BT117" s="77">
        <f t="shared" si="260"/>
        <v>0</v>
      </c>
      <c r="BU117" s="77">
        <f t="shared" si="261"/>
        <v>0</v>
      </c>
      <c r="BV117" s="77">
        <f t="shared" si="262"/>
        <v>0</v>
      </c>
      <c r="BW117" s="77">
        <f t="shared" si="263"/>
        <v>0</v>
      </c>
      <c r="BX117" s="77">
        <f t="shared" si="264"/>
        <v>0</v>
      </c>
      <c r="BY117" s="77">
        <f t="shared" si="265"/>
        <v>0</v>
      </c>
      <c r="BZ117" s="77">
        <f t="shared" si="266"/>
        <v>0</v>
      </c>
      <c r="CA117" s="77">
        <f t="shared" si="267"/>
        <v>0</v>
      </c>
      <c r="CB117" s="77">
        <f t="shared" si="268"/>
        <v>0</v>
      </c>
      <c r="CC117" s="77">
        <f t="shared" si="269"/>
        <v>22.11</v>
      </c>
      <c r="CD117" s="75"/>
      <c r="CE117" s="77"/>
      <c r="CF117" s="77">
        <f t="shared" si="270"/>
        <v>18.272727272727273</v>
      </c>
      <c r="CG117" s="77">
        <f t="shared" si="271"/>
        <v>0</v>
      </c>
      <c r="CH117" s="77">
        <f t="shared" si="272"/>
        <v>0</v>
      </c>
      <c r="CI117" s="77">
        <f t="shared" si="273"/>
        <v>0</v>
      </c>
      <c r="CJ117" s="77">
        <f t="shared" si="274"/>
        <v>0</v>
      </c>
      <c r="CK117" s="77">
        <f t="shared" si="275"/>
        <v>0</v>
      </c>
      <c r="CL117" s="77">
        <f t="shared" si="276"/>
        <v>0</v>
      </c>
      <c r="CM117" s="77">
        <f t="shared" si="277"/>
        <v>0</v>
      </c>
      <c r="CN117" s="77">
        <f t="shared" si="278"/>
        <v>0</v>
      </c>
      <c r="CO117" s="77">
        <f t="shared" si="279"/>
        <v>0</v>
      </c>
      <c r="CP117" s="77">
        <f t="shared" si="280"/>
        <v>0</v>
      </c>
      <c r="CQ117" s="77">
        <f t="shared" si="281"/>
        <v>0</v>
      </c>
      <c r="CR117" s="77">
        <f t="shared" si="282"/>
        <v>18.272727272727273</v>
      </c>
      <c r="CS117" s="75"/>
      <c r="CT117" s="75"/>
      <c r="CU117" s="78">
        <f t="shared" si="295"/>
        <v>44.22</v>
      </c>
      <c r="CV117" s="78">
        <f t="shared" si="296"/>
        <v>0</v>
      </c>
      <c r="CW117" s="78">
        <f t="shared" si="297"/>
        <v>0</v>
      </c>
      <c r="CX117" s="78">
        <f t="shared" si="298"/>
        <v>0</v>
      </c>
      <c r="CY117" s="78">
        <f t="shared" si="299"/>
        <v>0</v>
      </c>
      <c r="CZ117" s="78">
        <f t="shared" si="300"/>
        <v>0</v>
      </c>
      <c r="DA117" s="78">
        <f t="shared" si="301"/>
        <v>0</v>
      </c>
      <c r="DB117" s="78">
        <f t="shared" si="302"/>
        <v>0</v>
      </c>
      <c r="DC117" s="78">
        <f t="shared" si="303"/>
        <v>0</v>
      </c>
      <c r="DD117" s="78">
        <f t="shared" si="304"/>
        <v>0</v>
      </c>
      <c r="DE117" s="78">
        <f t="shared" si="305"/>
        <v>0</v>
      </c>
      <c r="DF117" s="78">
        <f t="shared" si="306"/>
        <v>0</v>
      </c>
      <c r="DG117" s="77">
        <f t="shared" si="307"/>
        <v>44.22</v>
      </c>
      <c r="DH117" s="75"/>
      <c r="DJ117" s="6">
        <f t="shared" si="308"/>
        <v>30</v>
      </c>
      <c r="DK117" s="6">
        <f t="shared" si="309"/>
        <v>0</v>
      </c>
      <c r="DL117" s="6">
        <f t="shared" si="310"/>
        <v>0</v>
      </c>
      <c r="DM117" s="6">
        <f t="shared" si="311"/>
        <v>0</v>
      </c>
      <c r="DN117" s="6">
        <f t="shared" si="312"/>
        <v>0</v>
      </c>
      <c r="DO117" s="6">
        <f t="shared" si="313"/>
        <v>0</v>
      </c>
      <c r="DP117" s="6">
        <f t="shared" si="314"/>
        <v>0</v>
      </c>
      <c r="DQ117" s="6">
        <f t="shared" si="315"/>
        <v>0</v>
      </c>
      <c r="DR117" s="6">
        <f t="shared" si="316"/>
        <v>0</v>
      </c>
      <c r="DS117" s="6">
        <f t="shared" si="317"/>
        <v>0</v>
      </c>
      <c r="DT117" s="6">
        <f t="shared" si="318"/>
        <v>0</v>
      </c>
      <c r="DU117" s="6">
        <f t="shared" si="319"/>
        <v>0</v>
      </c>
      <c r="DV117" s="77">
        <f t="shared" si="337"/>
        <v>30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77">
        <f t="shared" si="335"/>
        <v>0</v>
      </c>
      <c r="EO117" s="75">
        <f t="shared" si="283"/>
        <v>74.22</v>
      </c>
      <c r="EP117" s="75">
        <f t="shared" si="284"/>
        <v>0</v>
      </c>
      <c r="EQ117" s="75">
        <f t="shared" si="285"/>
        <v>0</v>
      </c>
      <c r="ER117" s="75">
        <f t="shared" si="286"/>
        <v>0</v>
      </c>
      <c r="ES117" s="75">
        <f t="shared" si="287"/>
        <v>0</v>
      </c>
      <c r="ET117" s="75">
        <f t="shared" si="288"/>
        <v>0</v>
      </c>
      <c r="EU117" s="75">
        <f t="shared" si="289"/>
        <v>0</v>
      </c>
      <c r="EV117" s="75">
        <f t="shared" si="290"/>
        <v>0</v>
      </c>
      <c r="EW117" s="75">
        <f t="shared" si="291"/>
        <v>0</v>
      </c>
      <c r="EX117" s="75">
        <f t="shared" si="292"/>
        <v>0</v>
      </c>
      <c r="EY117" s="75">
        <f t="shared" si="293"/>
        <v>0</v>
      </c>
      <c r="EZ117" s="75">
        <f t="shared" si="294"/>
        <v>0</v>
      </c>
      <c r="FA117" s="77">
        <f t="shared" si="336"/>
        <v>74.22</v>
      </c>
      <c r="FD117" s="75">
        <f t="shared" si="320"/>
        <v>2136.7800000000002</v>
      </c>
      <c r="FE117" s="75">
        <f t="shared" si="321"/>
        <v>0</v>
      </c>
      <c r="FF117" s="75">
        <f t="shared" si="322"/>
        <v>0</v>
      </c>
      <c r="FG117" s="75">
        <f t="shared" si="323"/>
        <v>0</v>
      </c>
      <c r="FH117" s="75">
        <f t="shared" si="324"/>
        <v>0</v>
      </c>
      <c r="FI117" s="75">
        <f t="shared" si="325"/>
        <v>0</v>
      </c>
      <c r="FJ117" s="75">
        <f t="shared" si="326"/>
        <v>0</v>
      </c>
      <c r="FK117" s="75">
        <f t="shared" si="327"/>
        <v>0</v>
      </c>
      <c r="FL117" s="75">
        <f t="shared" si="328"/>
        <v>0</v>
      </c>
      <c r="FM117" s="75">
        <f t="shared" si="329"/>
        <v>0</v>
      </c>
      <c r="FN117" s="75">
        <f t="shared" si="330"/>
        <v>0</v>
      </c>
      <c r="FO117" s="75">
        <f t="shared" si="331"/>
        <v>0</v>
      </c>
      <c r="FP117" s="75">
        <f t="shared" si="332"/>
        <v>2136.7800000000002</v>
      </c>
    </row>
    <row r="118" spans="1:172" ht="15" customHeight="1" outlineLevel="2" x14ac:dyDescent="0.25">
      <c r="A118" s="30">
        <v>12</v>
      </c>
      <c r="B118" s="30" t="s">
        <v>408</v>
      </c>
      <c r="C118" s="30" t="s">
        <v>6</v>
      </c>
      <c r="D118" s="64">
        <f t="shared" si="234"/>
        <v>16045</v>
      </c>
      <c r="E118" s="62">
        <v>16045</v>
      </c>
      <c r="F118" s="45" t="s">
        <v>488</v>
      </c>
      <c r="G118" s="36" t="s">
        <v>410</v>
      </c>
      <c r="H118" s="36" t="s">
        <v>410</v>
      </c>
      <c r="I118" s="45" t="s">
        <v>489</v>
      </c>
      <c r="J118" s="39" t="s">
        <v>490</v>
      </c>
      <c r="K118" s="44" t="s">
        <v>434</v>
      </c>
      <c r="L118" s="32" t="s">
        <v>220</v>
      </c>
      <c r="M118" s="33" t="s">
        <v>405</v>
      </c>
      <c r="N118" s="34">
        <v>0.01</v>
      </c>
      <c r="O118" s="34">
        <v>0.02</v>
      </c>
      <c r="P118" s="34">
        <v>0</v>
      </c>
      <c r="Q118" s="34">
        <v>0</v>
      </c>
      <c r="R118" s="33">
        <v>0</v>
      </c>
      <c r="S118" s="33">
        <v>0</v>
      </c>
      <c r="T118" s="33">
        <v>30</v>
      </c>
      <c r="U118" s="33"/>
      <c r="X118" s="75">
        <f>+VLOOKUP($D118,[1]venta_neta_cons!$A$2:$N$1048576,3,0)</f>
        <v>5378</v>
      </c>
      <c r="Y118" s="75">
        <f>+VLOOKUP($D118,[1]venta_neta_cons!$A$2:$N$1048576,4,0)</f>
        <v>0</v>
      </c>
      <c r="Z118" s="75">
        <f>+VLOOKUP($D118,[1]venta_neta_cons!$A$2:$N$1048576,5,0)</f>
        <v>0</v>
      </c>
      <c r="AA118" s="75">
        <f>+VLOOKUP($D118,[1]venta_neta_cons!$A$2:$N$1048576,6,0)</f>
        <v>0</v>
      </c>
      <c r="AB118" s="75">
        <f>+VLOOKUP($D118,[1]venta_neta_cons!$A$2:$N$1048576,7,0)</f>
        <v>0</v>
      </c>
      <c r="AC118" s="75">
        <f>+VLOOKUP($D118,[1]venta_neta_cons!$A$2:$N$1048576,8,0)</f>
        <v>0</v>
      </c>
      <c r="AD118" s="75">
        <f>+VLOOKUP($D118,[1]venta_neta_cons!$A$2:$N$1048576,9,0)</f>
        <v>0</v>
      </c>
      <c r="AE118" s="75">
        <f>+VLOOKUP($D118,[1]venta_neta_cons!$A$2:$N$1048576,10,0)</f>
        <v>0</v>
      </c>
      <c r="AF118" s="75">
        <f>+VLOOKUP($D118,[1]venta_neta_cons!$A$2:$N$1048576,11,0)</f>
        <v>0</v>
      </c>
      <c r="AG118" s="75">
        <f>+VLOOKUP($D118,[1]venta_neta_cons!$A$2:$N$1048576,12,0)</f>
        <v>0</v>
      </c>
      <c r="AH118" s="75">
        <f>+VLOOKUP($D118,[1]venta_neta_cons!$A$2:$N$1048576,13,0)</f>
        <v>0</v>
      </c>
      <c r="AI118" s="75">
        <f>+VLOOKUP($D118,[1]venta_neta_cons!$A$2:$N$1048576,14,0)</f>
        <v>0</v>
      </c>
      <c r="AJ118" s="76">
        <f t="shared" si="256"/>
        <v>5378</v>
      </c>
      <c r="AK118" s="159">
        <f t="shared" si="246"/>
        <v>4.0228709557456374E-2</v>
      </c>
      <c r="AL118" s="76"/>
      <c r="AM118" s="75">
        <f>+VLOOKUP($D118,[1]saldo_cons!$A$2:$N$1048576,3,0)</f>
        <v>5378</v>
      </c>
      <c r="AN118" s="75">
        <f>+VLOOKUP($D118,[1]saldo_cons!$A$2:$N$1048576,4,0)</f>
        <v>0</v>
      </c>
      <c r="AO118" s="75">
        <f>+VLOOKUP($D118,[1]saldo_cons!$A$2:$N$1048576,5,0)</f>
        <v>0</v>
      </c>
      <c r="AP118" s="75">
        <f>+VLOOKUP($D118,[1]saldo_cons!$A$2:$N$1048576,6,0)</f>
        <v>0</v>
      </c>
      <c r="AQ118" s="75">
        <f>+VLOOKUP($D118,[1]saldo_cons!$A$2:$N$1048576,7,0)</f>
        <v>0</v>
      </c>
      <c r="AR118" s="75">
        <f>+VLOOKUP($D118,[1]saldo_cons!$A$2:$N$1048576,8,0)</f>
        <v>0</v>
      </c>
      <c r="AS118" s="75">
        <f>+VLOOKUP($D118,[1]saldo_cons!$A$2:$N$1048576,9,0)</f>
        <v>0</v>
      </c>
      <c r="AT118" s="75">
        <f>+VLOOKUP($D118,[1]saldo_cons!$A$2:$N$1048576,10,0)</f>
        <v>0</v>
      </c>
      <c r="AU118" s="75">
        <f>+VLOOKUP($D118,[1]saldo_cons!$A$2:$N$1048576,11,0)</f>
        <v>0</v>
      </c>
      <c r="AV118" s="75">
        <f>+VLOOKUP($D118,[1]saldo_cons!$A$2:$N$1048576,12,0)</f>
        <v>0</v>
      </c>
      <c r="AW118" s="75">
        <f>+VLOOKUP($D118,[1]saldo_cons!$A$2:$N$1048576,13,0)</f>
        <v>0</v>
      </c>
      <c r="AX118" s="75">
        <f>+VLOOKUP($D118,[1]saldo_cons!$A$2:$N$1048576,14,0)</f>
        <v>0</v>
      </c>
      <c r="AY118" s="76">
        <f t="shared" si="333"/>
        <v>5378</v>
      </c>
      <c r="AZ118" s="76"/>
      <c r="BA118" s="76"/>
      <c r="BB118" s="75">
        <f>+VLOOKUP($D118,[1]ggr_cons!$A$2:$N$1048576,3,0)</f>
        <v>216.35000000000036</v>
      </c>
      <c r="BC118" s="75">
        <f>+VLOOKUP($D118,[1]ggr_cons!$A$2:$N$1048576,4,0)</f>
        <v>0</v>
      </c>
      <c r="BD118" s="75">
        <f>+VLOOKUP($D118,[1]ggr_cons!$A$2:$N$1048576,5,0)</f>
        <v>0</v>
      </c>
      <c r="BE118" s="75">
        <f>+VLOOKUP($D118,[1]ggr_cons!$A$2:$N$1048576,6,0)</f>
        <v>0</v>
      </c>
      <c r="BF118" s="75">
        <f>+VLOOKUP($D118,[1]ggr_cons!$A$2:$N$1048576,7,0)</f>
        <v>0</v>
      </c>
      <c r="BG118" s="75">
        <f>+VLOOKUP($D118,[1]ggr_cons!$A$2:$N$1048576,8,0)</f>
        <v>0</v>
      </c>
      <c r="BH118" s="75">
        <f>+VLOOKUP($D118,[1]ggr_cons!$A$2:$N$1048576,9,0)</f>
        <v>0</v>
      </c>
      <c r="BI118" s="75">
        <f>+VLOOKUP($D118,[1]ggr_cons!$A$2:$N$1048576,10,0)</f>
        <v>0</v>
      </c>
      <c r="BJ118" s="75">
        <f>+VLOOKUP($D118,[1]ggr_cons!$A$2:$N$1048576,11,0)</f>
        <v>0</v>
      </c>
      <c r="BK118" s="75">
        <f>+VLOOKUP($D118,[1]ggr_cons!$A$2:$N$1048576,12,0)</f>
        <v>0</v>
      </c>
      <c r="BL118" s="75">
        <f>+VLOOKUP($D118,[1]ggr_cons!$A$2:$N$1048576,13,0)</f>
        <v>0</v>
      </c>
      <c r="BM118" s="75">
        <f>+VLOOKUP($D118,[1]ggr_cons!$A$2:$N$1048576,14,0)</f>
        <v>0</v>
      </c>
      <c r="BN118" s="76">
        <f t="shared" si="334"/>
        <v>216.35000000000036</v>
      </c>
      <c r="BO118" s="75"/>
      <c r="BP118" s="75"/>
      <c r="BQ118" s="77">
        <f t="shared" si="257"/>
        <v>53.78</v>
      </c>
      <c r="BR118" s="77">
        <f t="shared" si="258"/>
        <v>0</v>
      </c>
      <c r="BS118" s="77">
        <f t="shared" si="259"/>
        <v>0</v>
      </c>
      <c r="BT118" s="77">
        <f t="shared" si="260"/>
        <v>0</v>
      </c>
      <c r="BU118" s="77">
        <f t="shared" si="261"/>
        <v>0</v>
      </c>
      <c r="BV118" s="77">
        <f t="shared" si="262"/>
        <v>0</v>
      </c>
      <c r="BW118" s="77">
        <f t="shared" si="263"/>
        <v>0</v>
      </c>
      <c r="BX118" s="77">
        <f t="shared" si="264"/>
        <v>0</v>
      </c>
      <c r="BY118" s="77">
        <f t="shared" si="265"/>
        <v>0</v>
      </c>
      <c r="BZ118" s="77">
        <f t="shared" si="266"/>
        <v>0</v>
      </c>
      <c r="CA118" s="77">
        <f t="shared" si="267"/>
        <v>0</v>
      </c>
      <c r="CB118" s="77">
        <f t="shared" si="268"/>
        <v>0</v>
      </c>
      <c r="CC118" s="77">
        <f t="shared" si="269"/>
        <v>53.78</v>
      </c>
      <c r="CD118" s="75"/>
      <c r="CE118" s="77"/>
      <c r="CF118" s="77">
        <f t="shared" si="270"/>
        <v>44.446280991735541</v>
      </c>
      <c r="CG118" s="77">
        <f t="shared" si="271"/>
        <v>0</v>
      </c>
      <c r="CH118" s="77">
        <f t="shared" si="272"/>
        <v>0</v>
      </c>
      <c r="CI118" s="77">
        <f t="shared" si="273"/>
        <v>0</v>
      </c>
      <c r="CJ118" s="77">
        <f t="shared" si="274"/>
        <v>0</v>
      </c>
      <c r="CK118" s="77">
        <f t="shared" si="275"/>
        <v>0</v>
      </c>
      <c r="CL118" s="77">
        <f t="shared" si="276"/>
        <v>0</v>
      </c>
      <c r="CM118" s="77">
        <f t="shared" si="277"/>
        <v>0</v>
      </c>
      <c r="CN118" s="77">
        <f t="shared" si="278"/>
        <v>0</v>
      </c>
      <c r="CO118" s="77">
        <f t="shared" si="279"/>
        <v>0</v>
      </c>
      <c r="CP118" s="77">
        <f t="shared" si="280"/>
        <v>0</v>
      </c>
      <c r="CQ118" s="77">
        <f t="shared" si="281"/>
        <v>0</v>
      </c>
      <c r="CR118" s="77">
        <f t="shared" si="282"/>
        <v>44.446280991735541</v>
      </c>
      <c r="CS118" s="75"/>
      <c r="CT118" s="75"/>
      <c r="CU118" s="78">
        <f t="shared" si="295"/>
        <v>107.56</v>
      </c>
      <c r="CV118" s="78">
        <f t="shared" si="296"/>
        <v>0</v>
      </c>
      <c r="CW118" s="78">
        <f t="shared" si="297"/>
        <v>0</v>
      </c>
      <c r="CX118" s="78">
        <f t="shared" si="298"/>
        <v>0</v>
      </c>
      <c r="CY118" s="78">
        <f t="shared" si="299"/>
        <v>0</v>
      </c>
      <c r="CZ118" s="78">
        <f t="shared" si="300"/>
        <v>0</v>
      </c>
      <c r="DA118" s="78">
        <f t="shared" si="301"/>
        <v>0</v>
      </c>
      <c r="DB118" s="78">
        <f t="shared" si="302"/>
        <v>0</v>
      </c>
      <c r="DC118" s="78">
        <f t="shared" si="303"/>
        <v>0</v>
      </c>
      <c r="DD118" s="78">
        <f t="shared" si="304"/>
        <v>0</v>
      </c>
      <c r="DE118" s="78">
        <f t="shared" si="305"/>
        <v>0</v>
      </c>
      <c r="DF118" s="78">
        <f t="shared" si="306"/>
        <v>0</v>
      </c>
      <c r="DG118" s="77">
        <f t="shared" si="307"/>
        <v>107.56</v>
      </c>
      <c r="DH118" s="75"/>
      <c r="DJ118" s="6">
        <f t="shared" si="308"/>
        <v>30</v>
      </c>
      <c r="DK118" s="6">
        <f t="shared" si="309"/>
        <v>0</v>
      </c>
      <c r="DL118" s="6">
        <f t="shared" si="310"/>
        <v>0</v>
      </c>
      <c r="DM118" s="6">
        <f t="shared" si="311"/>
        <v>0</v>
      </c>
      <c r="DN118" s="6">
        <f t="shared" si="312"/>
        <v>0</v>
      </c>
      <c r="DO118" s="6">
        <f t="shared" si="313"/>
        <v>0</v>
      </c>
      <c r="DP118" s="6">
        <f t="shared" si="314"/>
        <v>0</v>
      </c>
      <c r="DQ118" s="6">
        <f t="shared" si="315"/>
        <v>0</v>
      </c>
      <c r="DR118" s="6">
        <f t="shared" si="316"/>
        <v>0</v>
      </c>
      <c r="DS118" s="6">
        <f t="shared" si="317"/>
        <v>0</v>
      </c>
      <c r="DT118" s="6">
        <f t="shared" si="318"/>
        <v>0</v>
      </c>
      <c r="DU118" s="6">
        <f t="shared" si="319"/>
        <v>0</v>
      </c>
      <c r="DV118" s="77">
        <f t="shared" si="337"/>
        <v>30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77">
        <f t="shared" si="335"/>
        <v>0</v>
      </c>
      <c r="EO118" s="75">
        <f t="shared" si="283"/>
        <v>137.56</v>
      </c>
      <c r="EP118" s="75">
        <f t="shared" si="284"/>
        <v>0</v>
      </c>
      <c r="EQ118" s="75">
        <f t="shared" si="285"/>
        <v>0</v>
      </c>
      <c r="ER118" s="75">
        <f t="shared" si="286"/>
        <v>0</v>
      </c>
      <c r="ES118" s="75">
        <f t="shared" si="287"/>
        <v>0</v>
      </c>
      <c r="ET118" s="75">
        <f t="shared" si="288"/>
        <v>0</v>
      </c>
      <c r="EU118" s="75">
        <f t="shared" si="289"/>
        <v>0</v>
      </c>
      <c r="EV118" s="75">
        <f t="shared" si="290"/>
        <v>0</v>
      </c>
      <c r="EW118" s="75">
        <f t="shared" si="291"/>
        <v>0</v>
      </c>
      <c r="EX118" s="75">
        <f t="shared" si="292"/>
        <v>0</v>
      </c>
      <c r="EY118" s="75">
        <f t="shared" si="293"/>
        <v>0</v>
      </c>
      <c r="EZ118" s="75">
        <f t="shared" si="294"/>
        <v>0</v>
      </c>
      <c r="FA118" s="77">
        <f t="shared" si="336"/>
        <v>137.56</v>
      </c>
      <c r="FD118" s="75">
        <f t="shared" si="320"/>
        <v>5240.4399999999996</v>
      </c>
      <c r="FE118" s="75">
        <f t="shared" si="321"/>
        <v>0</v>
      </c>
      <c r="FF118" s="75">
        <f t="shared" si="322"/>
        <v>0</v>
      </c>
      <c r="FG118" s="75">
        <f t="shared" si="323"/>
        <v>0</v>
      </c>
      <c r="FH118" s="75">
        <f t="shared" si="324"/>
        <v>0</v>
      </c>
      <c r="FI118" s="75">
        <f t="shared" si="325"/>
        <v>0</v>
      </c>
      <c r="FJ118" s="75">
        <f t="shared" si="326"/>
        <v>0</v>
      </c>
      <c r="FK118" s="75">
        <f t="shared" si="327"/>
        <v>0</v>
      </c>
      <c r="FL118" s="75">
        <f t="shared" si="328"/>
        <v>0</v>
      </c>
      <c r="FM118" s="75">
        <f t="shared" si="329"/>
        <v>0</v>
      </c>
      <c r="FN118" s="75">
        <f t="shared" si="330"/>
        <v>0</v>
      </c>
      <c r="FO118" s="75">
        <f t="shared" si="331"/>
        <v>0</v>
      </c>
      <c r="FP118" s="75">
        <f t="shared" si="332"/>
        <v>5240.4399999999996</v>
      </c>
    </row>
    <row r="119" spans="1:172" ht="15" customHeight="1" outlineLevel="2" x14ac:dyDescent="0.25">
      <c r="A119" s="30">
        <v>12</v>
      </c>
      <c r="B119" s="30" t="s">
        <v>408</v>
      </c>
      <c r="C119" s="30" t="s">
        <v>6</v>
      </c>
      <c r="D119" s="64">
        <f t="shared" si="234"/>
        <v>16047</v>
      </c>
      <c r="E119" s="62">
        <v>16047</v>
      </c>
      <c r="F119" s="45" t="s">
        <v>491</v>
      </c>
      <c r="G119" s="36" t="s">
        <v>410</v>
      </c>
      <c r="H119" s="36" t="s">
        <v>410</v>
      </c>
      <c r="I119" s="45" t="s">
        <v>492</v>
      </c>
      <c r="J119" s="44" t="s">
        <v>434</v>
      </c>
      <c r="K119" s="44" t="s">
        <v>434</v>
      </c>
      <c r="L119" s="32" t="s">
        <v>220</v>
      </c>
      <c r="M119" s="33" t="s">
        <v>405</v>
      </c>
      <c r="N119" s="34">
        <v>0.01</v>
      </c>
      <c r="O119" s="34">
        <v>0.02</v>
      </c>
      <c r="P119" s="34">
        <v>0</v>
      </c>
      <c r="Q119" s="34">
        <v>0</v>
      </c>
      <c r="R119" s="33">
        <v>0</v>
      </c>
      <c r="S119" s="33">
        <v>0</v>
      </c>
      <c r="T119" s="33">
        <v>30</v>
      </c>
      <c r="U119" s="33"/>
      <c r="X119" s="75">
        <f>+VLOOKUP($D119,[1]venta_neta_cons!$A$2:$N$1048576,3,0)</f>
        <v>3498</v>
      </c>
      <c r="Y119" s="75">
        <f>+VLOOKUP($D119,[1]venta_neta_cons!$A$2:$N$1048576,4,0)</f>
        <v>0</v>
      </c>
      <c r="Z119" s="75">
        <f>+VLOOKUP($D119,[1]venta_neta_cons!$A$2:$N$1048576,5,0)</f>
        <v>0</v>
      </c>
      <c r="AA119" s="75">
        <f>+VLOOKUP($D119,[1]venta_neta_cons!$A$2:$N$1048576,6,0)</f>
        <v>0</v>
      </c>
      <c r="AB119" s="75">
        <f>+VLOOKUP($D119,[1]venta_neta_cons!$A$2:$N$1048576,7,0)</f>
        <v>0</v>
      </c>
      <c r="AC119" s="75">
        <f>+VLOOKUP($D119,[1]venta_neta_cons!$A$2:$N$1048576,8,0)</f>
        <v>0</v>
      </c>
      <c r="AD119" s="75">
        <f>+VLOOKUP($D119,[1]venta_neta_cons!$A$2:$N$1048576,9,0)</f>
        <v>0</v>
      </c>
      <c r="AE119" s="75">
        <f>+VLOOKUP($D119,[1]venta_neta_cons!$A$2:$N$1048576,10,0)</f>
        <v>0</v>
      </c>
      <c r="AF119" s="75">
        <f>+VLOOKUP($D119,[1]venta_neta_cons!$A$2:$N$1048576,11,0)</f>
        <v>0</v>
      </c>
      <c r="AG119" s="75">
        <f>+VLOOKUP($D119,[1]venta_neta_cons!$A$2:$N$1048576,12,0)</f>
        <v>0</v>
      </c>
      <c r="AH119" s="75">
        <f>+VLOOKUP($D119,[1]venta_neta_cons!$A$2:$N$1048576,13,0)</f>
        <v>0</v>
      </c>
      <c r="AI119" s="75">
        <f>+VLOOKUP($D119,[1]venta_neta_cons!$A$2:$N$1048576,14,0)</f>
        <v>0</v>
      </c>
      <c r="AJ119" s="76">
        <f t="shared" si="256"/>
        <v>3498</v>
      </c>
      <c r="AK119" s="159">
        <f t="shared" si="246"/>
        <v>-3.6114922813036E-2</v>
      </c>
      <c r="AL119" s="76"/>
      <c r="AM119" s="75">
        <f>+VLOOKUP($D119,[1]saldo_cons!$A$2:$N$1048576,3,0)</f>
        <v>3498</v>
      </c>
      <c r="AN119" s="75">
        <f>+VLOOKUP($D119,[1]saldo_cons!$A$2:$N$1048576,4,0)</f>
        <v>0</v>
      </c>
      <c r="AO119" s="75">
        <f>+VLOOKUP($D119,[1]saldo_cons!$A$2:$N$1048576,5,0)</f>
        <v>0</v>
      </c>
      <c r="AP119" s="75">
        <f>+VLOOKUP($D119,[1]saldo_cons!$A$2:$N$1048576,6,0)</f>
        <v>0</v>
      </c>
      <c r="AQ119" s="75">
        <f>+VLOOKUP($D119,[1]saldo_cons!$A$2:$N$1048576,7,0)</f>
        <v>0</v>
      </c>
      <c r="AR119" s="75">
        <f>+VLOOKUP($D119,[1]saldo_cons!$A$2:$N$1048576,8,0)</f>
        <v>0</v>
      </c>
      <c r="AS119" s="75">
        <f>+VLOOKUP($D119,[1]saldo_cons!$A$2:$N$1048576,9,0)</f>
        <v>0</v>
      </c>
      <c r="AT119" s="75">
        <f>+VLOOKUP($D119,[1]saldo_cons!$A$2:$N$1048576,10,0)</f>
        <v>0</v>
      </c>
      <c r="AU119" s="75">
        <f>+VLOOKUP($D119,[1]saldo_cons!$A$2:$N$1048576,11,0)</f>
        <v>0</v>
      </c>
      <c r="AV119" s="75">
        <f>+VLOOKUP($D119,[1]saldo_cons!$A$2:$N$1048576,12,0)</f>
        <v>0</v>
      </c>
      <c r="AW119" s="75">
        <f>+VLOOKUP($D119,[1]saldo_cons!$A$2:$N$1048576,13,0)</f>
        <v>0</v>
      </c>
      <c r="AX119" s="75">
        <f>+VLOOKUP($D119,[1]saldo_cons!$A$2:$N$1048576,14,0)</f>
        <v>0</v>
      </c>
      <c r="AY119" s="76">
        <f t="shared" si="333"/>
        <v>3498</v>
      </c>
      <c r="AZ119" s="76"/>
      <c r="BA119" s="76"/>
      <c r="BB119" s="75">
        <f>+VLOOKUP($D119,[1]ggr_cons!$A$2:$N$1048576,3,0)</f>
        <v>-126.32999999999993</v>
      </c>
      <c r="BC119" s="75">
        <f>+VLOOKUP($D119,[1]ggr_cons!$A$2:$N$1048576,4,0)</f>
        <v>0</v>
      </c>
      <c r="BD119" s="75">
        <f>+VLOOKUP($D119,[1]ggr_cons!$A$2:$N$1048576,5,0)</f>
        <v>0</v>
      </c>
      <c r="BE119" s="75">
        <f>+VLOOKUP($D119,[1]ggr_cons!$A$2:$N$1048576,6,0)</f>
        <v>0</v>
      </c>
      <c r="BF119" s="75">
        <f>+VLOOKUP($D119,[1]ggr_cons!$A$2:$N$1048576,7,0)</f>
        <v>0</v>
      </c>
      <c r="BG119" s="75">
        <f>+VLOOKUP($D119,[1]ggr_cons!$A$2:$N$1048576,8,0)</f>
        <v>0</v>
      </c>
      <c r="BH119" s="75">
        <f>+VLOOKUP($D119,[1]ggr_cons!$A$2:$N$1048576,9,0)</f>
        <v>0</v>
      </c>
      <c r="BI119" s="75">
        <f>+VLOOKUP($D119,[1]ggr_cons!$A$2:$N$1048576,10,0)</f>
        <v>0</v>
      </c>
      <c r="BJ119" s="75">
        <f>+VLOOKUP($D119,[1]ggr_cons!$A$2:$N$1048576,11,0)</f>
        <v>0</v>
      </c>
      <c r="BK119" s="75">
        <f>+VLOOKUP($D119,[1]ggr_cons!$A$2:$N$1048576,12,0)</f>
        <v>0</v>
      </c>
      <c r="BL119" s="75">
        <f>+VLOOKUP($D119,[1]ggr_cons!$A$2:$N$1048576,13,0)</f>
        <v>0</v>
      </c>
      <c r="BM119" s="75">
        <f>+VLOOKUP($D119,[1]ggr_cons!$A$2:$N$1048576,14,0)</f>
        <v>0</v>
      </c>
      <c r="BN119" s="76">
        <f t="shared" si="334"/>
        <v>-126.32999999999993</v>
      </c>
      <c r="BO119" s="75"/>
      <c r="BP119" s="75"/>
      <c r="BQ119" s="77">
        <f t="shared" si="257"/>
        <v>34.980000000000004</v>
      </c>
      <c r="BR119" s="77">
        <f t="shared" si="258"/>
        <v>0</v>
      </c>
      <c r="BS119" s="77">
        <f t="shared" si="259"/>
        <v>0</v>
      </c>
      <c r="BT119" s="77">
        <f t="shared" si="260"/>
        <v>0</v>
      </c>
      <c r="BU119" s="77">
        <f t="shared" si="261"/>
        <v>0</v>
      </c>
      <c r="BV119" s="77">
        <f t="shared" si="262"/>
        <v>0</v>
      </c>
      <c r="BW119" s="77">
        <f t="shared" si="263"/>
        <v>0</v>
      </c>
      <c r="BX119" s="77">
        <f t="shared" si="264"/>
        <v>0</v>
      </c>
      <c r="BY119" s="77">
        <f t="shared" si="265"/>
        <v>0</v>
      </c>
      <c r="BZ119" s="77">
        <f t="shared" si="266"/>
        <v>0</v>
      </c>
      <c r="CA119" s="77">
        <f t="shared" si="267"/>
        <v>0</v>
      </c>
      <c r="CB119" s="77">
        <f t="shared" si="268"/>
        <v>0</v>
      </c>
      <c r="CC119" s="77">
        <f t="shared" si="269"/>
        <v>34.980000000000004</v>
      </c>
      <c r="CD119" s="75"/>
      <c r="CE119" s="77"/>
      <c r="CF119" s="77">
        <f t="shared" si="270"/>
        <v>28.909090909090914</v>
      </c>
      <c r="CG119" s="77">
        <f t="shared" si="271"/>
        <v>0</v>
      </c>
      <c r="CH119" s="77">
        <f t="shared" si="272"/>
        <v>0</v>
      </c>
      <c r="CI119" s="77">
        <f t="shared" si="273"/>
        <v>0</v>
      </c>
      <c r="CJ119" s="77">
        <f t="shared" si="274"/>
        <v>0</v>
      </c>
      <c r="CK119" s="77">
        <f t="shared" si="275"/>
        <v>0</v>
      </c>
      <c r="CL119" s="77">
        <f t="shared" si="276"/>
        <v>0</v>
      </c>
      <c r="CM119" s="77">
        <f t="shared" si="277"/>
        <v>0</v>
      </c>
      <c r="CN119" s="77">
        <f t="shared" si="278"/>
        <v>0</v>
      </c>
      <c r="CO119" s="77">
        <f t="shared" si="279"/>
        <v>0</v>
      </c>
      <c r="CP119" s="77">
        <f t="shared" si="280"/>
        <v>0</v>
      </c>
      <c r="CQ119" s="77">
        <f t="shared" si="281"/>
        <v>0</v>
      </c>
      <c r="CR119" s="77">
        <f t="shared" si="282"/>
        <v>28.909090909090914</v>
      </c>
      <c r="CS119" s="75"/>
      <c r="CT119" s="75"/>
      <c r="CU119" s="78">
        <f t="shared" si="295"/>
        <v>69.960000000000008</v>
      </c>
      <c r="CV119" s="78">
        <f t="shared" si="296"/>
        <v>0</v>
      </c>
      <c r="CW119" s="78">
        <f t="shared" si="297"/>
        <v>0</v>
      </c>
      <c r="CX119" s="78">
        <f t="shared" si="298"/>
        <v>0</v>
      </c>
      <c r="CY119" s="78">
        <f t="shared" si="299"/>
        <v>0</v>
      </c>
      <c r="CZ119" s="78">
        <f t="shared" si="300"/>
        <v>0</v>
      </c>
      <c r="DA119" s="78">
        <f t="shared" si="301"/>
        <v>0</v>
      </c>
      <c r="DB119" s="78">
        <f t="shared" si="302"/>
        <v>0</v>
      </c>
      <c r="DC119" s="78">
        <f t="shared" si="303"/>
        <v>0</v>
      </c>
      <c r="DD119" s="78">
        <f t="shared" si="304"/>
        <v>0</v>
      </c>
      <c r="DE119" s="78">
        <f t="shared" si="305"/>
        <v>0</v>
      </c>
      <c r="DF119" s="78">
        <f t="shared" si="306"/>
        <v>0</v>
      </c>
      <c r="DG119" s="77">
        <f t="shared" si="307"/>
        <v>69.960000000000008</v>
      </c>
      <c r="DH119" s="75"/>
      <c r="DJ119" s="6">
        <f t="shared" si="308"/>
        <v>30</v>
      </c>
      <c r="DK119" s="6">
        <f t="shared" si="309"/>
        <v>0</v>
      </c>
      <c r="DL119" s="6">
        <f t="shared" si="310"/>
        <v>0</v>
      </c>
      <c r="DM119" s="6">
        <f t="shared" si="311"/>
        <v>0</v>
      </c>
      <c r="DN119" s="6">
        <f t="shared" si="312"/>
        <v>0</v>
      </c>
      <c r="DO119" s="6">
        <f t="shared" si="313"/>
        <v>0</v>
      </c>
      <c r="DP119" s="6">
        <f t="shared" si="314"/>
        <v>0</v>
      </c>
      <c r="DQ119" s="6">
        <f t="shared" si="315"/>
        <v>0</v>
      </c>
      <c r="DR119" s="6">
        <f t="shared" si="316"/>
        <v>0</v>
      </c>
      <c r="DS119" s="6">
        <f t="shared" si="317"/>
        <v>0</v>
      </c>
      <c r="DT119" s="6">
        <f t="shared" si="318"/>
        <v>0</v>
      </c>
      <c r="DU119" s="6">
        <f t="shared" si="319"/>
        <v>0</v>
      </c>
      <c r="DV119" s="77">
        <f t="shared" si="337"/>
        <v>30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77">
        <f t="shared" si="335"/>
        <v>0</v>
      </c>
      <c r="EO119" s="75">
        <f t="shared" si="283"/>
        <v>99.960000000000008</v>
      </c>
      <c r="EP119" s="75">
        <f t="shared" si="284"/>
        <v>0</v>
      </c>
      <c r="EQ119" s="75">
        <f t="shared" si="285"/>
        <v>0</v>
      </c>
      <c r="ER119" s="75">
        <f t="shared" si="286"/>
        <v>0</v>
      </c>
      <c r="ES119" s="75">
        <f t="shared" si="287"/>
        <v>0</v>
      </c>
      <c r="ET119" s="75">
        <f t="shared" si="288"/>
        <v>0</v>
      </c>
      <c r="EU119" s="75">
        <f t="shared" si="289"/>
        <v>0</v>
      </c>
      <c r="EV119" s="75">
        <f t="shared" si="290"/>
        <v>0</v>
      </c>
      <c r="EW119" s="75">
        <f t="shared" si="291"/>
        <v>0</v>
      </c>
      <c r="EX119" s="75">
        <f t="shared" si="292"/>
        <v>0</v>
      </c>
      <c r="EY119" s="75">
        <f t="shared" si="293"/>
        <v>0</v>
      </c>
      <c r="EZ119" s="75">
        <f t="shared" si="294"/>
        <v>0</v>
      </c>
      <c r="FA119" s="77">
        <f t="shared" si="336"/>
        <v>99.960000000000008</v>
      </c>
      <c r="FD119" s="75">
        <f t="shared" si="320"/>
        <v>3398.04</v>
      </c>
      <c r="FE119" s="75">
        <f t="shared" si="321"/>
        <v>0</v>
      </c>
      <c r="FF119" s="75">
        <f t="shared" si="322"/>
        <v>0</v>
      </c>
      <c r="FG119" s="75">
        <f t="shared" si="323"/>
        <v>0</v>
      </c>
      <c r="FH119" s="75">
        <f t="shared" si="324"/>
        <v>0</v>
      </c>
      <c r="FI119" s="75">
        <f t="shared" si="325"/>
        <v>0</v>
      </c>
      <c r="FJ119" s="75">
        <f t="shared" si="326"/>
        <v>0</v>
      </c>
      <c r="FK119" s="75">
        <f t="shared" si="327"/>
        <v>0</v>
      </c>
      <c r="FL119" s="75">
        <f t="shared" si="328"/>
        <v>0</v>
      </c>
      <c r="FM119" s="75">
        <f t="shared" si="329"/>
        <v>0</v>
      </c>
      <c r="FN119" s="75">
        <f t="shared" si="330"/>
        <v>0</v>
      </c>
      <c r="FO119" s="75">
        <f t="shared" si="331"/>
        <v>0</v>
      </c>
      <c r="FP119" s="75">
        <f t="shared" si="332"/>
        <v>3398.04</v>
      </c>
    </row>
    <row r="120" spans="1:172" ht="15" customHeight="1" outlineLevel="2" x14ac:dyDescent="0.25">
      <c r="A120" s="30">
        <v>12</v>
      </c>
      <c r="B120" s="30" t="s">
        <v>408</v>
      </c>
      <c r="C120" s="30" t="s">
        <v>6</v>
      </c>
      <c r="D120" s="64">
        <f t="shared" si="234"/>
        <v>16110</v>
      </c>
      <c r="E120" s="62">
        <v>16110</v>
      </c>
      <c r="F120" s="39" t="s">
        <v>493</v>
      </c>
      <c r="G120" s="36" t="s">
        <v>410</v>
      </c>
      <c r="H120" s="36" t="s">
        <v>410</v>
      </c>
      <c r="I120" s="39" t="s">
        <v>494</v>
      </c>
      <c r="J120" s="44" t="s">
        <v>434</v>
      </c>
      <c r="K120" s="44" t="s">
        <v>434</v>
      </c>
      <c r="L120" s="32" t="s">
        <v>220</v>
      </c>
      <c r="M120" s="33" t="s">
        <v>405</v>
      </c>
      <c r="N120" s="34">
        <v>0.01</v>
      </c>
      <c r="O120" s="34">
        <v>0.02</v>
      </c>
      <c r="P120" s="34">
        <v>0</v>
      </c>
      <c r="Q120" s="34">
        <v>0</v>
      </c>
      <c r="R120" s="33">
        <v>0</v>
      </c>
      <c r="S120" s="33">
        <v>0</v>
      </c>
      <c r="T120" s="33">
        <v>30</v>
      </c>
      <c r="U120" s="33"/>
      <c r="X120" s="75">
        <f>+VLOOKUP($D120,[1]venta_neta_cons!$A$2:$N$1048576,3,0)</f>
        <v>2921</v>
      </c>
      <c r="Y120" s="75">
        <f>+VLOOKUP($D120,[1]venta_neta_cons!$A$2:$N$1048576,4,0)</f>
        <v>0</v>
      </c>
      <c r="Z120" s="75">
        <f>+VLOOKUP($D120,[1]venta_neta_cons!$A$2:$N$1048576,5,0)</f>
        <v>0</v>
      </c>
      <c r="AA120" s="75">
        <f>+VLOOKUP($D120,[1]venta_neta_cons!$A$2:$N$1048576,6,0)</f>
        <v>0</v>
      </c>
      <c r="AB120" s="75">
        <f>+VLOOKUP($D120,[1]venta_neta_cons!$A$2:$N$1048576,7,0)</f>
        <v>0</v>
      </c>
      <c r="AC120" s="75">
        <f>+VLOOKUP($D120,[1]venta_neta_cons!$A$2:$N$1048576,8,0)</f>
        <v>0</v>
      </c>
      <c r="AD120" s="75">
        <f>+VLOOKUP($D120,[1]venta_neta_cons!$A$2:$N$1048576,9,0)</f>
        <v>0</v>
      </c>
      <c r="AE120" s="75">
        <f>+VLOOKUP($D120,[1]venta_neta_cons!$A$2:$N$1048576,10,0)</f>
        <v>0</v>
      </c>
      <c r="AF120" s="75">
        <f>+VLOOKUP($D120,[1]venta_neta_cons!$A$2:$N$1048576,11,0)</f>
        <v>0</v>
      </c>
      <c r="AG120" s="75">
        <f>+VLOOKUP($D120,[1]venta_neta_cons!$A$2:$N$1048576,12,0)</f>
        <v>0</v>
      </c>
      <c r="AH120" s="75">
        <f>+VLOOKUP($D120,[1]venta_neta_cons!$A$2:$N$1048576,13,0)</f>
        <v>0</v>
      </c>
      <c r="AI120" s="75">
        <f>+VLOOKUP($D120,[1]venta_neta_cons!$A$2:$N$1048576,14,0)</f>
        <v>0</v>
      </c>
      <c r="AJ120" s="76">
        <f t="shared" si="256"/>
        <v>2921</v>
      </c>
      <c r="AK120" s="159">
        <f t="shared" si="246"/>
        <v>0.20669291338582677</v>
      </c>
      <c r="AL120" s="76"/>
      <c r="AM120" s="75">
        <f>+VLOOKUP($D120,[1]saldo_cons!$A$2:$N$1048576,3,0)</f>
        <v>2921</v>
      </c>
      <c r="AN120" s="75">
        <f>+VLOOKUP($D120,[1]saldo_cons!$A$2:$N$1048576,4,0)</f>
        <v>0</v>
      </c>
      <c r="AO120" s="75">
        <f>+VLOOKUP($D120,[1]saldo_cons!$A$2:$N$1048576,5,0)</f>
        <v>0</v>
      </c>
      <c r="AP120" s="75">
        <f>+VLOOKUP($D120,[1]saldo_cons!$A$2:$N$1048576,6,0)</f>
        <v>0</v>
      </c>
      <c r="AQ120" s="75">
        <f>+VLOOKUP($D120,[1]saldo_cons!$A$2:$N$1048576,7,0)</f>
        <v>0</v>
      </c>
      <c r="AR120" s="75">
        <f>+VLOOKUP($D120,[1]saldo_cons!$A$2:$N$1048576,8,0)</f>
        <v>0</v>
      </c>
      <c r="AS120" s="75">
        <f>+VLOOKUP($D120,[1]saldo_cons!$A$2:$N$1048576,9,0)</f>
        <v>0</v>
      </c>
      <c r="AT120" s="75">
        <f>+VLOOKUP($D120,[1]saldo_cons!$A$2:$N$1048576,10,0)</f>
        <v>0</v>
      </c>
      <c r="AU120" s="75">
        <f>+VLOOKUP($D120,[1]saldo_cons!$A$2:$N$1048576,11,0)</f>
        <v>0</v>
      </c>
      <c r="AV120" s="75">
        <f>+VLOOKUP($D120,[1]saldo_cons!$A$2:$N$1048576,12,0)</f>
        <v>0</v>
      </c>
      <c r="AW120" s="75">
        <f>+VLOOKUP($D120,[1]saldo_cons!$A$2:$N$1048576,13,0)</f>
        <v>0</v>
      </c>
      <c r="AX120" s="75">
        <f>+VLOOKUP($D120,[1]saldo_cons!$A$2:$N$1048576,14,0)</f>
        <v>0</v>
      </c>
      <c r="AY120" s="76">
        <f t="shared" si="333"/>
        <v>2921</v>
      </c>
      <c r="AZ120" s="76"/>
      <c r="BA120" s="76"/>
      <c r="BB120" s="75">
        <f>+VLOOKUP($D120,[1]ggr_cons!$A$2:$N$1048576,3,0)</f>
        <v>603.75</v>
      </c>
      <c r="BC120" s="75">
        <f>+VLOOKUP($D120,[1]ggr_cons!$A$2:$N$1048576,4,0)</f>
        <v>0</v>
      </c>
      <c r="BD120" s="75">
        <f>+VLOOKUP($D120,[1]ggr_cons!$A$2:$N$1048576,5,0)</f>
        <v>0</v>
      </c>
      <c r="BE120" s="75">
        <f>+VLOOKUP($D120,[1]ggr_cons!$A$2:$N$1048576,6,0)</f>
        <v>0</v>
      </c>
      <c r="BF120" s="75">
        <f>+VLOOKUP($D120,[1]ggr_cons!$A$2:$N$1048576,7,0)</f>
        <v>0</v>
      </c>
      <c r="BG120" s="75">
        <f>+VLOOKUP($D120,[1]ggr_cons!$A$2:$N$1048576,8,0)</f>
        <v>0</v>
      </c>
      <c r="BH120" s="75">
        <f>+VLOOKUP($D120,[1]ggr_cons!$A$2:$N$1048576,9,0)</f>
        <v>0</v>
      </c>
      <c r="BI120" s="75">
        <f>+VLOOKUP($D120,[1]ggr_cons!$A$2:$N$1048576,10,0)</f>
        <v>0</v>
      </c>
      <c r="BJ120" s="75">
        <f>+VLOOKUP($D120,[1]ggr_cons!$A$2:$N$1048576,11,0)</f>
        <v>0</v>
      </c>
      <c r="BK120" s="75">
        <f>+VLOOKUP($D120,[1]ggr_cons!$A$2:$N$1048576,12,0)</f>
        <v>0</v>
      </c>
      <c r="BL120" s="75">
        <f>+VLOOKUP($D120,[1]ggr_cons!$A$2:$N$1048576,13,0)</f>
        <v>0</v>
      </c>
      <c r="BM120" s="75">
        <f>+VLOOKUP($D120,[1]ggr_cons!$A$2:$N$1048576,14,0)</f>
        <v>0</v>
      </c>
      <c r="BN120" s="76">
        <f t="shared" si="334"/>
        <v>603.75</v>
      </c>
      <c r="BO120" s="75"/>
      <c r="BP120" s="75"/>
      <c r="BQ120" s="77">
        <f t="shared" si="257"/>
        <v>29.21</v>
      </c>
      <c r="BR120" s="77">
        <f t="shared" si="258"/>
        <v>0</v>
      </c>
      <c r="BS120" s="77">
        <f t="shared" si="259"/>
        <v>0</v>
      </c>
      <c r="BT120" s="77">
        <f t="shared" si="260"/>
        <v>0</v>
      </c>
      <c r="BU120" s="77">
        <f t="shared" si="261"/>
        <v>0</v>
      </c>
      <c r="BV120" s="77">
        <f t="shared" si="262"/>
        <v>0</v>
      </c>
      <c r="BW120" s="77">
        <f t="shared" si="263"/>
        <v>0</v>
      </c>
      <c r="BX120" s="77">
        <f t="shared" si="264"/>
        <v>0</v>
      </c>
      <c r="BY120" s="77">
        <f t="shared" si="265"/>
        <v>0</v>
      </c>
      <c r="BZ120" s="77">
        <f t="shared" si="266"/>
        <v>0</v>
      </c>
      <c r="CA120" s="77">
        <f t="shared" si="267"/>
        <v>0</v>
      </c>
      <c r="CB120" s="77">
        <f t="shared" si="268"/>
        <v>0</v>
      </c>
      <c r="CC120" s="77">
        <f t="shared" si="269"/>
        <v>29.21</v>
      </c>
      <c r="CD120" s="75"/>
      <c r="CE120" s="77"/>
      <c r="CF120" s="77">
        <f t="shared" si="270"/>
        <v>24.140495867768596</v>
      </c>
      <c r="CG120" s="77">
        <f t="shared" si="271"/>
        <v>0</v>
      </c>
      <c r="CH120" s="77">
        <f t="shared" si="272"/>
        <v>0</v>
      </c>
      <c r="CI120" s="77">
        <f t="shared" si="273"/>
        <v>0</v>
      </c>
      <c r="CJ120" s="77">
        <f t="shared" si="274"/>
        <v>0</v>
      </c>
      <c r="CK120" s="77">
        <f t="shared" si="275"/>
        <v>0</v>
      </c>
      <c r="CL120" s="77">
        <f t="shared" si="276"/>
        <v>0</v>
      </c>
      <c r="CM120" s="77">
        <f t="shared" si="277"/>
        <v>0</v>
      </c>
      <c r="CN120" s="77">
        <f t="shared" si="278"/>
        <v>0</v>
      </c>
      <c r="CO120" s="77">
        <f t="shared" si="279"/>
        <v>0</v>
      </c>
      <c r="CP120" s="77">
        <f t="shared" si="280"/>
        <v>0</v>
      </c>
      <c r="CQ120" s="77">
        <f t="shared" si="281"/>
        <v>0</v>
      </c>
      <c r="CR120" s="77">
        <f t="shared" si="282"/>
        <v>24.140495867768596</v>
      </c>
      <c r="CS120" s="75"/>
      <c r="CT120" s="75"/>
      <c r="CU120" s="78">
        <f t="shared" si="295"/>
        <v>58.42</v>
      </c>
      <c r="CV120" s="78">
        <f t="shared" si="296"/>
        <v>0</v>
      </c>
      <c r="CW120" s="78">
        <f t="shared" si="297"/>
        <v>0</v>
      </c>
      <c r="CX120" s="78">
        <f t="shared" si="298"/>
        <v>0</v>
      </c>
      <c r="CY120" s="78">
        <f t="shared" si="299"/>
        <v>0</v>
      </c>
      <c r="CZ120" s="78">
        <f t="shared" si="300"/>
        <v>0</v>
      </c>
      <c r="DA120" s="78">
        <f t="shared" si="301"/>
        <v>0</v>
      </c>
      <c r="DB120" s="78">
        <f t="shared" si="302"/>
        <v>0</v>
      </c>
      <c r="DC120" s="78">
        <f t="shared" si="303"/>
        <v>0</v>
      </c>
      <c r="DD120" s="78">
        <f t="shared" si="304"/>
        <v>0</v>
      </c>
      <c r="DE120" s="78">
        <f t="shared" si="305"/>
        <v>0</v>
      </c>
      <c r="DF120" s="78">
        <f t="shared" si="306"/>
        <v>0</v>
      </c>
      <c r="DG120" s="77">
        <f t="shared" si="307"/>
        <v>58.42</v>
      </c>
      <c r="DH120" s="75"/>
      <c r="DJ120" s="6">
        <f t="shared" si="308"/>
        <v>30</v>
      </c>
      <c r="DK120" s="6">
        <f t="shared" si="309"/>
        <v>0</v>
      </c>
      <c r="DL120" s="6">
        <f t="shared" si="310"/>
        <v>0</v>
      </c>
      <c r="DM120" s="6">
        <f t="shared" si="311"/>
        <v>0</v>
      </c>
      <c r="DN120" s="6">
        <f t="shared" si="312"/>
        <v>0</v>
      </c>
      <c r="DO120" s="6">
        <f t="shared" si="313"/>
        <v>0</v>
      </c>
      <c r="DP120" s="6">
        <f t="shared" si="314"/>
        <v>0</v>
      </c>
      <c r="DQ120" s="6">
        <f t="shared" si="315"/>
        <v>0</v>
      </c>
      <c r="DR120" s="6">
        <f t="shared" si="316"/>
        <v>0</v>
      </c>
      <c r="DS120" s="6">
        <f t="shared" si="317"/>
        <v>0</v>
      </c>
      <c r="DT120" s="6">
        <f t="shared" si="318"/>
        <v>0</v>
      </c>
      <c r="DU120" s="6">
        <f t="shared" si="319"/>
        <v>0</v>
      </c>
      <c r="DV120" s="77">
        <f t="shared" si="337"/>
        <v>30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77">
        <f t="shared" si="335"/>
        <v>0</v>
      </c>
      <c r="EO120" s="75">
        <f t="shared" si="283"/>
        <v>88.42</v>
      </c>
      <c r="EP120" s="75">
        <f t="shared" si="284"/>
        <v>0</v>
      </c>
      <c r="EQ120" s="75">
        <f t="shared" si="285"/>
        <v>0</v>
      </c>
      <c r="ER120" s="75">
        <f t="shared" si="286"/>
        <v>0</v>
      </c>
      <c r="ES120" s="75">
        <f t="shared" si="287"/>
        <v>0</v>
      </c>
      <c r="ET120" s="75">
        <f t="shared" si="288"/>
        <v>0</v>
      </c>
      <c r="EU120" s="75">
        <f t="shared" si="289"/>
        <v>0</v>
      </c>
      <c r="EV120" s="75">
        <f t="shared" si="290"/>
        <v>0</v>
      </c>
      <c r="EW120" s="75">
        <f t="shared" si="291"/>
        <v>0</v>
      </c>
      <c r="EX120" s="75">
        <f t="shared" si="292"/>
        <v>0</v>
      </c>
      <c r="EY120" s="75">
        <f t="shared" si="293"/>
        <v>0</v>
      </c>
      <c r="EZ120" s="75">
        <f t="shared" si="294"/>
        <v>0</v>
      </c>
      <c r="FA120" s="77">
        <f t="shared" si="336"/>
        <v>88.42</v>
      </c>
      <c r="FD120" s="75">
        <f t="shared" si="320"/>
        <v>2832.58</v>
      </c>
      <c r="FE120" s="75">
        <f t="shared" si="321"/>
        <v>0</v>
      </c>
      <c r="FF120" s="75">
        <f t="shared" si="322"/>
        <v>0</v>
      </c>
      <c r="FG120" s="75">
        <f t="shared" si="323"/>
        <v>0</v>
      </c>
      <c r="FH120" s="75">
        <f t="shared" si="324"/>
        <v>0</v>
      </c>
      <c r="FI120" s="75">
        <f t="shared" si="325"/>
        <v>0</v>
      </c>
      <c r="FJ120" s="75">
        <f t="shared" si="326"/>
        <v>0</v>
      </c>
      <c r="FK120" s="75">
        <f t="shared" si="327"/>
        <v>0</v>
      </c>
      <c r="FL120" s="75">
        <f t="shared" si="328"/>
        <v>0</v>
      </c>
      <c r="FM120" s="75">
        <f t="shared" si="329"/>
        <v>0</v>
      </c>
      <c r="FN120" s="75">
        <f t="shared" si="330"/>
        <v>0</v>
      </c>
      <c r="FO120" s="75">
        <f t="shared" si="331"/>
        <v>0</v>
      </c>
      <c r="FP120" s="75">
        <f t="shared" si="332"/>
        <v>2832.58</v>
      </c>
    </row>
    <row r="121" spans="1:172" ht="15" customHeight="1" outlineLevel="2" x14ac:dyDescent="0.25">
      <c r="A121" s="30">
        <v>12</v>
      </c>
      <c r="B121" s="30" t="s">
        <v>408</v>
      </c>
      <c r="C121" s="30" t="s">
        <v>6</v>
      </c>
      <c r="D121" s="64">
        <f t="shared" si="234"/>
        <v>16049</v>
      </c>
      <c r="E121" s="62">
        <v>16049</v>
      </c>
      <c r="F121" s="45" t="s">
        <v>495</v>
      </c>
      <c r="G121" s="36" t="s">
        <v>410</v>
      </c>
      <c r="H121" s="36" t="s">
        <v>410</v>
      </c>
      <c r="I121" s="45" t="s">
        <v>496</v>
      </c>
      <c r="J121" s="44" t="s">
        <v>434</v>
      </c>
      <c r="K121" s="44" t="s">
        <v>434</v>
      </c>
      <c r="L121" s="32" t="s">
        <v>220</v>
      </c>
      <c r="M121" s="33" t="s">
        <v>405</v>
      </c>
      <c r="N121" s="34">
        <v>0.01</v>
      </c>
      <c r="O121" s="34">
        <v>0.02</v>
      </c>
      <c r="P121" s="34">
        <v>0</v>
      </c>
      <c r="Q121" s="34">
        <v>0</v>
      </c>
      <c r="R121" s="33">
        <v>0</v>
      </c>
      <c r="S121" s="33">
        <v>0</v>
      </c>
      <c r="T121" s="33">
        <v>30</v>
      </c>
      <c r="U121" s="33"/>
      <c r="X121" s="75">
        <f>+VLOOKUP($D121,[1]venta_neta_cons!$A$2:$N$1048576,3,0)</f>
        <v>3044</v>
      </c>
      <c r="Y121" s="75">
        <f>+VLOOKUP($D121,[1]venta_neta_cons!$A$2:$N$1048576,4,0)</f>
        <v>0</v>
      </c>
      <c r="Z121" s="75">
        <f>+VLOOKUP($D121,[1]venta_neta_cons!$A$2:$N$1048576,5,0)</f>
        <v>0</v>
      </c>
      <c r="AA121" s="75">
        <f>+VLOOKUP($D121,[1]venta_neta_cons!$A$2:$N$1048576,6,0)</f>
        <v>0</v>
      </c>
      <c r="AB121" s="75">
        <f>+VLOOKUP($D121,[1]venta_neta_cons!$A$2:$N$1048576,7,0)</f>
        <v>0</v>
      </c>
      <c r="AC121" s="75">
        <f>+VLOOKUP($D121,[1]venta_neta_cons!$A$2:$N$1048576,8,0)</f>
        <v>0</v>
      </c>
      <c r="AD121" s="75">
        <f>+VLOOKUP($D121,[1]venta_neta_cons!$A$2:$N$1048576,9,0)</f>
        <v>0</v>
      </c>
      <c r="AE121" s="75">
        <f>+VLOOKUP($D121,[1]venta_neta_cons!$A$2:$N$1048576,10,0)</f>
        <v>0</v>
      </c>
      <c r="AF121" s="75">
        <f>+VLOOKUP($D121,[1]venta_neta_cons!$A$2:$N$1048576,11,0)</f>
        <v>0</v>
      </c>
      <c r="AG121" s="75">
        <f>+VLOOKUP($D121,[1]venta_neta_cons!$A$2:$N$1048576,12,0)</f>
        <v>0</v>
      </c>
      <c r="AH121" s="75">
        <f>+VLOOKUP($D121,[1]venta_neta_cons!$A$2:$N$1048576,13,0)</f>
        <v>0</v>
      </c>
      <c r="AI121" s="75">
        <f>+VLOOKUP($D121,[1]venta_neta_cons!$A$2:$N$1048576,14,0)</f>
        <v>0</v>
      </c>
      <c r="AJ121" s="76">
        <f t="shared" si="256"/>
        <v>3044</v>
      </c>
      <c r="AK121" s="159">
        <f t="shared" si="246"/>
        <v>0.10573915900131403</v>
      </c>
      <c r="AL121" s="76"/>
      <c r="AM121" s="75">
        <f>+VLOOKUP($D121,[1]saldo_cons!$A$2:$N$1048576,3,0)</f>
        <v>3044</v>
      </c>
      <c r="AN121" s="75">
        <f>+VLOOKUP($D121,[1]saldo_cons!$A$2:$N$1048576,4,0)</f>
        <v>0</v>
      </c>
      <c r="AO121" s="75">
        <f>+VLOOKUP($D121,[1]saldo_cons!$A$2:$N$1048576,5,0)</f>
        <v>0</v>
      </c>
      <c r="AP121" s="75">
        <f>+VLOOKUP($D121,[1]saldo_cons!$A$2:$N$1048576,6,0)</f>
        <v>0</v>
      </c>
      <c r="AQ121" s="75">
        <f>+VLOOKUP($D121,[1]saldo_cons!$A$2:$N$1048576,7,0)</f>
        <v>0</v>
      </c>
      <c r="AR121" s="75">
        <f>+VLOOKUP($D121,[1]saldo_cons!$A$2:$N$1048576,8,0)</f>
        <v>0</v>
      </c>
      <c r="AS121" s="75">
        <f>+VLOOKUP($D121,[1]saldo_cons!$A$2:$N$1048576,9,0)</f>
        <v>0</v>
      </c>
      <c r="AT121" s="75">
        <f>+VLOOKUP($D121,[1]saldo_cons!$A$2:$N$1048576,10,0)</f>
        <v>0</v>
      </c>
      <c r="AU121" s="75">
        <f>+VLOOKUP($D121,[1]saldo_cons!$A$2:$N$1048576,11,0)</f>
        <v>0</v>
      </c>
      <c r="AV121" s="75">
        <f>+VLOOKUP($D121,[1]saldo_cons!$A$2:$N$1048576,12,0)</f>
        <v>0</v>
      </c>
      <c r="AW121" s="75">
        <f>+VLOOKUP($D121,[1]saldo_cons!$A$2:$N$1048576,13,0)</f>
        <v>0</v>
      </c>
      <c r="AX121" s="75">
        <f>+VLOOKUP($D121,[1]saldo_cons!$A$2:$N$1048576,14,0)</f>
        <v>0</v>
      </c>
      <c r="AY121" s="76">
        <f t="shared" si="333"/>
        <v>3044</v>
      </c>
      <c r="AZ121" s="76"/>
      <c r="BA121" s="76"/>
      <c r="BB121" s="75">
        <f>+VLOOKUP($D121,[1]ggr_cons!$A$2:$N$1048576,3,0)</f>
        <v>321.86999999999989</v>
      </c>
      <c r="BC121" s="75">
        <f>+VLOOKUP($D121,[1]ggr_cons!$A$2:$N$1048576,4,0)</f>
        <v>0</v>
      </c>
      <c r="BD121" s="75">
        <f>+VLOOKUP($D121,[1]ggr_cons!$A$2:$N$1048576,5,0)</f>
        <v>0</v>
      </c>
      <c r="BE121" s="75">
        <f>+VLOOKUP($D121,[1]ggr_cons!$A$2:$N$1048576,6,0)</f>
        <v>0</v>
      </c>
      <c r="BF121" s="75">
        <f>+VLOOKUP($D121,[1]ggr_cons!$A$2:$N$1048576,7,0)</f>
        <v>0</v>
      </c>
      <c r="BG121" s="75">
        <f>+VLOOKUP($D121,[1]ggr_cons!$A$2:$N$1048576,8,0)</f>
        <v>0</v>
      </c>
      <c r="BH121" s="75">
        <f>+VLOOKUP($D121,[1]ggr_cons!$A$2:$N$1048576,9,0)</f>
        <v>0</v>
      </c>
      <c r="BI121" s="75">
        <f>+VLOOKUP($D121,[1]ggr_cons!$A$2:$N$1048576,10,0)</f>
        <v>0</v>
      </c>
      <c r="BJ121" s="75">
        <f>+VLOOKUP($D121,[1]ggr_cons!$A$2:$N$1048576,11,0)</f>
        <v>0</v>
      </c>
      <c r="BK121" s="75">
        <f>+VLOOKUP($D121,[1]ggr_cons!$A$2:$N$1048576,12,0)</f>
        <v>0</v>
      </c>
      <c r="BL121" s="75">
        <f>+VLOOKUP($D121,[1]ggr_cons!$A$2:$N$1048576,13,0)</f>
        <v>0</v>
      </c>
      <c r="BM121" s="75">
        <f>+VLOOKUP($D121,[1]ggr_cons!$A$2:$N$1048576,14,0)</f>
        <v>0</v>
      </c>
      <c r="BN121" s="76">
        <f t="shared" si="334"/>
        <v>321.86999999999989</v>
      </c>
      <c r="BO121" s="75"/>
      <c r="BP121" s="75"/>
      <c r="BQ121" s="77">
        <f t="shared" si="257"/>
        <v>30.44</v>
      </c>
      <c r="BR121" s="77">
        <f t="shared" si="258"/>
        <v>0</v>
      </c>
      <c r="BS121" s="77">
        <f t="shared" si="259"/>
        <v>0</v>
      </c>
      <c r="BT121" s="77">
        <f t="shared" si="260"/>
        <v>0</v>
      </c>
      <c r="BU121" s="77">
        <f t="shared" si="261"/>
        <v>0</v>
      </c>
      <c r="BV121" s="77">
        <f t="shared" si="262"/>
        <v>0</v>
      </c>
      <c r="BW121" s="77">
        <f t="shared" si="263"/>
        <v>0</v>
      </c>
      <c r="BX121" s="77">
        <f t="shared" si="264"/>
        <v>0</v>
      </c>
      <c r="BY121" s="77">
        <f t="shared" si="265"/>
        <v>0</v>
      </c>
      <c r="BZ121" s="77">
        <f t="shared" si="266"/>
        <v>0</v>
      </c>
      <c r="CA121" s="77">
        <f t="shared" si="267"/>
        <v>0</v>
      </c>
      <c r="CB121" s="77">
        <f t="shared" si="268"/>
        <v>0</v>
      </c>
      <c r="CC121" s="77">
        <f t="shared" si="269"/>
        <v>30.44</v>
      </c>
      <c r="CD121" s="75"/>
      <c r="CE121" s="77"/>
      <c r="CF121" s="77">
        <f t="shared" si="270"/>
        <v>25.15702479338843</v>
      </c>
      <c r="CG121" s="77">
        <f t="shared" si="271"/>
        <v>0</v>
      </c>
      <c r="CH121" s="77">
        <f t="shared" si="272"/>
        <v>0</v>
      </c>
      <c r="CI121" s="77">
        <f t="shared" si="273"/>
        <v>0</v>
      </c>
      <c r="CJ121" s="77">
        <f t="shared" si="274"/>
        <v>0</v>
      </c>
      <c r="CK121" s="77">
        <f t="shared" si="275"/>
        <v>0</v>
      </c>
      <c r="CL121" s="77">
        <f t="shared" si="276"/>
        <v>0</v>
      </c>
      <c r="CM121" s="77">
        <f t="shared" si="277"/>
        <v>0</v>
      </c>
      <c r="CN121" s="77">
        <f t="shared" si="278"/>
        <v>0</v>
      </c>
      <c r="CO121" s="77">
        <f t="shared" si="279"/>
        <v>0</v>
      </c>
      <c r="CP121" s="77">
        <f t="shared" si="280"/>
        <v>0</v>
      </c>
      <c r="CQ121" s="77">
        <f t="shared" si="281"/>
        <v>0</v>
      </c>
      <c r="CR121" s="77">
        <f t="shared" si="282"/>
        <v>25.15702479338843</v>
      </c>
      <c r="CS121" s="75"/>
      <c r="CT121" s="75"/>
      <c r="CU121" s="78">
        <f t="shared" si="295"/>
        <v>60.88</v>
      </c>
      <c r="CV121" s="78">
        <f t="shared" si="296"/>
        <v>0</v>
      </c>
      <c r="CW121" s="78">
        <f t="shared" si="297"/>
        <v>0</v>
      </c>
      <c r="CX121" s="78">
        <f t="shared" si="298"/>
        <v>0</v>
      </c>
      <c r="CY121" s="78">
        <f t="shared" si="299"/>
        <v>0</v>
      </c>
      <c r="CZ121" s="78">
        <f t="shared" si="300"/>
        <v>0</v>
      </c>
      <c r="DA121" s="78">
        <f t="shared" si="301"/>
        <v>0</v>
      </c>
      <c r="DB121" s="78">
        <f t="shared" si="302"/>
        <v>0</v>
      </c>
      <c r="DC121" s="78">
        <f t="shared" si="303"/>
        <v>0</v>
      </c>
      <c r="DD121" s="78">
        <f t="shared" si="304"/>
        <v>0</v>
      </c>
      <c r="DE121" s="78">
        <f t="shared" si="305"/>
        <v>0</v>
      </c>
      <c r="DF121" s="78">
        <f t="shared" si="306"/>
        <v>0</v>
      </c>
      <c r="DG121" s="77">
        <f t="shared" si="307"/>
        <v>60.88</v>
      </c>
      <c r="DH121" s="75"/>
      <c r="DJ121" s="6">
        <f t="shared" si="308"/>
        <v>30</v>
      </c>
      <c r="DK121" s="6">
        <f t="shared" si="309"/>
        <v>0</v>
      </c>
      <c r="DL121" s="6">
        <f t="shared" si="310"/>
        <v>0</v>
      </c>
      <c r="DM121" s="6">
        <f t="shared" si="311"/>
        <v>0</v>
      </c>
      <c r="DN121" s="6">
        <f t="shared" si="312"/>
        <v>0</v>
      </c>
      <c r="DO121" s="6">
        <f t="shared" si="313"/>
        <v>0</v>
      </c>
      <c r="DP121" s="6">
        <f t="shared" si="314"/>
        <v>0</v>
      </c>
      <c r="DQ121" s="6">
        <f t="shared" si="315"/>
        <v>0</v>
      </c>
      <c r="DR121" s="6">
        <f t="shared" si="316"/>
        <v>0</v>
      </c>
      <c r="DS121" s="6">
        <f t="shared" si="317"/>
        <v>0</v>
      </c>
      <c r="DT121" s="6">
        <f t="shared" si="318"/>
        <v>0</v>
      </c>
      <c r="DU121" s="6">
        <f t="shared" si="319"/>
        <v>0</v>
      </c>
      <c r="DV121" s="77">
        <f t="shared" si="337"/>
        <v>30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77">
        <f t="shared" si="335"/>
        <v>0</v>
      </c>
      <c r="EO121" s="75">
        <f t="shared" si="283"/>
        <v>90.88</v>
      </c>
      <c r="EP121" s="75">
        <f t="shared" si="284"/>
        <v>0</v>
      </c>
      <c r="EQ121" s="75">
        <f t="shared" si="285"/>
        <v>0</v>
      </c>
      <c r="ER121" s="75">
        <f t="shared" si="286"/>
        <v>0</v>
      </c>
      <c r="ES121" s="75">
        <f t="shared" si="287"/>
        <v>0</v>
      </c>
      <c r="ET121" s="75">
        <f t="shared" si="288"/>
        <v>0</v>
      </c>
      <c r="EU121" s="75">
        <f t="shared" si="289"/>
        <v>0</v>
      </c>
      <c r="EV121" s="75">
        <f t="shared" si="290"/>
        <v>0</v>
      </c>
      <c r="EW121" s="75">
        <f t="shared" si="291"/>
        <v>0</v>
      </c>
      <c r="EX121" s="75">
        <f t="shared" si="292"/>
        <v>0</v>
      </c>
      <c r="EY121" s="75">
        <f t="shared" si="293"/>
        <v>0</v>
      </c>
      <c r="EZ121" s="75">
        <f t="shared" si="294"/>
        <v>0</v>
      </c>
      <c r="FA121" s="77">
        <f t="shared" si="336"/>
        <v>90.88</v>
      </c>
      <c r="FD121" s="75">
        <f t="shared" si="320"/>
        <v>2953.12</v>
      </c>
      <c r="FE121" s="75">
        <f t="shared" si="321"/>
        <v>0</v>
      </c>
      <c r="FF121" s="75">
        <f t="shared" si="322"/>
        <v>0</v>
      </c>
      <c r="FG121" s="75">
        <f t="shared" si="323"/>
        <v>0</v>
      </c>
      <c r="FH121" s="75">
        <f t="shared" si="324"/>
        <v>0</v>
      </c>
      <c r="FI121" s="75">
        <f t="shared" si="325"/>
        <v>0</v>
      </c>
      <c r="FJ121" s="75">
        <f t="shared" si="326"/>
        <v>0</v>
      </c>
      <c r="FK121" s="75">
        <f t="shared" si="327"/>
        <v>0</v>
      </c>
      <c r="FL121" s="75">
        <f t="shared" si="328"/>
        <v>0</v>
      </c>
      <c r="FM121" s="75">
        <f t="shared" si="329"/>
        <v>0</v>
      </c>
      <c r="FN121" s="75">
        <f t="shared" si="330"/>
        <v>0</v>
      </c>
      <c r="FO121" s="75">
        <f t="shared" si="331"/>
        <v>0</v>
      </c>
      <c r="FP121" s="75">
        <f t="shared" si="332"/>
        <v>2953.12</v>
      </c>
    </row>
    <row r="122" spans="1:172" ht="15" customHeight="1" outlineLevel="2" x14ac:dyDescent="0.25">
      <c r="A122" s="30">
        <v>12</v>
      </c>
      <c r="B122" s="30" t="s">
        <v>408</v>
      </c>
      <c r="C122" s="30" t="s">
        <v>6</v>
      </c>
      <c r="D122" s="64">
        <f t="shared" si="234"/>
        <v>16050</v>
      </c>
      <c r="E122" s="62">
        <v>16050</v>
      </c>
      <c r="F122" s="46" t="s">
        <v>497</v>
      </c>
      <c r="G122" s="36" t="s">
        <v>410</v>
      </c>
      <c r="H122" s="36" t="s">
        <v>410</v>
      </c>
      <c r="I122" s="46" t="s">
        <v>498</v>
      </c>
      <c r="J122" s="47" t="s">
        <v>490</v>
      </c>
      <c r="K122" s="44" t="s">
        <v>434</v>
      </c>
      <c r="L122" s="32" t="s">
        <v>220</v>
      </c>
      <c r="M122" s="33" t="s">
        <v>405</v>
      </c>
      <c r="N122" s="34">
        <v>0.01</v>
      </c>
      <c r="O122" s="34">
        <v>0.02</v>
      </c>
      <c r="P122" s="34">
        <v>0</v>
      </c>
      <c r="Q122" s="34">
        <v>0</v>
      </c>
      <c r="R122" s="33">
        <v>0</v>
      </c>
      <c r="S122" s="33">
        <v>0</v>
      </c>
      <c r="T122" s="33">
        <v>30</v>
      </c>
      <c r="U122" s="33"/>
      <c r="X122" s="75">
        <f>+VLOOKUP($D122,[1]venta_neta_cons!$A$2:$N$1048576,3,0)</f>
        <v>3097</v>
      </c>
      <c r="Y122" s="75">
        <f>+VLOOKUP($D122,[1]venta_neta_cons!$A$2:$N$1048576,4,0)</f>
        <v>0</v>
      </c>
      <c r="Z122" s="75">
        <f>+VLOOKUP($D122,[1]venta_neta_cons!$A$2:$N$1048576,5,0)</f>
        <v>0</v>
      </c>
      <c r="AA122" s="75">
        <f>+VLOOKUP($D122,[1]venta_neta_cons!$A$2:$N$1048576,6,0)</f>
        <v>0</v>
      </c>
      <c r="AB122" s="75">
        <f>+VLOOKUP($D122,[1]venta_neta_cons!$A$2:$N$1048576,7,0)</f>
        <v>0</v>
      </c>
      <c r="AC122" s="75">
        <f>+VLOOKUP($D122,[1]venta_neta_cons!$A$2:$N$1048576,8,0)</f>
        <v>0</v>
      </c>
      <c r="AD122" s="75">
        <f>+VLOOKUP($D122,[1]venta_neta_cons!$A$2:$N$1048576,9,0)</f>
        <v>0</v>
      </c>
      <c r="AE122" s="75">
        <f>+VLOOKUP($D122,[1]venta_neta_cons!$A$2:$N$1048576,10,0)</f>
        <v>0</v>
      </c>
      <c r="AF122" s="75">
        <f>+VLOOKUP($D122,[1]venta_neta_cons!$A$2:$N$1048576,11,0)</f>
        <v>0</v>
      </c>
      <c r="AG122" s="75">
        <f>+VLOOKUP($D122,[1]venta_neta_cons!$A$2:$N$1048576,12,0)</f>
        <v>0</v>
      </c>
      <c r="AH122" s="75">
        <f>+VLOOKUP($D122,[1]venta_neta_cons!$A$2:$N$1048576,13,0)</f>
        <v>0</v>
      </c>
      <c r="AI122" s="75">
        <f>+VLOOKUP($D122,[1]venta_neta_cons!$A$2:$N$1048576,14,0)</f>
        <v>0</v>
      </c>
      <c r="AJ122" s="76">
        <f t="shared" si="256"/>
        <v>3097</v>
      </c>
      <c r="AK122" s="159">
        <f t="shared" si="246"/>
        <v>-0.33175653858572807</v>
      </c>
      <c r="AL122" s="76"/>
      <c r="AM122" s="75">
        <f>+VLOOKUP($D122,[1]saldo_cons!$A$2:$N$1048576,3,0)</f>
        <v>3097</v>
      </c>
      <c r="AN122" s="75">
        <f>+VLOOKUP($D122,[1]saldo_cons!$A$2:$N$1048576,4,0)</f>
        <v>0</v>
      </c>
      <c r="AO122" s="75">
        <f>+VLOOKUP($D122,[1]saldo_cons!$A$2:$N$1048576,5,0)</f>
        <v>0</v>
      </c>
      <c r="AP122" s="75">
        <f>+VLOOKUP($D122,[1]saldo_cons!$A$2:$N$1048576,6,0)</f>
        <v>0</v>
      </c>
      <c r="AQ122" s="75">
        <f>+VLOOKUP($D122,[1]saldo_cons!$A$2:$N$1048576,7,0)</f>
        <v>0</v>
      </c>
      <c r="AR122" s="75">
        <f>+VLOOKUP($D122,[1]saldo_cons!$A$2:$N$1048576,8,0)</f>
        <v>0</v>
      </c>
      <c r="AS122" s="75">
        <f>+VLOOKUP($D122,[1]saldo_cons!$A$2:$N$1048576,9,0)</f>
        <v>0</v>
      </c>
      <c r="AT122" s="75">
        <f>+VLOOKUP($D122,[1]saldo_cons!$A$2:$N$1048576,10,0)</f>
        <v>0</v>
      </c>
      <c r="AU122" s="75">
        <f>+VLOOKUP($D122,[1]saldo_cons!$A$2:$N$1048576,11,0)</f>
        <v>0</v>
      </c>
      <c r="AV122" s="75">
        <f>+VLOOKUP($D122,[1]saldo_cons!$A$2:$N$1048576,12,0)</f>
        <v>0</v>
      </c>
      <c r="AW122" s="75">
        <f>+VLOOKUP($D122,[1]saldo_cons!$A$2:$N$1048576,13,0)</f>
        <v>0</v>
      </c>
      <c r="AX122" s="75">
        <f>+VLOOKUP($D122,[1]saldo_cons!$A$2:$N$1048576,14,0)</f>
        <v>0</v>
      </c>
      <c r="AY122" s="76">
        <f t="shared" si="333"/>
        <v>3097</v>
      </c>
      <c r="AZ122" s="76"/>
      <c r="BA122" s="76"/>
      <c r="BB122" s="75">
        <f>+VLOOKUP($D122,[1]ggr_cons!$A$2:$N$1048576,3,0)</f>
        <v>-1027.4499999999998</v>
      </c>
      <c r="BC122" s="75">
        <f>+VLOOKUP($D122,[1]ggr_cons!$A$2:$N$1048576,4,0)</f>
        <v>0</v>
      </c>
      <c r="BD122" s="75">
        <f>+VLOOKUP($D122,[1]ggr_cons!$A$2:$N$1048576,5,0)</f>
        <v>0</v>
      </c>
      <c r="BE122" s="75">
        <f>+VLOOKUP($D122,[1]ggr_cons!$A$2:$N$1048576,6,0)</f>
        <v>0</v>
      </c>
      <c r="BF122" s="75">
        <f>+VLOOKUP($D122,[1]ggr_cons!$A$2:$N$1048576,7,0)</f>
        <v>0</v>
      </c>
      <c r="BG122" s="75">
        <f>+VLOOKUP($D122,[1]ggr_cons!$A$2:$N$1048576,8,0)</f>
        <v>0</v>
      </c>
      <c r="BH122" s="75">
        <f>+VLOOKUP($D122,[1]ggr_cons!$A$2:$N$1048576,9,0)</f>
        <v>0</v>
      </c>
      <c r="BI122" s="75">
        <f>+VLOOKUP($D122,[1]ggr_cons!$A$2:$N$1048576,10,0)</f>
        <v>0</v>
      </c>
      <c r="BJ122" s="75">
        <f>+VLOOKUP($D122,[1]ggr_cons!$A$2:$N$1048576,11,0)</f>
        <v>0</v>
      </c>
      <c r="BK122" s="75">
        <f>+VLOOKUP($D122,[1]ggr_cons!$A$2:$N$1048576,12,0)</f>
        <v>0</v>
      </c>
      <c r="BL122" s="75">
        <f>+VLOOKUP($D122,[1]ggr_cons!$A$2:$N$1048576,13,0)</f>
        <v>0</v>
      </c>
      <c r="BM122" s="75">
        <f>+VLOOKUP($D122,[1]ggr_cons!$A$2:$N$1048576,14,0)</f>
        <v>0</v>
      </c>
      <c r="BN122" s="76">
        <f t="shared" si="334"/>
        <v>-1027.4499999999998</v>
      </c>
      <c r="BO122" s="75"/>
      <c r="BP122" s="75"/>
      <c r="BQ122" s="77">
        <f t="shared" si="257"/>
        <v>30.970000000000002</v>
      </c>
      <c r="BR122" s="77">
        <f t="shared" si="258"/>
        <v>0</v>
      </c>
      <c r="BS122" s="77">
        <f t="shared" si="259"/>
        <v>0</v>
      </c>
      <c r="BT122" s="77">
        <f t="shared" si="260"/>
        <v>0</v>
      </c>
      <c r="BU122" s="77">
        <f t="shared" si="261"/>
        <v>0</v>
      </c>
      <c r="BV122" s="77">
        <f t="shared" si="262"/>
        <v>0</v>
      </c>
      <c r="BW122" s="77">
        <f t="shared" si="263"/>
        <v>0</v>
      </c>
      <c r="BX122" s="77">
        <f t="shared" si="264"/>
        <v>0</v>
      </c>
      <c r="BY122" s="77">
        <f t="shared" si="265"/>
        <v>0</v>
      </c>
      <c r="BZ122" s="77">
        <f t="shared" si="266"/>
        <v>0</v>
      </c>
      <c r="CA122" s="77">
        <f t="shared" si="267"/>
        <v>0</v>
      </c>
      <c r="CB122" s="77">
        <f t="shared" si="268"/>
        <v>0</v>
      </c>
      <c r="CC122" s="77">
        <f t="shared" si="269"/>
        <v>30.970000000000002</v>
      </c>
      <c r="CD122" s="75"/>
      <c r="CE122" s="77"/>
      <c r="CF122" s="77">
        <f t="shared" si="270"/>
        <v>25.595041322314053</v>
      </c>
      <c r="CG122" s="77">
        <f t="shared" si="271"/>
        <v>0</v>
      </c>
      <c r="CH122" s="77">
        <f t="shared" si="272"/>
        <v>0</v>
      </c>
      <c r="CI122" s="77">
        <f t="shared" si="273"/>
        <v>0</v>
      </c>
      <c r="CJ122" s="77">
        <f t="shared" si="274"/>
        <v>0</v>
      </c>
      <c r="CK122" s="77">
        <f t="shared" si="275"/>
        <v>0</v>
      </c>
      <c r="CL122" s="77">
        <f t="shared" si="276"/>
        <v>0</v>
      </c>
      <c r="CM122" s="77">
        <f t="shared" si="277"/>
        <v>0</v>
      </c>
      <c r="CN122" s="77">
        <f t="shared" si="278"/>
        <v>0</v>
      </c>
      <c r="CO122" s="77">
        <f t="shared" si="279"/>
        <v>0</v>
      </c>
      <c r="CP122" s="77">
        <f t="shared" si="280"/>
        <v>0</v>
      </c>
      <c r="CQ122" s="77">
        <f t="shared" si="281"/>
        <v>0</v>
      </c>
      <c r="CR122" s="77">
        <f t="shared" si="282"/>
        <v>25.595041322314053</v>
      </c>
      <c r="CS122" s="75"/>
      <c r="CT122" s="75"/>
      <c r="CU122" s="78">
        <f t="shared" si="295"/>
        <v>61.940000000000005</v>
      </c>
      <c r="CV122" s="78">
        <f t="shared" si="296"/>
        <v>0</v>
      </c>
      <c r="CW122" s="78">
        <f t="shared" si="297"/>
        <v>0</v>
      </c>
      <c r="CX122" s="78">
        <f t="shared" si="298"/>
        <v>0</v>
      </c>
      <c r="CY122" s="78">
        <f t="shared" si="299"/>
        <v>0</v>
      </c>
      <c r="CZ122" s="78">
        <f t="shared" si="300"/>
        <v>0</v>
      </c>
      <c r="DA122" s="78">
        <f t="shared" si="301"/>
        <v>0</v>
      </c>
      <c r="DB122" s="78">
        <f t="shared" si="302"/>
        <v>0</v>
      </c>
      <c r="DC122" s="78">
        <f t="shared" si="303"/>
        <v>0</v>
      </c>
      <c r="DD122" s="78">
        <f t="shared" si="304"/>
        <v>0</v>
      </c>
      <c r="DE122" s="78">
        <f t="shared" si="305"/>
        <v>0</v>
      </c>
      <c r="DF122" s="78">
        <f t="shared" si="306"/>
        <v>0</v>
      </c>
      <c r="DG122" s="77">
        <f t="shared" si="307"/>
        <v>61.940000000000005</v>
      </c>
      <c r="DH122" s="75"/>
      <c r="DJ122" s="6">
        <f t="shared" si="308"/>
        <v>30</v>
      </c>
      <c r="DK122" s="6">
        <f t="shared" si="309"/>
        <v>0</v>
      </c>
      <c r="DL122" s="6">
        <f t="shared" si="310"/>
        <v>0</v>
      </c>
      <c r="DM122" s="6">
        <f t="shared" si="311"/>
        <v>0</v>
      </c>
      <c r="DN122" s="6">
        <f t="shared" si="312"/>
        <v>0</v>
      </c>
      <c r="DO122" s="6">
        <f t="shared" si="313"/>
        <v>0</v>
      </c>
      <c r="DP122" s="6">
        <f t="shared" si="314"/>
        <v>0</v>
      </c>
      <c r="DQ122" s="6">
        <f t="shared" si="315"/>
        <v>0</v>
      </c>
      <c r="DR122" s="6">
        <f t="shared" si="316"/>
        <v>0</v>
      </c>
      <c r="DS122" s="6">
        <f t="shared" si="317"/>
        <v>0</v>
      </c>
      <c r="DT122" s="6">
        <f t="shared" si="318"/>
        <v>0</v>
      </c>
      <c r="DU122" s="6">
        <f t="shared" si="319"/>
        <v>0</v>
      </c>
      <c r="DV122" s="77">
        <f t="shared" si="337"/>
        <v>30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77">
        <f t="shared" si="335"/>
        <v>0</v>
      </c>
      <c r="EO122" s="75">
        <f t="shared" si="283"/>
        <v>91.94</v>
      </c>
      <c r="EP122" s="75">
        <f t="shared" si="284"/>
        <v>0</v>
      </c>
      <c r="EQ122" s="75">
        <f t="shared" si="285"/>
        <v>0</v>
      </c>
      <c r="ER122" s="75">
        <f t="shared" si="286"/>
        <v>0</v>
      </c>
      <c r="ES122" s="75">
        <f t="shared" si="287"/>
        <v>0</v>
      </c>
      <c r="ET122" s="75">
        <f t="shared" si="288"/>
        <v>0</v>
      </c>
      <c r="EU122" s="75">
        <f t="shared" si="289"/>
        <v>0</v>
      </c>
      <c r="EV122" s="75">
        <f t="shared" si="290"/>
        <v>0</v>
      </c>
      <c r="EW122" s="75">
        <f t="shared" si="291"/>
        <v>0</v>
      </c>
      <c r="EX122" s="75">
        <f t="shared" si="292"/>
        <v>0</v>
      </c>
      <c r="EY122" s="75">
        <f t="shared" si="293"/>
        <v>0</v>
      </c>
      <c r="EZ122" s="75">
        <f t="shared" si="294"/>
        <v>0</v>
      </c>
      <c r="FA122" s="77">
        <f t="shared" si="336"/>
        <v>91.94</v>
      </c>
      <c r="FD122" s="75">
        <f t="shared" si="320"/>
        <v>3005.06</v>
      </c>
      <c r="FE122" s="75">
        <f t="shared" si="321"/>
        <v>0</v>
      </c>
      <c r="FF122" s="75">
        <f t="shared" si="322"/>
        <v>0</v>
      </c>
      <c r="FG122" s="75">
        <f t="shared" si="323"/>
        <v>0</v>
      </c>
      <c r="FH122" s="75">
        <f t="shared" si="324"/>
        <v>0</v>
      </c>
      <c r="FI122" s="75">
        <f t="shared" si="325"/>
        <v>0</v>
      </c>
      <c r="FJ122" s="75">
        <f t="shared" si="326"/>
        <v>0</v>
      </c>
      <c r="FK122" s="75">
        <f t="shared" si="327"/>
        <v>0</v>
      </c>
      <c r="FL122" s="75">
        <f t="shared" si="328"/>
        <v>0</v>
      </c>
      <c r="FM122" s="75">
        <f t="shared" si="329"/>
        <v>0</v>
      </c>
      <c r="FN122" s="75">
        <f t="shared" si="330"/>
        <v>0</v>
      </c>
      <c r="FO122" s="75">
        <f t="shared" si="331"/>
        <v>0</v>
      </c>
      <c r="FP122" s="75">
        <f t="shared" si="332"/>
        <v>3005.06</v>
      </c>
    </row>
    <row r="123" spans="1:172" ht="15" customHeight="1" outlineLevel="2" x14ac:dyDescent="0.25">
      <c r="A123" s="30">
        <v>12</v>
      </c>
      <c r="B123" s="30" t="s">
        <v>408</v>
      </c>
      <c r="C123" s="30" t="s">
        <v>6</v>
      </c>
      <c r="D123" s="64">
        <f t="shared" si="234"/>
        <v>16052</v>
      </c>
      <c r="E123" s="62">
        <v>16052</v>
      </c>
      <c r="F123" s="39" t="s">
        <v>499</v>
      </c>
      <c r="G123" s="36" t="s">
        <v>410</v>
      </c>
      <c r="H123" s="36" t="s">
        <v>410</v>
      </c>
      <c r="I123" s="39" t="s">
        <v>500</v>
      </c>
      <c r="J123" s="37" t="s">
        <v>501</v>
      </c>
      <c r="K123" s="44" t="s">
        <v>434</v>
      </c>
      <c r="L123" s="32" t="s">
        <v>220</v>
      </c>
      <c r="M123" s="33" t="s">
        <v>405</v>
      </c>
      <c r="N123" s="34">
        <v>0.01</v>
      </c>
      <c r="O123" s="34">
        <v>0.02</v>
      </c>
      <c r="P123" s="34">
        <v>0</v>
      </c>
      <c r="Q123" s="34">
        <v>0</v>
      </c>
      <c r="R123" s="33">
        <v>0</v>
      </c>
      <c r="S123" s="33">
        <v>0</v>
      </c>
      <c r="T123" s="33">
        <v>30</v>
      </c>
      <c r="U123" s="33"/>
      <c r="X123" s="75">
        <f>+VLOOKUP($D123,[1]venta_neta_cons!$A$2:$N$1048576,3,0)</f>
        <v>1034</v>
      </c>
      <c r="Y123" s="75">
        <f>+VLOOKUP($D123,[1]venta_neta_cons!$A$2:$N$1048576,4,0)</f>
        <v>0</v>
      </c>
      <c r="Z123" s="75">
        <f>+VLOOKUP($D123,[1]venta_neta_cons!$A$2:$N$1048576,5,0)</f>
        <v>0</v>
      </c>
      <c r="AA123" s="75">
        <f>+VLOOKUP($D123,[1]venta_neta_cons!$A$2:$N$1048576,6,0)</f>
        <v>0</v>
      </c>
      <c r="AB123" s="75">
        <f>+VLOOKUP($D123,[1]venta_neta_cons!$A$2:$N$1048576,7,0)</f>
        <v>0</v>
      </c>
      <c r="AC123" s="75">
        <f>+VLOOKUP($D123,[1]venta_neta_cons!$A$2:$N$1048576,8,0)</f>
        <v>0</v>
      </c>
      <c r="AD123" s="75">
        <f>+VLOOKUP($D123,[1]venta_neta_cons!$A$2:$N$1048576,9,0)</f>
        <v>0</v>
      </c>
      <c r="AE123" s="75">
        <f>+VLOOKUP($D123,[1]venta_neta_cons!$A$2:$N$1048576,10,0)</f>
        <v>0</v>
      </c>
      <c r="AF123" s="75">
        <f>+VLOOKUP($D123,[1]venta_neta_cons!$A$2:$N$1048576,11,0)</f>
        <v>0</v>
      </c>
      <c r="AG123" s="75">
        <f>+VLOOKUP($D123,[1]venta_neta_cons!$A$2:$N$1048576,12,0)</f>
        <v>0</v>
      </c>
      <c r="AH123" s="75">
        <f>+VLOOKUP($D123,[1]venta_neta_cons!$A$2:$N$1048576,13,0)</f>
        <v>0</v>
      </c>
      <c r="AI123" s="75">
        <f>+VLOOKUP($D123,[1]venta_neta_cons!$A$2:$N$1048576,14,0)</f>
        <v>0</v>
      </c>
      <c r="AJ123" s="76">
        <f t="shared" si="256"/>
        <v>1034</v>
      </c>
      <c r="AK123" s="159">
        <f t="shared" si="246"/>
        <v>0.33080270793036748</v>
      </c>
      <c r="AL123" s="76"/>
      <c r="AM123" s="75">
        <f>+VLOOKUP($D123,[1]saldo_cons!$A$2:$N$1048576,3,0)</f>
        <v>1034</v>
      </c>
      <c r="AN123" s="75">
        <f>+VLOOKUP($D123,[1]saldo_cons!$A$2:$N$1048576,4,0)</f>
        <v>0</v>
      </c>
      <c r="AO123" s="75">
        <f>+VLOOKUP($D123,[1]saldo_cons!$A$2:$N$1048576,5,0)</f>
        <v>0</v>
      </c>
      <c r="AP123" s="75">
        <f>+VLOOKUP($D123,[1]saldo_cons!$A$2:$N$1048576,6,0)</f>
        <v>0</v>
      </c>
      <c r="AQ123" s="75">
        <f>+VLOOKUP($D123,[1]saldo_cons!$A$2:$N$1048576,7,0)</f>
        <v>0</v>
      </c>
      <c r="AR123" s="75">
        <f>+VLOOKUP($D123,[1]saldo_cons!$A$2:$N$1048576,8,0)</f>
        <v>0</v>
      </c>
      <c r="AS123" s="75">
        <f>+VLOOKUP($D123,[1]saldo_cons!$A$2:$N$1048576,9,0)</f>
        <v>0</v>
      </c>
      <c r="AT123" s="75">
        <f>+VLOOKUP($D123,[1]saldo_cons!$A$2:$N$1048576,10,0)</f>
        <v>0</v>
      </c>
      <c r="AU123" s="75">
        <f>+VLOOKUP($D123,[1]saldo_cons!$A$2:$N$1048576,11,0)</f>
        <v>0</v>
      </c>
      <c r="AV123" s="75">
        <f>+VLOOKUP($D123,[1]saldo_cons!$A$2:$N$1048576,12,0)</f>
        <v>0</v>
      </c>
      <c r="AW123" s="75">
        <f>+VLOOKUP($D123,[1]saldo_cons!$A$2:$N$1048576,13,0)</f>
        <v>0</v>
      </c>
      <c r="AX123" s="75">
        <f>+VLOOKUP($D123,[1]saldo_cons!$A$2:$N$1048576,14,0)</f>
        <v>0</v>
      </c>
      <c r="AY123" s="76">
        <f t="shared" si="333"/>
        <v>1034</v>
      </c>
      <c r="AZ123" s="76"/>
      <c r="BA123" s="76"/>
      <c r="BB123" s="75">
        <f>+VLOOKUP($D123,[1]ggr_cons!$A$2:$N$1048576,3,0)</f>
        <v>342.04999999999995</v>
      </c>
      <c r="BC123" s="75">
        <f>+VLOOKUP($D123,[1]ggr_cons!$A$2:$N$1048576,4,0)</f>
        <v>0</v>
      </c>
      <c r="BD123" s="75">
        <f>+VLOOKUP($D123,[1]ggr_cons!$A$2:$N$1048576,5,0)</f>
        <v>0</v>
      </c>
      <c r="BE123" s="75">
        <f>+VLOOKUP($D123,[1]ggr_cons!$A$2:$N$1048576,6,0)</f>
        <v>0</v>
      </c>
      <c r="BF123" s="75">
        <f>+VLOOKUP($D123,[1]ggr_cons!$A$2:$N$1048576,7,0)</f>
        <v>0</v>
      </c>
      <c r="BG123" s="75">
        <f>+VLOOKUP($D123,[1]ggr_cons!$A$2:$N$1048576,8,0)</f>
        <v>0</v>
      </c>
      <c r="BH123" s="75">
        <f>+VLOOKUP($D123,[1]ggr_cons!$A$2:$N$1048576,9,0)</f>
        <v>0</v>
      </c>
      <c r="BI123" s="75">
        <f>+VLOOKUP($D123,[1]ggr_cons!$A$2:$N$1048576,10,0)</f>
        <v>0</v>
      </c>
      <c r="BJ123" s="75">
        <f>+VLOOKUP($D123,[1]ggr_cons!$A$2:$N$1048576,11,0)</f>
        <v>0</v>
      </c>
      <c r="BK123" s="75">
        <f>+VLOOKUP($D123,[1]ggr_cons!$A$2:$N$1048576,12,0)</f>
        <v>0</v>
      </c>
      <c r="BL123" s="75">
        <f>+VLOOKUP($D123,[1]ggr_cons!$A$2:$N$1048576,13,0)</f>
        <v>0</v>
      </c>
      <c r="BM123" s="75">
        <f>+VLOOKUP($D123,[1]ggr_cons!$A$2:$N$1048576,14,0)</f>
        <v>0</v>
      </c>
      <c r="BN123" s="76">
        <f t="shared" si="334"/>
        <v>342.04999999999995</v>
      </c>
      <c r="BO123" s="75"/>
      <c r="BP123" s="75"/>
      <c r="BQ123" s="77">
        <f t="shared" si="257"/>
        <v>10.34</v>
      </c>
      <c r="BR123" s="77">
        <f t="shared" si="258"/>
        <v>0</v>
      </c>
      <c r="BS123" s="77">
        <f t="shared" si="259"/>
        <v>0</v>
      </c>
      <c r="BT123" s="77">
        <f t="shared" si="260"/>
        <v>0</v>
      </c>
      <c r="BU123" s="77">
        <f t="shared" si="261"/>
        <v>0</v>
      </c>
      <c r="BV123" s="77">
        <f t="shared" si="262"/>
        <v>0</v>
      </c>
      <c r="BW123" s="77">
        <f t="shared" si="263"/>
        <v>0</v>
      </c>
      <c r="BX123" s="77">
        <f t="shared" si="264"/>
        <v>0</v>
      </c>
      <c r="BY123" s="77">
        <f t="shared" si="265"/>
        <v>0</v>
      </c>
      <c r="BZ123" s="77">
        <f t="shared" si="266"/>
        <v>0</v>
      </c>
      <c r="CA123" s="77">
        <f t="shared" si="267"/>
        <v>0</v>
      </c>
      <c r="CB123" s="77">
        <f t="shared" si="268"/>
        <v>0</v>
      </c>
      <c r="CC123" s="77">
        <f t="shared" si="269"/>
        <v>10.34</v>
      </c>
      <c r="CD123" s="75"/>
      <c r="CE123" s="77"/>
      <c r="CF123" s="77">
        <f t="shared" si="270"/>
        <v>8.545454545454545</v>
      </c>
      <c r="CG123" s="77">
        <f t="shared" si="271"/>
        <v>0</v>
      </c>
      <c r="CH123" s="77">
        <f t="shared" si="272"/>
        <v>0</v>
      </c>
      <c r="CI123" s="77">
        <f t="shared" si="273"/>
        <v>0</v>
      </c>
      <c r="CJ123" s="77">
        <f t="shared" si="274"/>
        <v>0</v>
      </c>
      <c r="CK123" s="77">
        <f t="shared" si="275"/>
        <v>0</v>
      </c>
      <c r="CL123" s="77">
        <f t="shared" si="276"/>
        <v>0</v>
      </c>
      <c r="CM123" s="77">
        <f t="shared" si="277"/>
        <v>0</v>
      </c>
      <c r="CN123" s="77">
        <f t="shared" si="278"/>
        <v>0</v>
      </c>
      <c r="CO123" s="77">
        <f t="shared" si="279"/>
        <v>0</v>
      </c>
      <c r="CP123" s="77">
        <f t="shared" si="280"/>
        <v>0</v>
      </c>
      <c r="CQ123" s="77">
        <f t="shared" si="281"/>
        <v>0</v>
      </c>
      <c r="CR123" s="77">
        <f t="shared" si="282"/>
        <v>8.545454545454545</v>
      </c>
      <c r="CS123" s="75"/>
      <c r="CT123" s="75"/>
      <c r="CU123" s="78">
        <f t="shared" si="295"/>
        <v>20.68</v>
      </c>
      <c r="CV123" s="78">
        <f t="shared" si="296"/>
        <v>0</v>
      </c>
      <c r="CW123" s="78">
        <f t="shared" si="297"/>
        <v>0</v>
      </c>
      <c r="CX123" s="78">
        <f t="shared" si="298"/>
        <v>0</v>
      </c>
      <c r="CY123" s="78">
        <f t="shared" si="299"/>
        <v>0</v>
      </c>
      <c r="CZ123" s="78">
        <f t="shared" si="300"/>
        <v>0</v>
      </c>
      <c r="DA123" s="78">
        <f t="shared" si="301"/>
        <v>0</v>
      </c>
      <c r="DB123" s="78">
        <f t="shared" si="302"/>
        <v>0</v>
      </c>
      <c r="DC123" s="78">
        <f t="shared" si="303"/>
        <v>0</v>
      </c>
      <c r="DD123" s="78">
        <f t="shared" si="304"/>
        <v>0</v>
      </c>
      <c r="DE123" s="78">
        <f t="shared" si="305"/>
        <v>0</v>
      </c>
      <c r="DF123" s="78">
        <f t="shared" si="306"/>
        <v>0</v>
      </c>
      <c r="DG123" s="77">
        <f t="shared" si="307"/>
        <v>20.68</v>
      </c>
      <c r="DH123" s="75"/>
      <c r="DJ123" s="6">
        <f t="shared" si="308"/>
        <v>30</v>
      </c>
      <c r="DK123" s="6">
        <f t="shared" si="309"/>
        <v>0</v>
      </c>
      <c r="DL123" s="6">
        <f t="shared" si="310"/>
        <v>0</v>
      </c>
      <c r="DM123" s="6">
        <f t="shared" si="311"/>
        <v>0</v>
      </c>
      <c r="DN123" s="6">
        <f t="shared" si="312"/>
        <v>0</v>
      </c>
      <c r="DO123" s="6">
        <f t="shared" si="313"/>
        <v>0</v>
      </c>
      <c r="DP123" s="6">
        <f t="shared" si="314"/>
        <v>0</v>
      </c>
      <c r="DQ123" s="6">
        <f t="shared" si="315"/>
        <v>0</v>
      </c>
      <c r="DR123" s="6">
        <f t="shared" si="316"/>
        <v>0</v>
      </c>
      <c r="DS123" s="6">
        <f t="shared" si="317"/>
        <v>0</v>
      </c>
      <c r="DT123" s="6">
        <f t="shared" si="318"/>
        <v>0</v>
      </c>
      <c r="DU123" s="6">
        <f t="shared" si="319"/>
        <v>0</v>
      </c>
      <c r="DV123" s="77">
        <f t="shared" si="337"/>
        <v>30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77">
        <f t="shared" si="335"/>
        <v>0</v>
      </c>
      <c r="EO123" s="75">
        <f t="shared" si="283"/>
        <v>50.68</v>
      </c>
      <c r="EP123" s="75">
        <f t="shared" si="284"/>
        <v>0</v>
      </c>
      <c r="EQ123" s="75">
        <f t="shared" si="285"/>
        <v>0</v>
      </c>
      <c r="ER123" s="75">
        <f t="shared" si="286"/>
        <v>0</v>
      </c>
      <c r="ES123" s="75">
        <f t="shared" si="287"/>
        <v>0</v>
      </c>
      <c r="ET123" s="75">
        <f t="shared" si="288"/>
        <v>0</v>
      </c>
      <c r="EU123" s="75">
        <f t="shared" si="289"/>
        <v>0</v>
      </c>
      <c r="EV123" s="75">
        <f t="shared" si="290"/>
        <v>0</v>
      </c>
      <c r="EW123" s="75">
        <f t="shared" si="291"/>
        <v>0</v>
      </c>
      <c r="EX123" s="75">
        <f t="shared" si="292"/>
        <v>0</v>
      </c>
      <c r="EY123" s="75">
        <f t="shared" si="293"/>
        <v>0</v>
      </c>
      <c r="EZ123" s="75">
        <f t="shared" si="294"/>
        <v>0</v>
      </c>
      <c r="FA123" s="77">
        <f t="shared" si="336"/>
        <v>50.68</v>
      </c>
      <c r="FD123" s="75">
        <f t="shared" si="320"/>
        <v>983.32</v>
      </c>
      <c r="FE123" s="75">
        <f t="shared" si="321"/>
        <v>0</v>
      </c>
      <c r="FF123" s="75">
        <f t="shared" si="322"/>
        <v>0</v>
      </c>
      <c r="FG123" s="75">
        <f t="shared" si="323"/>
        <v>0</v>
      </c>
      <c r="FH123" s="75">
        <f t="shared" si="324"/>
        <v>0</v>
      </c>
      <c r="FI123" s="75">
        <f t="shared" si="325"/>
        <v>0</v>
      </c>
      <c r="FJ123" s="75">
        <f t="shared" si="326"/>
        <v>0</v>
      </c>
      <c r="FK123" s="75">
        <f t="shared" si="327"/>
        <v>0</v>
      </c>
      <c r="FL123" s="75">
        <f t="shared" si="328"/>
        <v>0</v>
      </c>
      <c r="FM123" s="75">
        <f t="shared" si="329"/>
        <v>0</v>
      </c>
      <c r="FN123" s="75">
        <f t="shared" si="330"/>
        <v>0</v>
      </c>
      <c r="FO123" s="75">
        <f t="shared" si="331"/>
        <v>0</v>
      </c>
      <c r="FP123" s="75">
        <f t="shared" si="332"/>
        <v>983.32</v>
      </c>
    </row>
    <row r="124" spans="1:172" ht="15" customHeight="1" outlineLevel="2" x14ac:dyDescent="0.25">
      <c r="A124" s="30">
        <v>12</v>
      </c>
      <c r="B124" s="30" t="s">
        <v>408</v>
      </c>
      <c r="C124" s="30" t="s">
        <v>6</v>
      </c>
      <c r="D124" s="64">
        <f t="shared" si="234"/>
        <v>16054</v>
      </c>
      <c r="E124" s="62">
        <v>16054</v>
      </c>
      <c r="F124" s="39" t="s">
        <v>502</v>
      </c>
      <c r="G124" s="36" t="s">
        <v>410</v>
      </c>
      <c r="H124" s="36" t="s">
        <v>410</v>
      </c>
      <c r="I124" s="39" t="s">
        <v>503</v>
      </c>
      <c r="J124" s="39" t="s">
        <v>453</v>
      </c>
      <c r="K124" s="44" t="s">
        <v>434</v>
      </c>
      <c r="L124" s="32" t="s">
        <v>220</v>
      </c>
      <c r="M124" s="33" t="s">
        <v>405</v>
      </c>
      <c r="N124" s="34">
        <v>0.01</v>
      </c>
      <c r="O124" s="34">
        <v>0.02</v>
      </c>
      <c r="P124" s="34">
        <v>0</v>
      </c>
      <c r="Q124" s="34">
        <v>0</v>
      </c>
      <c r="R124" s="33">
        <v>0</v>
      </c>
      <c r="S124" s="33">
        <v>0</v>
      </c>
      <c r="T124" s="33">
        <v>30</v>
      </c>
      <c r="U124" s="33"/>
      <c r="X124" s="75">
        <f>+VLOOKUP($D124,[1]venta_neta_cons!$A$2:$N$1048576,3,0)</f>
        <v>39175</v>
      </c>
      <c r="Y124" s="75">
        <f>+VLOOKUP($D124,[1]venta_neta_cons!$A$2:$N$1048576,4,0)</f>
        <v>0</v>
      </c>
      <c r="Z124" s="75">
        <f>+VLOOKUP($D124,[1]venta_neta_cons!$A$2:$N$1048576,5,0)</f>
        <v>0</v>
      </c>
      <c r="AA124" s="75">
        <f>+VLOOKUP($D124,[1]venta_neta_cons!$A$2:$N$1048576,6,0)</f>
        <v>0</v>
      </c>
      <c r="AB124" s="75">
        <f>+VLOOKUP($D124,[1]venta_neta_cons!$A$2:$N$1048576,7,0)</f>
        <v>0</v>
      </c>
      <c r="AC124" s="75">
        <f>+VLOOKUP($D124,[1]venta_neta_cons!$A$2:$N$1048576,8,0)</f>
        <v>0</v>
      </c>
      <c r="AD124" s="75">
        <f>+VLOOKUP($D124,[1]venta_neta_cons!$A$2:$N$1048576,9,0)</f>
        <v>0</v>
      </c>
      <c r="AE124" s="75">
        <f>+VLOOKUP($D124,[1]venta_neta_cons!$A$2:$N$1048576,10,0)</f>
        <v>0</v>
      </c>
      <c r="AF124" s="75">
        <f>+VLOOKUP($D124,[1]venta_neta_cons!$A$2:$N$1048576,11,0)</f>
        <v>0</v>
      </c>
      <c r="AG124" s="75">
        <f>+VLOOKUP($D124,[1]venta_neta_cons!$A$2:$N$1048576,12,0)</f>
        <v>0</v>
      </c>
      <c r="AH124" s="75">
        <f>+VLOOKUP($D124,[1]venta_neta_cons!$A$2:$N$1048576,13,0)</f>
        <v>0</v>
      </c>
      <c r="AI124" s="75">
        <f>+VLOOKUP($D124,[1]venta_neta_cons!$A$2:$N$1048576,14,0)</f>
        <v>0</v>
      </c>
      <c r="AJ124" s="76">
        <f t="shared" si="256"/>
        <v>39175</v>
      </c>
      <c r="AK124" s="159">
        <f t="shared" si="246"/>
        <v>0.25832086790044673</v>
      </c>
      <c r="AL124" s="76"/>
      <c r="AM124" s="75">
        <f>+VLOOKUP($D124,[1]saldo_cons!$A$2:$N$1048576,3,0)</f>
        <v>39175</v>
      </c>
      <c r="AN124" s="75">
        <f>+VLOOKUP($D124,[1]saldo_cons!$A$2:$N$1048576,4,0)</f>
        <v>0</v>
      </c>
      <c r="AO124" s="75">
        <f>+VLOOKUP($D124,[1]saldo_cons!$A$2:$N$1048576,5,0)</f>
        <v>0</v>
      </c>
      <c r="AP124" s="75">
        <f>+VLOOKUP($D124,[1]saldo_cons!$A$2:$N$1048576,6,0)</f>
        <v>0</v>
      </c>
      <c r="AQ124" s="75">
        <f>+VLOOKUP($D124,[1]saldo_cons!$A$2:$N$1048576,7,0)</f>
        <v>0</v>
      </c>
      <c r="AR124" s="75">
        <f>+VLOOKUP($D124,[1]saldo_cons!$A$2:$N$1048576,8,0)</f>
        <v>0</v>
      </c>
      <c r="AS124" s="75">
        <f>+VLOOKUP($D124,[1]saldo_cons!$A$2:$N$1048576,9,0)</f>
        <v>0</v>
      </c>
      <c r="AT124" s="75">
        <f>+VLOOKUP($D124,[1]saldo_cons!$A$2:$N$1048576,10,0)</f>
        <v>0</v>
      </c>
      <c r="AU124" s="75">
        <f>+VLOOKUP($D124,[1]saldo_cons!$A$2:$N$1048576,11,0)</f>
        <v>0</v>
      </c>
      <c r="AV124" s="75">
        <f>+VLOOKUP($D124,[1]saldo_cons!$A$2:$N$1048576,12,0)</f>
        <v>0</v>
      </c>
      <c r="AW124" s="75">
        <f>+VLOOKUP($D124,[1]saldo_cons!$A$2:$N$1048576,13,0)</f>
        <v>0</v>
      </c>
      <c r="AX124" s="75">
        <f>+VLOOKUP($D124,[1]saldo_cons!$A$2:$N$1048576,14,0)</f>
        <v>0</v>
      </c>
      <c r="AY124" s="76">
        <f t="shared" si="333"/>
        <v>39175</v>
      </c>
      <c r="AZ124" s="76"/>
      <c r="BA124" s="76"/>
      <c r="BB124" s="75">
        <f>+VLOOKUP($D124,[1]ggr_cons!$A$2:$N$1048576,3,0)</f>
        <v>10119.720000000001</v>
      </c>
      <c r="BC124" s="75">
        <f>+VLOOKUP($D124,[1]ggr_cons!$A$2:$N$1048576,4,0)</f>
        <v>0</v>
      </c>
      <c r="BD124" s="75">
        <f>+VLOOKUP($D124,[1]ggr_cons!$A$2:$N$1048576,5,0)</f>
        <v>0</v>
      </c>
      <c r="BE124" s="75">
        <f>+VLOOKUP($D124,[1]ggr_cons!$A$2:$N$1048576,6,0)</f>
        <v>0</v>
      </c>
      <c r="BF124" s="75">
        <f>+VLOOKUP($D124,[1]ggr_cons!$A$2:$N$1048576,7,0)</f>
        <v>0</v>
      </c>
      <c r="BG124" s="75">
        <f>+VLOOKUP($D124,[1]ggr_cons!$A$2:$N$1048576,8,0)</f>
        <v>0</v>
      </c>
      <c r="BH124" s="75">
        <f>+VLOOKUP($D124,[1]ggr_cons!$A$2:$N$1048576,9,0)</f>
        <v>0</v>
      </c>
      <c r="BI124" s="75">
        <f>+VLOOKUP($D124,[1]ggr_cons!$A$2:$N$1048576,10,0)</f>
        <v>0</v>
      </c>
      <c r="BJ124" s="75">
        <f>+VLOOKUP($D124,[1]ggr_cons!$A$2:$N$1048576,11,0)</f>
        <v>0</v>
      </c>
      <c r="BK124" s="75">
        <f>+VLOOKUP($D124,[1]ggr_cons!$A$2:$N$1048576,12,0)</f>
        <v>0</v>
      </c>
      <c r="BL124" s="75">
        <f>+VLOOKUP($D124,[1]ggr_cons!$A$2:$N$1048576,13,0)</f>
        <v>0</v>
      </c>
      <c r="BM124" s="75">
        <f>+VLOOKUP($D124,[1]ggr_cons!$A$2:$N$1048576,14,0)</f>
        <v>0</v>
      </c>
      <c r="BN124" s="76">
        <f t="shared" si="334"/>
        <v>10119.720000000001</v>
      </c>
      <c r="BO124" s="75"/>
      <c r="BP124" s="75"/>
      <c r="BQ124" s="77">
        <f t="shared" si="257"/>
        <v>391.75</v>
      </c>
      <c r="BR124" s="77">
        <f t="shared" si="258"/>
        <v>0</v>
      </c>
      <c r="BS124" s="77">
        <f t="shared" si="259"/>
        <v>0</v>
      </c>
      <c r="BT124" s="77">
        <f t="shared" si="260"/>
        <v>0</v>
      </c>
      <c r="BU124" s="77">
        <f t="shared" si="261"/>
        <v>0</v>
      </c>
      <c r="BV124" s="77">
        <f t="shared" si="262"/>
        <v>0</v>
      </c>
      <c r="BW124" s="77">
        <f t="shared" si="263"/>
        <v>0</v>
      </c>
      <c r="BX124" s="77">
        <f t="shared" si="264"/>
        <v>0</v>
      </c>
      <c r="BY124" s="77">
        <f t="shared" si="265"/>
        <v>0</v>
      </c>
      <c r="BZ124" s="77">
        <f t="shared" si="266"/>
        <v>0</v>
      </c>
      <c r="CA124" s="77">
        <f t="shared" si="267"/>
        <v>0</v>
      </c>
      <c r="CB124" s="77">
        <f t="shared" si="268"/>
        <v>0</v>
      </c>
      <c r="CC124" s="77">
        <f t="shared" si="269"/>
        <v>391.75</v>
      </c>
      <c r="CD124" s="75"/>
      <c r="CE124" s="77"/>
      <c r="CF124" s="77">
        <f t="shared" si="270"/>
        <v>323.76033057851242</v>
      </c>
      <c r="CG124" s="77">
        <f t="shared" si="271"/>
        <v>0</v>
      </c>
      <c r="CH124" s="77">
        <f t="shared" si="272"/>
        <v>0</v>
      </c>
      <c r="CI124" s="77">
        <f t="shared" si="273"/>
        <v>0</v>
      </c>
      <c r="CJ124" s="77">
        <f t="shared" si="274"/>
        <v>0</v>
      </c>
      <c r="CK124" s="77">
        <f t="shared" si="275"/>
        <v>0</v>
      </c>
      <c r="CL124" s="77">
        <f t="shared" si="276"/>
        <v>0</v>
      </c>
      <c r="CM124" s="77">
        <f t="shared" si="277"/>
        <v>0</v>
      </c>
      <c r="CN124" s="77">
        <f t="shared" si="278"/>
        <v>0</v>
      </c>
      <c r="CO124" s="77">
        <f t="shared" si="279"/>
        <v>0</v>
      </c>
      <c r="CP124" s="77">
        <f t="shared" si="280"/>
        <v>0</v>
      </c>
      <c r="CQ124" s="77">
        <f t="shared" si="281"/>
        <v>0</v>
      </c>
      <c r="CR124" s="77">
        <f t="shared" si="282"/>
        <v>323.76033057851242</v>
      </c>
      <c r="CS124" s="75"/>
      <c r="CT124" s="75"/>
      <c r="CU124" s="78">
        <f t="shared" si="295"/>
        <v>783.5</v>
      </c>
      <c r="CV124" s="78">
        <f t="shared" si="296"/>
        <v>0</v>
      </c>
      <c r="CW124" s="78">
        <f t="shared" si="297"/>
        <v>0</v>
      </c>
      <c r="CX124" s="78">
        <f t="shared" si="298"/>
        <v>0</v>
      </c>
      <c r="CY124" s="78">
        <f t="shared" si="299"/>
        <v>0</v>
      </c>
      <c r="CZ124" s="78">
        <f t="shared" si="300"/>
        <v>0</v>
      </c>
      <c r="DA124" s="78">
        <f t="shared" si="301"/>
        <v>0</v>
      </c>
      <c r="DB124" s="78">
        <f t="shared" si="302"/>
        <v>0</v>
      </c>
      <c r="DC124" s="78">
        <f t="shared" si="303"/>
        <v>0</v>
      </c>
      <c r="DD124" s="78">
        <f t="shared" si="304"/>
        <v>0</v>
      </c>
      <c r="DE124" s="78">
        <f t="shared" si="305"/>
        <v>0</v>
      </c>
      <c r="DF124" s="78">
        <f t="shared" si="306"/>
        <v>0</v>
      </c>
      <c r="DG124" s="77">
        <f t="shared" si="307"/>
        <v>783.5</v>
      </c>
      <c r="DH124" s="75"/>
      <c r="DJ124" s="6">
        <f t="shared" si="308"/>
        <v>30</v>
      </c>
      <c r="DK124" s="6">
        <f t="shared" si="309"/>
        <v>0</v>
      </c>
      <c r="DL124" s="6">
        <f t="shared" si="310"/>
        <v>0</v>
      </c>
      <c r="DM124" s="6">
        <f t="shared" si="311"/>
        <v>0</v>
      </c>
      <c r="DN124" s="6">
        <f t="shared" si="312"/>
        <v>0</v>
      </c>
      <c r="DO124" s="6">
        <f t="shared" si="313"/>
        <v>0</v>
      </c>
      <c r="DP124" s="6">
        <f t="shared" si="314"/>
        <v>0</v>
      </c>
      <c r="DQ124" s="6">
        <f t="shared" si="315"/>
        <v>0</v>
      </c>
      <c r="DR124" s="6">
        <f t="shared" si="316"/>
        <v>0</v>
      </c>
      <c r="DS124" s="6">
        <f t="shared" si="317"/>
        <v>0</v>
      </c>
      <c r="DT124" s="6">
        <f t="shared" si="318"/>
        <v>0</v>
      </c>
      <c r="DU124" s="6">
        <f t="shared" si="319"/>
        <v>0</v>
      </c>
      <c r="DV124" s="77">
        <f t="shared" si="337"/>
        <v>30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77">
        <f t="shared" si="335"/>
        <v>0</v>
      </c>
      <c r="EO124" s="75">
        <f t="shared" si="283"/>
        <v>813.5</v>
      </c>
      <c r="EP124" s="75">
        <f t="shared" si="284"/>
        <v>0</v>
      </c>
      <c r="EQ124" s="75">
        <f t="shared" si="285"/>
        <v>0</v>
      </c>
      <c r="ER124" s="75">
        <f t="shared" si="286"/>
        <v>0</v>
      </c>
      <c r="ES124" s="75">
        <f t="shared" si="287"/>
        <v>0</v>
      </c>
      <c r="ET124" s="75">
        <f t="shared" si="288"/>
        <v>0</v>
      </c>
      <c r="EU124" s="75">
        <f t="shared" si="289"/>
        <v>0</v>
      </c>
      <c r="EV124" s="75">
        <f t="shared" si="290"/>
        <v>0</v>
      </c>
      <c r="EW124" s="75">
        <f t="shared" si="291"/>
        <v>0</v>
      </c>
      <c r="EX124" s="75">
        <f t="shared" si="292"/>
        <v>0</v>
      </c>
      <c r="EY124" s="75">
        <f t="shared" si="293"/>
        <v>0</v>
      </c>
      <c r="EZ124" s="75">
        <f t="shared" si="294"/>
        <v>0</v>
      </c>
      <c r="FA124" s="77">
        <f t="shared" si="336"/>
        <v>813.5</v>
      </c>
      <c r="FD124" s="75">
        <f t="shared" si="320"/>
        <v>38361.5</v>
      </c>
      <c r="FE124" s="75">
        <f t="shared" si="321"/>
        <v>0</v>
      </c>
      <c r="FF124" s="75">
        <f t="shared" si="322"/>
        <v>0</v>
      </c>
      <c r="FG124" s="75">
        <f t="shared" si="323"/>
        <v>0</v>
      </c>
      <c r="FH124" s="75">
        <f t="shared" si="324"/>
        <v>0</v>
      </c>
      <c r="FI124" s="75">
        <f t="shared" si="325"/>
        <v>0</v>
      </c>
      <c r="FJ124" s="75">
        <f t="shared" si="326"/>
        <v>0</v>
      </c>
      <c r="FK124" s="75">
        <f t="shared" si="327"/>
        <v>0</v>
      </c>
      <c r="FL124" s="75">
        <f t="shared" si="328"/>
        <v>0</v>
      </c>
      <c r="FM124" s="75">
        <f t="shared" si="329"/>
        <v>0</v>
      </c>
      <c r="FN124" s="75">
        <f t="shared" si="330"/>
        <v>0</v>
      </c>
      <c r="FO124" s="75">
        <f t="shared" si="331"/>
        <v>0</v>
      </c>
      <c r="FP124" s="75">
        <f t="shared" si="332"/>
        <v>38361.5</v>
      </c>
    </row>
    <row r="125" spans="1:172" ht="15" customHeight="1" outlineLevel="2" x14ac:dyDescent="0.25">
      <c r="A125" s="30">
        <v>12</v>
      </c>
      <c r="B125" s="30" t="s">
        <v>408</v>
      </c>
      <c r="C125" s="30" t="s">
        <v>6</v>
      </c>
      <c r="D125" s="64">
        <f t="shared" si="234"/>
        <v>16055</v>
      </c>
      <c r="E125" s="62">
        <v>16055</v>
      </c>
      <c r="F125" s="39" t="s">
        <v>504</v>
      </c>
      <c r="G125" s="36" t="s">
        <v>410</v>
      </c>
      <c r="H125" s="36" t="s">
        <v>410</v>
      </c>
      <c r="I125" s="39" t="s">
        <v>505</v>
      </c>
      <c r="J125" s="39" t="s">
        <v>453</v>
      </c>
      <c r="K125" s="44" t="s">
        <v>434</v>
      </c>
      <c r="L125" s="32" t="s">
        <v>220</v>
      </c>
      <c r="M125" s="33" t="s">
        <v>405</v>
      </c>
      <c r="N125" s="34">
        <v>0.01</v>
      </c>
      <c r="O125" s="34">
        <v>0.02</v>
      </c>
      <c r="P125" s="34">
        <v>0</v>
      </c>
      <c r="Q125" s="34">
        <v>0</v>
      </c>
      <c r="R125" s="33">
        <v>0</v>
      </c>
      <c r="S125" s="33">
        <v>0</v>
      </c>
      <c r="T125" s="33">
        <v>30</v>
      </c>
      <c r="U125" s="33"/>
      <c r="X125" s="75">
        <f>+VLOOKUP($D125,[1]venta_neta_cons!$A$2:$N$1048576,3,0)</f>
        <v>1885</v>
      </c>
      <c r="Y125" s="75">
        <f>+VLOOKUP($D125,[1]venta_neta_cons!$A$2:$N$1048576,4,0)</f>
        <v>0</v>
      </c>
      <c r="Z125" s="75">
        <f>+VLOOKUP($D125,[1]venta_neta_cons!$A$2:$N$1048576,5,0)</f>
        <v>0</v>
      </c>
      <c r="AA125" s="75">
        <f>+VLOOKUP($D125,[1]venta_neta_cons!$A$2:$N$1048576,6,0)</f>
        <v>0</v>
      </c>
      <c r="AB125" s="75">
        <f>+VLOOKUP($D125,[1]venta_neta_cons!$A$2:$N$1048576,7,0)</f>
        <v>0</v>
      </c>
      <c r="AC125" s="75">
        <f>+VLOOKUP($D125,[1]venta_neta_cons!$A$2:$N$1048576,8,0)</f>
        <v>0</v>
      </c>
      <c r="AD125" s="75">
        <f>+VLOOKUP($D125,[1]venta_neta_cons!$A$2:$N$1048576,9,0)</f>
        <v>0</v>
      </c>
      <c r="AE125" s="75">
        <f>+VLOOKUP($D125,[1]venta_neta_cons!$A$2:$N$1048576,10,0)</f>
        <v>0</v>
      </c>
      <c r="AF125" s="75">
        <f>+VLOOKUP($D125,[1]venta_neta_cons!$A$2:$N$1048576,11,0)</f>
        <v>0</v>
      </c>
      <c r="AG125" s="75">
        <f>+VLOOKUP($D125,[1]venta_neta_cons!$A$2:$N$1048576,12,0)</f>
        <v>0</v>
      </c>
      <c r="AH125" s="75">
        <f>+VLOOKUP($D125,[1]venta_neta_cons!$A$2:$N$1048576,13,0)</f>
        <v>0</v>
      </c>
      <c r="AI125" s="75">
        <f>+VLOOKUP($D125,[1]venta_neta_cons!$A$2:$N$1048576,14,0)</f>
        <v>0</v>
      </c>
      <c r="AJ125" s="76">
        <f t="shared" si="256"/>
        <v>1885</v>
      </c>
      <c r="AK125" s="159">
        <f t="shared" si="246"/>
        <v>0.30648806366047748</v>
      </c>
      <c r="AL125" s="76"/>
      <c r="AM125" s="75">
        <f>+VLOOKUP($D125,[1]saldo_cons!$A$2:$N$1048576,3,0)</f>
        <v>1885</v>
      </c>
      <c r="AN125" s="75">
        <f>+VLOOKUP($D125,[1]saldo_cons!$A$2:$N$1048576,4,0)</f>
        <v>0</v>
      </c>
      <c r="AO125" s="75">
        <f>+VLOOKUP($D125,[1]saldo_cons!$A$2:$N$1048576,5,0)</f>
        <v>0</v>
      </c>
      <c r="AP125" s="75">
        <f>+VLOOKUP($D125,[1]saldo_cons!$A$2:$N$1048576,6,0)</f>
        <v>0</v>
      </c>
      <c r="AQ125" s="75">
        <f>+VLOOKUP($D125,[1]saldo_cons!$A$2:$N$1048576,7,0)</f>
        <v>0</v>
      </c>
      <c r="AR125" s="75">
        <f>+VLOOKUP($D125,[1]saldo_cons!$A$2:$N$1048576,8,0)</f>
        <v>0</v>
      </c>
      <c r="AS125" s="75">
        <f>+VLOOKUP($D125,[1]saldo_cons!$A$2:$N$1048576,9,0)</f>
        <v>0</v>
      </c>
      <c r="AT125" s="75">
        <f>+VLOOKUP($D125,[1]saldo_cons!$A$2:$N$1048576,10,0)</f>
        <v>0</v>
      </c>
      <c r="AU125" s="75">
        <f>+VLOOKUP($D125,[1]saldo_cons!$A$2:$N$1048576,11,0)</f>
        <v>0</v>
      </c>
      <c r="AV125" s="75">
        <f>+VLOOKUP($D125,[1]saldo_cons!$A$2:$N$1048576,12,0)</f>
        <v>0</v>
      </c>
      <c r="AW125" s="75">
        <f>+VLOOKUP($D125,[1]saldo_cons!$A$2:$N$1048576,13,0)</f>
        <v>0</v>
      </c>
      <c r="AX125" s="75">
        <f>+VLOOKUP($D125,[1]saldo_cons!$A$2:$N$1048576,14,0)</f>
        <v>0</v>
      </c>
      <c r="AY125" s="76">
        <f t="shared" si="333"/>
        <v>1885</v>
      </c>
      <c r="AZ125" s="76"/>
      <c r="BA125" s="76"/>
      <c r="BB125" s="75">
        <f>+VLOOKUP($D125,[1]ggr_cons!$A$2:$N$1048576,3,0)</f>
        <v>577.73</v>
      </c>
      <c r="BC125" s="75">
        <f>+VLOOKUP($D125,[1]ggr_cons!$A$2:$N$1048576,4,0)</f>
        <v>0</v>
      </c>
      <c r="BD125" s="75">
        <f>+VLOOKUP($D125,[1]ggr_cons!$A$2:$N$1048576,5,0)</f>
        <v>0</v>
      </c>
      <c r="BE125" s="75">
        <f>+VLOOKUP($D125,[1]ggr_cons!$A$2:$N$1048576,6,0)</f>
        <v>0</v>
      </c>
      <c r="BF125" s="75">
        <f>+VLOOKUP($D125,[1]ggr_cons!$A$2:$N$1048576,7,0)</f>
        <v>0</v>
      </c>
      <c r="BG125" s="75">
        <f>+VLOOKUP($D125,[1]ggr_cons!$A$2:$N$1048576,8,0)</f>
        <v>0</v>
      </c>
      <c r="BH125" s="75">
        <f>+VLOOKUP($D125,[1]ggr_cons!$A$2:$N$1048576,9,0)</f>
        <v>0</v>
      </c>
      <c r="BI125" s="75">
        <f>+VLOOKUP($D125,[1]ggr_cons!$A$2:$N$1048576,10,0)</f>
        <v>0</v>
      </c>
      <c r="BJ125" s="75">
        <f>+VLOOKUP($D125,[1]ggr_cons!$A$2:$N$1048576,11,0)</f>
        <v>0</v>
      </c>
      <c r="BK125" s="75">
        <f>+VLOOKUP($D125,[1]ggr_cons!$A$2:$N$1048576,12,0)</f>
        <v>0</v>
      </c>
      <c r="BL125" s="75">
        <f>+VLOOKUP($D125,[1]ggr_cons!$A$2:$N$1048576,13,0)</f>
        <v>0</v>
      </c>
      <c r="BM125" s="75">
        <f>+VLOOKUP($D125,[1]ggr_cons!$A$2:$N$1048576,14,0)</f>
        <v>0</v>
      </c>
      <c r="BN125" s="76">
        <f t="shared" si="334"/>
        <v>577.73</v>
      </c>
      <c r="BO125" s="75"/>
      <c r="BP125" s="75"/>
      <c r="BQ125" s="77">
        <f t="shared" si="257"/>
        <v>18.850000000000001</v>
      </c>
      <c r="BR125" s="77">
        <f t="shared" si="258"/>
        <v>0</v>
      </c>
      <c r="BS125" s="77">
        <f t="shared" si="259"/>
        <v>0</v>
      </c>
      <c r="BT125" s="77">
        <f t="shared" si="260"/>
        <v>0</v>
      </c>
      <c r="BU125" s="77">
        <f t="shared" si="261"/>
        <v>0</v>
      </c>
      <c r="BV125" s="77">
        <f t="shared" si="262"/>
        <v>0</v>
      </c>
      <c r="BW125" s="77">
        <f t="shared" si="263"/>
        <v>0</v>
      </c>
      <c r="BX125" s="77">
        <f t="shared" si="264"/>
        <v>0</v>
      </c>
      <c r="BY125" s="77">
        <f t="shared" si="265"/>
        <v>0</v>
      </c>
      <c r="BZ125" s="77">
        <f t="shared" si="266"/>
        <v>0</v>
      </c>
      <c r="CA125" s="77">
        <f t="shared" si="267"/>
        <v>0</v>
      </c>
      <c r="CB125" s="77">
        <f t="shared" si="268"/>
        <v>0</v>
      </c>
      <c r="CC125" s="77">
        <f t="shared" si="269"/>
        <v>18.850000000000001</v>
      </c>
      <c r="CD125" s="75"/>
      <c r="CE125" s="77"/>
      <c r="CF125" s="77">
        <f t="shared" si="270"/>
        <v>15.578512396694217</v>
      </c>
      <c r="CG125" s="77">
        <f t="shared" si="271"/>
        <v>0</v>
      </c>
      <c r="CH125" s="77">
        <f t="shared" si="272"/>
        <v>0</v>
      </c>
      <c r="CI125" s="77">
        <f t="shared" si="273"/>
        <v>0</v>
      </c>
      <c r="CJ125" s="77">
        <f t="shared" si="274"/>
        <v>0</v>
      </c>
      <c r="CK125" s="77">
        <f t="shared" si="275"/>
        <v>0</v>
      </c>
      <c r="CL125" s="77">
        <f t="shared" si="276"/>
        <v>0</v>
      </c>
      <c r="CM125" s="77">
        <f t="shared" si="277"/>
        <v>0</v>
      </c>
      <c r="CN125" s="77">
        <f t="shared" si="278"/>
        <v>0</v>
      </c>
      <c r="CO125" s="77">
        <f t="shared" si="279"/>
        <v>0</v>
      </c>
      <c r="CP125" s="77">
        <f t="shared" si="280"/>
        <v>0</v>
      </c>
      <c r="CQ125" s="77">
        <f t="shared" si="281"/>
        <v>0</v>
      </c>
      <c r="CR125" s="77">
        <f t="shared" si="282"/>
        <v>15.578512396694217</v>
      </c>
      <c r="CS125" s="75"/>
      <c r="CT125" s="75"/>
      <c r="CU125" s="78">
        <f t="shared" si="295"/>
        <v>37.700000000000003</v>
      </c>
      <c r="CV125" s="78">
        <f t="shared" si="296"/>
        <v>0</v>
      </c>
      <c r="CW125" s="78">
        <f t="shared" si="297"/>
        <v>0</v>
      </c>
      <c r="CX125" s="78">
        <f t="shared" si="298"/>
        <v>0</v>
      </c>
      <c r="CY125" s="78">
        <f t="shared" si="299"/>
        <v>0</v>
      </c>
      <c r="CZ125" s="78">
        <f t="shared" si="300"/>
        <v>0</v>
      </c>
      <c r="DA125" s="78">
        <f t="shared" si="301"/>
        <v>0</v>
      </c>
      <c r="DB125" s="78">
        <f t="shared" si="302"/>
        <v>0</v>
      </c>
      <c r="DC125" s="78">
        <f t="shared" si="303"/>
        <v>0</v>
      </c>
      <c r="DD125" s="78">
        <f t="shared" si="304"/>
        <v>0</v>
      </c>
      <c r="DE125" s="78">
        <f t="shared" si="305"/>
        <v>0</v>
      </c>
      <c r="DF125" s="78">
        <f t="shared" si="306"/>
        <v>0</v>
      </c>
      <c r="DG125" s="77">
        <f t="shared" si="307"/>
        <v>37.700000000000003</v>
      </c>
      <c r="DH125" s="75"/>
      <c r="DJ125" s="6">
        <f t="shared" si="308"/>
        <v>30</v>
      </c>
      <c r="DK125" s="6">
        <f t="shared" si="309"/>
        <v>0</v>
      </c>
      <c r="DL125" s="6">
        <f t="shared" si="310"/>
        <v>0</v>
      </c>
      <c r="DM125" s="6">
        <f t="shared" si="311"/>
        <v>0</v>
      </c>
      <c r="DN125" s="6">
        <f t="shared" si="312"/>
        <v>0</v>
      </c>
      <c r="DO125" s="6">
        <f t="shared" si="313"/>
        <v>0</v>
      </c>
      <c r="DP125" s="6">
        <f t="shared" si="314"/>
        <v>0</v>
      </c>
      <c r="DQ125" s="6">
        <f t="shared" si="315"/>
        <v>0</v>
      </c>
      <c r="DR125" s="6">
        <f t="shared" si="316"/>
        <v>0</v>
      </c>
      <c r="DS125" s="6">
        <f t="shared" si="317"/>
        <v>0</v>
      </c>
      <c r="DT125" s="6">
        <f t="shared" si="318"/>
        <v>0</v>
      </c>
      <c r="DU125" s="6">
        <f t="shared" si="319"/>
        <v>0</v>
      </c>
      <c r="DV125" s="77">
        <f t="shared" si="337"/>
        <v>30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77">
        <f t="shared" si="335"/>
        <v>0</v>
      </c>
      <c r="EO125" s="75">
        <f t="shared" si="283"/>
        <v>67.7</v>
      </c>
      <c r="EP125" s="75">
        <f t="shared" si="284"/>
        <v>0</v>
      </c>
      <c r="EQ125" s="75">
        <f t="shared" si="285"/>
        <v>0</v>
      </c>
      <c r="ER125" s="75">
        <f t="shared" si="286"/>
        <v>0</v>
      </c>
      <c r="ES125" s="75">
        <f t="shared" si="287"/>
        <v>0</v>
      </c>
      <c r="ET125" s="75">
        <f t="shared" si="288"/>
        <v>0</v>
      </c>
      <c r="EU125" s="75">
        <f t="shared" si="289"/>
        <v>0</v>
      </c>
      <c r="EV125" s="75">
        <f t="shared" si="290"/>
        <v>0</v>
      </c>
      <c r="EW125" s="75">
        <f t="shared" si="291"/>
        <v>0</v>
      </c>
      <c r="EX125" s="75">
        <f t="shared" si="292"/>
        <v>0</v>
      </c>
      <c r="EY125" s="75">
        <f t="shared" si="293"/>
        <v>0</v>
      </c>
      <c r="EZ125" s="75">
        <f t="shared" si="294"/>
        <v>0</v>
      </c>
      <c r="FA125" s="77">
        <f t="shared" si="336"/>
        <v>67.7</v>
      </c>
      <c r="FD125" s="75">
        <f t="shared" si="320"/>
        <v>1817.3</v>
      </c>
      <c r="FE125" s="75">
        <f t="shared" si="321"/>
        <v>0</v>
      </c>
      <c r="FF125" s="75">
        <f t="shared" si="322"/>
        <v>0</v>
      </c>
      <c r="FG125" s="75">
        <f t="shared" si="323"/>
        <v>0</v>
      </c>
      <c r="FH125" s="75">
        <f t="shared" si="324"/>
        <v>0</v>
      </c>
      <c r="FI125" s="75">
        <f t="shared" si="325"/>
        <v>0</v>
      </c>
      <c r="FJ125" s="75">
        <f t="shared" si="326"/>
        <v>0</v>
      </c>
      <c r="FK125" s="75">
        <f t="shared" si="327"/>
        <v>0</v>
      </c>
      <c r="FL125" s="75">
        <f t="shared" si="328"/>
        <v>0</v>
      </c>
      <c r="FM125" s="75">
        <f t="shared" si="329"/>
        <v>0</v>
      </c>
      <c r="FN125" s="75">
        <f t="shared" si="330"/>
        <v>0</v>
      </c>
      <c r="FO125" s="75">
        <f t="shared" si="331"/>
        <v>0</v>
      </c>
      <c r="FP125" s="75">
        <f t="shared" si="332"/>
        <v>1817.3</v>
      </c>
    </row>
    <row r="126" spans="1:172" ht="15" customHeight="1" outlineLevel="2" x14ac:dyDescent="0.25">
      <c r="A126" s="30">
        <v>12</v>
      </c>
      <c r="B126" s="30" t="s">
        <v>408</v>
      </c>
      <c r="C126" s="30" t="s">
        <v>6</v>
      </c>
      <c r="D126" s="64">
        <f t="shared" si="234"/>
        <v>16056</v>
      </c>
      <c r="E126" s="62">
        <v>16056</v>
      </c>
      <c r="F126" s="48" t="s">
        <v>506</v>
      </c>
      <c r="G126" s="36" t="s">
        <v>410</v>
      </c>
      <c r="H126" s="36" t="s">
        <v>410</v>
      </c>
      <c r="I126" s="48" t="s">
        <v>507</v>
      </c>
      <c r="J126" s="48" t="s">
        <v>508</v>
      </c>
      <c r="K126" s="31" t="s">
        <v>434</v>
      </c>
      <c r="L126" s="32" t="s">
        <v>220</v>
      </c>
      <c r="M126" s="33" t="s">
        <v>405</v>
      </c>
      <c r="N126" s="34">
        <v>0.01</v>
      </c>
      <c r="O126" s="34">
        <v>0.02</v>
      </c>
      <c r="P126" s="34">
        <v>0</v>
      </c>
      <c r="Q126" s="34">
        <v>0</v>
      </c>
      <c r="R126" s="33">
        <v>0</v>
      </c>
      <c r="S126" s="33">
        <v>0</v>
      </c>
      <c r="T126" s="33">
        <v>30</v>
      </c>
      <c r="U126" s="33"/>
      <c r="X126" s="75">
        <f>+VLOOKUP($D126,[1]venta_neta_cons!$A$2:$N$1048576,3,0)</f>
        <v>2806</v>
      </c>
      <c r="Y126" s="75">
        <f>+VLOOKUP($D126,[1]venta_neta_cons!$A$2:$N$1048576,4,0)</f>
        <v>0</v>
      </c>
      <c r="Z126" s="75">
        <f>+VLOOKUP($D126,[1]venta_neta_cons!$A$2:$N$1048576,5,0)</f>
        <v>0</v>
      </c>
      <c r="AA126" s="75">
        <f>+VLOOKUP($D126,[1]venta_neta_cons!$A$2:$N$1048576,6,0)</f>
        <v>0</v>
      </c>
      <c r="AB126" s="75">
        <f>+VLOOKUP($D126,[1]venta_neta_cons!$A$2:$N$1048576,7,0)</f>
        <v>0</v>
      </c>
      <c r="AC126" s="75">
        <f>+VLOOKUP($D126,[1]venta_neta_cons!$A$2:$N$1048576,8,0)</f>
        <v>0</v>
      </c>
      <c r="AD126" s="75">
        <f>+VLOOKUP($D126,[1]venta_neta_cons!$A$2:$N$1048576,9,0)</f>
        <v>0</v>
      </c>
      <c r="AE126" s="75">
        <f>+VLOOKUP($D126,[1]venta_neta_cons!$A$2:$N$1048576,10,0)</f>
        <v>0</v>
      </c>
      <c r="AF126" s="75">
        <f>+VLOOKUP($D126,[1]venta_neta_cons!$A$2:$N$1048576,11,0)</f>
        <v>0</v>
      </c>
      <c r="AG126" s="75">
        <f>+VLOOKUP($D126,[1]venta_neta_cons!$A$2:$N$1048576,12,0)</f>
        <v>0</v>
      </c>
      <c r="AH126" s="75">
        <f>+VLOOKUP($D126,[1]venta_neta_cons!$A$2:$N$1048576,13,0)</f>
        <v>0</v>
      </c>
      <c r="AI126" s="75">
        <f>+VLOOKUP($D126,[1]venta_neta_cons!$A$2:$N$1048576,14,0)</f>
        <v>0</v>
      </c>
      <c r="AJ126" s="76">
        <f t="shared" si="256"/>
        <v>2806</v>
      </c>
      <c r="AK126" s="159">
        <f t="shared" si="246"/>
        <v>-0.1097719173200285</v>
      </c>
      <c r="AL126" s="76"/>
      <c r="AM126" s="75">
        <f>+VLOOKUP($D126,[1]saldo_cons!$A$2:$N$1048576,3,0)</f>
        <v>2806</v>
      </c>
      <c r="AN126" s="75">
        <f>+VLOOKUP($D126,[1]saldo_cons!$A$2:$N$1048576,4,0)</f>
        <v>0</v>
      </c>
      <c r="AO126" s="75">
        <f>+VLOOKUP($D126,[1]saldo_cons!$A$2:$N$1048576,5,0)</f>
        <v>0</v>
      </c>
      <c r="AP126" s="75">
        <f>+VLOOKUP($D126,[1]saldo_cons!$A$2:$N$1048576,6,0)</f>
        <v>0</v>
      </c>
      <c r="AQ126" s="75">
        <f>+VLOOKUP($D126,[1]saldo_cons!$A$2:$N$1048576,7,0)</f>
        <v>0</v>
      </c>
      <c r="AR126" s="75">
        <f>+VLOOKUP($D126,[1]saldo_cons!$A$2:$N$1048576,8,0)</f>
        <v>0</v>
      </c>
      <c r="AS126" s="75">
        <f>+VLOOKUP($D126,[1]saldo_cons!$A$2:$N$1048576,9,0)</f>
        <v>0</v>
      </c>
      <c r="AT126" s="75">
        <f>+VLOOKUP($D126,[1]saldo_cons!$A$2:$N$1048576,10,0)</f>
        <v>0</v>
      </c>
      <c r="AU126" s="75">
        <f>+VLOOKUP($D126,[1]saldo_cons!$A$2:$N$1048576,11,0)</f>
        <v>0</v>
      </c>
      <c r="AV126" s="75">
        <f>+VLOOKUP($D126,[1]saldo_cons!$A$2:$N$1048576,12,0)</f>
        <v>0</v>
      </c>
      <c r="AW126" s="75">
        <f>+VLOOKUP($D126,[1]saldo_cons!$A$2:$N$1048576,13,0)</f>
        <v>0</v>
      </c>
      <c r="AX126" s="75">
        <f>+VLOOKUP($D126,[1]saldo_cons!$A$2:$N$1048576,14,0)</f>
        <v>0</v>
      </c>
      <c r="AY126" s="76">
        <f t="shared" si="333"/>
        <v>2806</v>
      </c>
      <c r="AZ126" s="76"/>
      <c r="BA126" s="76"/>
      <c r="BB126" s="75">
        <f>+VLOOKUP($D126,[1]ggr_cons!$A$2:$N$1048576,3,0)</f>
        <v>-308.02</v>
      </c>
      <c r="BC126" s="75">
        <f>+VLOOKUP($D126,[1]ggr_cons!$A$2:$N$1048576,4,0)</f>
        <v>0</v>
      </c>
      <c r="BD126" s="75">
        <f>+VLOOKUP($D126,[1]ggr_cons!$A$2:$N$1048576,5,0)</f>
        <v>0</v>
      </c>
      <c r="BE126" s="75">
        <f>+VLOOKUP($D126,[1]ggr_cons!$A$2:$N$1048576,6,0)</f>
        <v>0</v>
      </c>
      <c r="BF126" s="75">
        <f>+VLOOKUP($D126,[1]ggr_cons!$A$2:$N$1048576,7,0)</f>
        <v>0</v>
      </c>
      <c r="BG126" s="75">
        <f>+VLOOKUP($D126,[1]ggr_cons!$A$2:$N$1048576,8,0)</f>
        <v>0</v>
      </c>
      <c r="BH126" s="75">
        <f>+VLOOKUP($D126,[1]ggr_cons!$A$2:$N$1048576,9,0)</f>
        <v>0</v>
      </c>
      <c r="BI126" s="75">
        <f>+VLOOKUP($D126,[1]ggr_cons!$A$2:$N$1048576,10,0)</f>
        <v>0</v>
      </c>
      <c r="BJ126" s="75">
        <f>+VLOOKUP($D126,[1]ggr_cons!$A$2:$N$1048576,11,0)</f>
        <v>0</v>
      </c>
      <c r="BK126" s="75">
        <f>+VLOOKUP($D126,[1]ggr_cons!$A$2:$N$1048576,12,0)</f>
        <v>0</v>
      </c>
      <c r="BL126" s="75">
        <f>+VLOOKUP($D126,[1]ggr_cons!$A$2:$N$1048576,13,0)</f>
        <v>0</v>
      </c>
      <c r="BM126" s="75">
        <f>+VLOOKUP($D126,[1]ggr_cons!$A$2:$N$1048576,14,0)</f>
        <v>0</v>
      </c>
      <c r="BN126" s="76">
        <f t="shared" si="334"/>
        <v>-308.02</v>
      </c>
      <c r="BO126" s="75"/>
      <c r="BP126" s="75"/>
      <c r="BQ126" s="77">
        <f t="shared" si="257"/>
        <v>28.060000000000002</v>
      </c>
      <c r="BR126" s="77">
        <f t="shared" si="258"/>
        <v>0</v>
      </c>
      <c r="BS126" s="77">
        <f t="shared" si="259"/>
        <v>0</v>
      </c>
      <c r="BT126" s="77">
        <f t="shared" si="260"/>
        <v>0</v>
      </c>
      <c r="BU126" s="77">
        <f t="shared" si="261"/>
        <v>0</v>
      </c>
      <c r="BV126" s="77">
        <f t="shared" si="262"/>
        <v>0</v>
      </c>
      <c r="BW126" s="77">
        <f t="shared" si="263"/>
        <v>0</v>
      </c>
      <c r="BX126" s="77">
        <f t="shared" si="264"/>
        <v>0</v>
      </c>
      <c r="BY126" s="77">
        <f t="shared" si="265"/>
        <v>0</v>
      </c>
      <c r="BZ126" s="77">
        <f t="shared" si="266"/>
        <v>0</v>
      </c>
      <c r="CA126" s="77">
        <f t="shared" si="267"/>
        <v>0</v>
      </c>
      <c r="CB126" s="77">
        <f t="shared" si="268"/>
        <v>0</v>
      </c>
      <c r="CC126" s="77">
        <f t="shared" si="269"/>
        <v>28.060000000000002</v>
      </c>
      <c r="CD126" s="75"/>
      <c r="CE126" s="77"/>
      <c r="CF126" s="77">
        <f t="shared" si="270"/>
        <v>23.190082644628102</v>
      </c>
      <c r="CG126" s="77">
        <f t="shared" si="271"/>
        <v>0</v>
      </c>
      <c r="CH126" s="77">
        <f t="shared" si="272"/>
        <v>0</v>
      </c>
      <c r="CI126" s="77">
        <f t="shared" si="273"/>
        <v>0</v>
      </c>
      <c r="CJ126" s="77">
        <f t="shared" si="274"/>
        <v>0</v>
      </c>
      <c r="CK126" s="77">
        <f t="shared" si="275"/>
        <v>0</v>
      </c>
      <c r="CL126" s="77">
        <f t="shared" si="276"/>
        <v>0</v>
      </c>
      <c r="CM126" s="77">
        <f t="shared" si="277"/>
        <v>0</v>
      </c>
      <c r="CN126" s="77">
        <f t="shared" si="278"/>
        <v>0</v>
      </c>
      <c r="CO126" s="77">
        <f t="shared" si="279"/>
        <v>0</v>
      </c>
      <c r="CP126" s="77">
        <f t="shared" si="280"/>
        <v>0</v>
      </c>
      <c r="CQ126" s="77">
        <f t="shared" si="281"/>
        <v>0</v>
      </c>
      <c r="CR126" s="77">
        <f t="shared" si="282"/>
        <v>23.190082644628102</v>
      </c>
      <c r="CS126" s="75"/>
      <c r="CT126" s="75"/>
      <c r="CU126" s="78">
        <f t="shared" si="295"/>
        <v>56.120000000000005</v>
      </c>
      <c r="CV126" s="78">
        <f t="shared" si="296"/>
        <v>0</v>
      </c>
      <c r="CW126" s="78">
        <f t="shared" si="297"/>
        <v>0</v>
      </c>
      <c r="CX126" s="78">
        <f t="shared" si="298"/>
        <v>0</v>
      </c>
      <c r="CY126" s="78">
        <f t="shared" si="299"/>
        <v>0</v>
      </c>
      <c r="CZ126" s="78">
        <f t="shared" si="300"/>
        <v>0</v>
      </c>
      <c r="DA126" s="78">
        <f t="shared" si="301"/>
        <v>0</v>
      </c>
      <c r="DB126" s="78">
        <f t="shared" si="302"/>
        <v>0</v>
      </c>
      <c r="DC126" s="78">
        <f t="shared" si="303"/>
        <v>0</v>
      </c>
      <c r="DD126" s="78">
        <f t="shared" si="304"/>
        <v>0</v>
      </c>
      <c r="DE126" s="78">
        <f t="shared" si="305"/>
        <v>0</v>
      </c>
      <c r="DF126" s="78">
        <f t="shared" si="306"/>
        <v>0</v>
      </c>
      <c r="DG126" s="77">
        <f t="shared" si="307"/>
        <v>56.120000000000005</v>
      </c>
      <c r="DH126" s="75"/>
      <c r="DJ126" s="6">
        <f t="shared" si="308"/>
        <v>30</v>
      </c>
      <c r="DK126" s="6">
        <f t="shared" si="309"/>
        <v>0</v>
      </c>
      <c r="DL126" s="6">
        <f t="shared" si="310"/>
        <v>0</v>
      </c>
      <c r="DM126" s="6">
        <f t="shared" si="311"/>
        <v>0</v>
      </c>
      <c r="DN126" s="6">
        <f t="shared" si="312"/>
        <v>0</v>
      </c>
      <c r="DO126" s="6">
        <f t="shared" si="313"/>
        <v>0</v>
      </c>
      <c r="DP126" s="6">
        <f t="shared" si="314"/>
        <v>0</v>
      </c>
      <c r="DQ126" s="6">
        <f t="shared" si="315"/>
        <v>0</v>
      </c>
      <c r="DR126" s="6">
        <f t="shared" si="316"/>
        <v>0</v>
      </c>
      <c r="DS126" s="6">
        <f t="shared" si="317"/>
        <v>0</v>
      </c>
      <c r="DT126" s="6">
        <f t="shared" si="318"/>
        <v>0</v>
      </c>
      <c r="DU126" s="6">
        <f t="shared" si="319"/>
        <v>0</v>
      </c>
      <c r="DV126" s="77">
        <f t="shared" si="337"/>
        <v>30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77">
        <f t="shared" si="335"/>
        <v>0</v>
      </c>
      <c r="EO126" s="75">
        <f t="shared" si="283"/>
        <v>86.12</v>
      </c>
      <c r="EP126" s="75">
        <f t="shared" si="284"/>
        <v>0</v>
      </c>
      <c r="EQ126" s="75">
        <f t="shared" si="285"/>
        <v>0</v>
      </c>
      <c r="ER126" s="75">
        <f t="shared" si="286"/>
        <v>0</v>
      </c>
      <c r="ES126" s="75">
        <f t="shared" si="287"/>
        <v>0</v>
      </c>
      <c r="ET126" s="75">
        <f t="shared" si="288"/>
        <v>0</v>
      </c>
      <c r="EU126" s="75">
        <f t="shared" si="289"/>
        <v>0</v>
      </c>
      <c r="EV126" s="75">
        <f t="shared" si="290"/>
        <v>0</v>
      </c>
      <c r="EW126" s="75">
        <f t="shared" si="291"/>
        <v>0</v>
      </c>
      <c r="EX126" s="75">
        <f t="shared" si="292"/>
        <v>0</v>
      </c>
      <c r="EY126" s="75">
        <f t="shared" si="293"/>
        <v>0</v>
      </c>
      <c r="EZ126" s="75">
        <f t="shared" si="294"/>
        <v>0</v>
      </c>
      <c r="FA126" s="77">
        <f t="shared" si="336"/>
        <v>86.12</v>
      </c>
      <c r="FD126" s="75">
        <f t="shared" si="320"/>
        <v>2719.88</v>
      </c>
      <c r="FE126" s="75">
        <f t="shared" si="321"/>
        <v>0</v>
      </c>
      <c r="FF126" s="75">
        <f t="shared" si="322"/>
        <v>0</v>
      </c>
      <c r="FG126" s="75">
        <f t="shared" si="323"/>
        <v>0</v>
      </c>
      <c r="FH126" s="75">
        <f t="shared" si="324"/>
        <v>0</v>
      </c>
      <c r="FI126" s="75">
        <f t="shared" si="325"/>
        <v>0</v>
      </c>
      <c r="FJ126" s="75">
        <f t="shared" si="326"/>
        <v>0</v>
      </c>
      <c r="FK126" s="75">
        <f t="shared" si="327"/>
        <v>0</v>
      </c>
      <c r="FL126" s="75">
        <f t="shared" si="328"/>
        <v>0</v>
      </c>
      <c r="FM126" s="75">
        <f t="shared" si="329"/>
        <v>0</v>
      </c>
      <c r="FN126" s="75">
        <f t="shared" si="330"/>
        <v>0</v>
      </c>
      <c r="FO126" s="75">
        <f t="shared" si="331"/>
        <v>0</v>
      </c>
      <c r="FP126" s="75">
        <f t="shared" si="332"/>
        <v>2719.88</v>
      </c>
    </row>
    <row r="127" spans="1:172" ht="15" customHeight="1" outlineLevel="2" x14ac:dyDescent="0.25">
      <c r="A127" s="30">
        <v>12</v>
      </c>
      <c r="B127" s="30" t="s">
        <v>408</v>
      </c>
      <c r="C127" s="30" t="s">
        <v>6</v>
      </c>
      <c r="D127" s="64">
        <f t="shared" si="234"/>
        <v>16057</v>
      </c>
      <c r="E127" s="62">
        <v>16057</v>
      </c>
      <c r="F127" s="39" t="s">
        <v>509</v>
      </c>
      <c r="G127" s="36" t="s">
        <v>410</v>
      </c>
      <c r="H127" s="36" t="s">
        <v>410</v>
      </c>
      <c r="I127" s="39" t="s">
        <v>510</v>
      </c>
      <c r="J127" s="39" t="s">
        <v>511</v>
      </c>
      <c r="K127" s="44" t="s">
        <v>434</v>
      </c>
      <c r="L127" s="32" t="s">
        <v>220</v>
      </c>
      <c r="M127" s="33" t="s">
        <v>405</v>
      </c>
      <c r="N127" s="34">
        <v>0.01</v>
      </c>
      <c r="O127" s="34">
        <v>0.02</v>
      </c>
      <c r="P127" s="34">
        <v>0</v>
      </c>
      <c r="Q127" s="34">
        <v>0</v>
      </c>
      <c r="R127" s="33">
        <v>0</v>
      </c>
      <c r="S127" s="33">
        <v>0</v>
      </c>
      <c r="T127" s="33">
        <v>30</v>
      </c>
      <c r="U127" s="33"/>
      <c r="X127" s="75">
        <f>+VLOOKUP($D127,[1]venta_neta_cons!$A$2:$N$1048576,3,0)</f>
        <v>1797</v>
      </c>
      <c r="Y127" s="75">
        <f>+VLOOKUP($D127,[1]venta_neta_cons!$A$2:$N$1048576,4,0)</f>
        <v>0</v>
      </c>
      <c r="Z127" s="75">
        <f>+VLOOKUP($D127,[1]venta_neta_cons!$A$2:$N$1048576,5,0)</f>
        <v>0</v>
      </c>
      <c r="AA127" s="75">
        <f>+VLOOKUP($D127,[1]venta_neta_cons!$A$2:$N$1048576,6,0)</f>
        <v>0</v>
      </c>
      <c r="AB127" s="75">
        <f>+VLOOKUP($D127,[1]venta_neta_cons!$A$2:$N$1048576,7,0)</f>
        <v>0</v>
      </c>
      <c r="AC127" s="75">
        <f>+VLOOKUP($D127,[1]venta_neta_cons!$A$2:$N$1048576,8,0)</f>
        <v>0</v>
      </c>
      <c r="AD127" s="75">
        <f>+VLOOKUP($D127,[1]venta_neta_cons!$A$2:$N$1048576,9,0)</f>
        <v>0</v>
      </c>
      <c r="AE127" s="75">
        <f>+VLOOKUP($D127,[1]venta_neta_cons!$A$2:$N$1048576,10,0)</f>
        <v>0</v>
      </c>
      <c r="AF127" s="75">
        <f>+VLOOKUP($D127,[1]venta_neta_cons!$A$2:$N$1048576,11,0)</f>
        <v>0</v>
      </c>
      <c r="AG127" s="75">
        <f>+VLOOKUP($D127,[1]venta_neta_cons!$A$2:$N$1048576,12,0)</f>
        <v>0</v>
      </c>
      <c r="AH127" s="75">
        <f>+VLOOKUP($D127,[1]venta_neta_cons!$A$2:$N$1048576,13,0)</f>
        <v>0</v>
      </c>
      <c r="AI127" s="75">
        <f>+VLOOKUP($D127,[1]venta_neta_cons!$A$2:$N$1048576,14,0)</f>
        <v>0</v>
      </c>
      <c r="AJ127" s="76">
        <f t="shared" si="256"/>
        <v>1797</v>
      </c>
      <c r="AK127" s="159">
        <f t="shared" si="246"/>
        <v>0.4566833611574847</v>
      </c>
      <c r="AL127" s="76"/>
      <c r="AM127" s="75">
        <f>+VLOOKUP($D127,[1]saldo_cons!$A$2:$N$1048576,3,0)</f>
        <v>1797</v>
      </c>
      <c r="AN127" s="75">
        <f>+VLOOKUP($D127,[1]saldo_cons!$A$2:$N$1048576,4,0)</f>
        <v>0</v>
      </c>
      <c r="AO127" s="75">
        <f>+VLOOKUP($D127,[1]saldo_cons!$A$2:$N$1048576,5,0)</f>
        <v>0</v>
      </c>
      <c r="AP127" s="75">
        <f>+VLOOKUP($D127,[1]saldo_cons!$A$2:$N$1048576,6,0)</f>
        <v>0</v>
      </c>
      <c r="AQ127" s="75">
        <f>+VLOOKUP($D127,[1]saldo_cons!$A$2:$N$1048576,7,0)</f>
        <v>0</v>
      </c>
      <c r="AR127" s="75">
        <f>+VLOOKUP($D127,[1]saldo_cons!$A$2:$N$1048576,8,0)</f>
        <v>0</v>
      </c>
      <c r="AS127" s="75">
        <f>+VLOOKUP($D127,[1]saldo_cons!$A$2:$N$1048576,9,0)</f>
        <v>0</v>
      </c>
      <c r="AT127" s="75">
        <f>+VLOOKUP($D127,[1]saldo_cons!$A$2:$N$1048576,10,0)</f>
        <v>0</v>
      </c>
      <c r="AU127" s="75">
        <f>+VLOOKUP($D127,[1]saldo_cons!$A$2:$N$1048576,11,0)</f>
        <v>0</v>
      </c>
      <c r="AV127" s="75">
        <f>+VLOOKUP($D127,[1]saldo_cons!$A$2:$N$1048576,12,0)</f>
        <v>0</v>
      </c>
      <c r="AW127" s="75">
        <f>+VLOOKUP($D127,[1]saldo_cons!$A$2:$N$1048576,13,0)</f>
        <v>0</v>
      </c>
      <c r="AX127" s="75">
        <f>+VLOOKUP($D127,[1]saldo_cons!$A$2:$N$1048576,14,0)</f>
        <v>0</v>
      </c>
      <c r="AY127" s="76">
        <f t="shared" si="333"/>
        <v>1797</v>
      </c>
      <c r="AZ127" s="76"/>
      <c r="BA127" s="76"/>
      <c r="BB127" s="75">
        <f>+VLOOKUP($D127,[1]ggr_cons!$A$2:$N$1048576,3,0)</f>
        <v>820.66</v>
      </c>
      <c r="BC127" s="75">
        <f>+VLOOKUP($D127,[1]ggr_cons!$A$2:$N$1048576,4,0)</f>
        <v>0</v>
      </c>
      <c r="BD127" s="75">
        <f>+VLOOKUP($D127,[1]ggr_cons!$A$2:$N$1048576,5,0)</f>
        <v>0</v>
      </c>
      <c r="BE127" s="75">
        <f>+VLOOKUP($D127,[1]ggr_cons!$A$2:$N$1048576,6,0)</f>
        <v>0</v>
      </c>
      <c r="BF127" s="75">
        <f>+VLOOKUP($D127,[1]ggr_cons!$A$2:$N$1048576,7,0)</f>
        <v>0</v>
      </c>
      <c r="BG127" s="75">
        <f>+VLOOKUP($D127,[1]ggr_cons!$A$2:$N$1048576,8,0)</f>
        <v>0</v>
      </c>
      <c r="BH127" s="75">
        <f>+VLOOKUP($D127,[1]ggr_cons!$A$2:$N$1048576,9,0)</f>
        <v>0</v>
      </c>
      <c r="BI127" s="75">
        <f>+VLOOKUP($D127,[1]ggr_cons!$A$2:$N$1048576,10,0)</f>
        <v>0</v>
      </c>
      <c r="BJ127" s="75">
        <f>+VLOOKUP($D127,[1]ggr_cons!$A$2:$N$1048576,11,0)</f>
        <v>0</v>
      </c>
      <c r="BK127" s="75">
        <f>+VLOOKUP($D127,[1]ggr_cons!$A$2:$N$1048576,12,0)</f>
        <v>0</v>
      </c>
      <c r="BL127" s="75">
        <f>+VLOOKUP($D127,[1]ggr_cons!$A$2:$N$1048576,13,0)</f>
        <v>0</v>
      </c>
      <c r="BM127" s="75">
        <f>+VLOOKUP($D127,[1]ggr_cons!$A$2:$N$1048576,14,0)</f>
        <v>0</v>
      </c>
      <c r="BN127" s="76">
        <f t="shared" si="334"/>
        <v>820.66</v>
      </c>
      <c r="BO127" s="75"/>
      <c r="BP127" s="75"/>
      <c r="BQ127" s="77">
        <f t="shared" si="257"/>
        <v>17.97</v>
      </c>
      <c r="BR127" s="77">
        <f t="shared" si="258"/>
        <v>0</v>
      </c>
      <c r="BS127" s="77">
        <f t="shared" si="259"/>
        <v>0</v>
      </c>
      <c r="BT127" s="77">
        <f t="shared" si="260"/>
        <v>0</v>
      </c>
      <c r="BU127" s="77">
        <f t="shared" si="261"/>
        <v>0</v>
      </c>
      <c r="BV127" s="77">
        <f t="shared" si="262"/>
        <v>0</v>
      </c>
      <c r="BW127" s="77">
        <f t="shared" si="263"/>
        <v>0</v>
      </c>
      <c r="BX127" s="77">
        <f t="shared" si="264"/>
        <v>0</v>
      </c>
      <c r="BY127" s="77">
        <f t="shared" si="265"/>
        <v>0</v>
      </c>
      <c r="BZ127" s="77">
        <f t="shared" si="266"/>
        <v>0</v>
      </c>
      <c r="CA127" s="77">
        <f t="shared" si="267"/>
        <v>0</v>
      </c>
      <c r="CB127" s="77">
        <f t="shared" si="268"/>
        <v>0</v>
      </c>
      <c r="CC127" s="77">
        <f t="shared" si="269"/>
        <v>17.97</v>
      </c>
      <c r="CD127" s="75"/>
      <c r="CE127" s="77"/>
      <c r="CF127" s="77">
        <f t="shared" si="270"/>
        <v>14.851239669421487</v>
      </c>
      <c r="CG127" s="77">
        <f t="shared" si="271"/>
        <v>0</v>
      </c>
      <c r="CH127" s="77">
        <f t="shared" si="272"/>
        <v>0</v>
      </c>
      <c r="CI127" s="77">
        <f t="shared" si="273"/>
        <v>0</v>
      </c>
      <c r="CJ127" s="77">
        <f t="shared" si="274"/>
        <v>0</v>
      </c>
      <c r="CK127" s="77">
        <f t="shared" si="275"/>
        <v>0</v>
      </c>
      <c r="CL127" s="77">
        <f t="shared" si="276"/>
        <v>0</v>
      </c>
      <c r="CM127" s="77">
        <f t="shared" si="277"/>
        <v>0</v>
      </c>
      <c r="CN127" s="77">
        <f t="shared" si="278"/>
        <v>0</v>
      </c>
      <c r="CO127" s="77">
        <f t="shared" si="279"/>
        <v>0</v>
      </c>
      <c r="CP127" s="77">
        <f t="shared" si="280"/>
        <v>0</v>
      </c>
      <c r="CQ127" s="77">
        <f t="shared" si="281"/>
        <v>0</v>
      </c>
      <c r="CR127" s="77">
        <f t="shared" si="282"/>
        <v>14.851239669421487</v>
      </c>
      <c r="CS127" s="75"/>
      <c r="CT127" s="75"/>
      <c r="CU127" s="78">
        <f t="shared" si="295"/>
        <v>35.94</v>
      </c>
      <c r="CV127" s="78">
        <f t="shared" si="296"/>
        <v>0</v>
      </c>
      <c r="CW127" s="78">
        <f t="shared" si="297"/>
        <v>0</v>
      </c>
      <c r="CX127" s="78">
        <f t="shared" si="298"/>
        <v>0</v>
      </c>
      <c r="CY127" s="78">
        <f t="shared" si="299"/>
        <v>0</v>
      </c>
      <c r="CZ127" s="78">
        <f t="shared" si="300"/>
        <v>0</v>
      </c>
      <c r="DA127" s="78">
        <f t="shared" si="301"/>
        <v>0</v>
      </c>
      <c r="DB127" s="78">
        <f t="shared" si="302"/>
        <v>0</v>
      </c>
      <c r="DC127" s="78">
        <f t="shared" si="303"/>
        <v>0</v>
      </c>
      <c r="DD127" s="78">
        <f t="shared" si="304"/>
        <v>0</v>
      </c>
      <c r="DE127" s="78">
        <f t="shared" si="305"/>
        <v>0</v>
      </c>
      <c r="DF127" s="78">
        <f t="shared" si="306"/>
        <v>0</v>
      </c>
      <c r="DG127" s="77">
        <f t="shared" si="307"/>
        <v>35.94</v>
      </c>
      <c r="DH127" s="75"/>
      <c r="DJ127" s="6">
        <f t="shared" si="308"/>
        <v>30</v>
      </c>
      <c r="DK127" s="6">
        <f t="shared" si="309"/>
        <v>0</v>
      </c>
      <c r="DL127" s="6">
        <f t="shared" si="310"/>
        <v>0</v>
      </c>
      <c r="DM127" s="6">
        <f t="shared" si="311"/>
        <v>0</v>
      </c>
      <c r="DN127" s="6">
        <f t="shared" si="312"/>
        <v>0</v>
      </c>
      <c r="DO127" s="6">
        <f t="shared" si="313"/>
        <v>0</v>
      </c>
      <c r="DP127" s="6">
        <f t="shared" si="314"/>
        <v>0</v>
      </c>
      <c r="DQ127" s="6">
        <f t="shared" si="315"/>
        <v>0</v>
      </c>
      <c r="DR127" s="6">
        <f t="shared" si="316"/>
        <v>0</v>
      </c>
      <c r="DS127" s="6">
        <f t="shared" si="317"/>
        <v>0</v>
      </c>
      <c r="DT127" s="6">
        <f t="shared" si="318"/>
        <v>0</v>
      </c>
      <c r="DU127" s="6">
        <f t="shared" si="319"/>
        <v>0</v>
      </c>
      <c r="DV127" s="77">
        <f t="shared" si="337"/>
        <v>30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77">
        <f t="shared" si="335"/>
        <v>0</v>
      </c>
      <c r="EO127" s="75">
        <f t="shared" si="283"/>
        <v>65.94</v>
      </c>
      <c r="EP127" s="75">
        <f t="shared" si="284"/>
        <v>0</v>
      </c>
      <c r="EQ127" s="75">
        <f t="shared" si="285"/>
        <v>0</v>
      </c>
      <c r="ER127" s="75">
        <f t="shared" si="286"/>
        <v>0</v>
      </c>
      <c r="ES127" s="75">
        <f t="shared" si="287"/>
        <v>0</v>
      </c>
      <c r="ET127" s="75">
        <f t="shared" si="288"/>
        <v>0</v>
      </c>
      <c r="EU127" s="75">
        <f t="shared" si="289"/>
        <v>0</v>
      </c>
      <c r="EV127" s="75">
        <f t="shared" si="290"/>
        <v>0</v>
      </c>
      <c r="EW127" s="75">
        <f t="shared" si="291"/>
        <v>0</v>
      </c>
      <c r="EX127" s="75">
        <f t="shared" si="292"/>
        <v>0</v>
      </c>
      <c r="EY127" s="75">
        <f t="shared" si="293"/>
        <v>0</v>
      </c>
      <c r="EZ127" s="75">
        <f t="shared" si="294"/>
        <v>0</v>
      </c>
      <c r="FA127" s="77">
        <f t="shared" si="336"/>
        <v>65.94</v>
      </c>
      <c r="FD127" s="75">
        <f t="shared" si="320"/>
        <v>1731.06</v>
      </c>
      <c r="FE127" s="75">
        <f t="shared" si="321"/>
        <v>0</v>
      </c>
      <c r="FF127" s="75">
        <f t="shared" si="322"/>
        <v>0</v>
      </c>
      <c r="FG127" s="75">
        <f t="shared" si="323"/>
        <v>0</v>
      </c>
      <c r="FH127" s="75">
        <f t="shared" si="324"/>
        <v>0</v>
      </c>
      <c r="FI127" s="75">
        <f t="shared" si="325"/>
        <v>0</v>
      </c>
      <c r="FJ127" s="75">
        <f t="shared" si="326"/>
        <v>0</v>
      </c>
      <c r="FK127" s="75">
        <f t="shared" si="327"/>
        <v>0</v>
      </c>
      <c r="FL127" s="75">
        <f t="shared" si="328"/>
        <v>0</v>
      </c>
      <c r="FM127" s="75">
        <f t="shared" si="329"/>
        <v>0</v>
      </c>
      <c r="FN127" s="75">
        <f t="shared" si="330"/>
        <v>0</v>
      </c>
      <c r="FO127" s="75">
        <f t="shared" si="331"/>
        <v>0</v>
      </c>
      <c r="FP127" s="75">
        <f t="shared" si="332"/>
        <v>1731.06</v>
      </c>
    </row>
    <row r="128" spans="1:172" ht="15" customHeight="1" outlineLevel="2" x14ac:dyDescent="0.25">
      <c r="A128" s="30">
        <v>12</v>
      </c>
      <c r="B128" s="30" t="s">
        <v>408</v>
      </c>
      <c r="C128" s="30" t="s">
        <v>6</v>
      </c>
      <c r="D128" s="64">
        <f t="shared" si="234"/>
        <v>16059</v>
      </c>
      <c r="E128" s="62">
        <v>16059</v>
      </c>
      <c r="F128" s="39" t="s">
        <v>512</v>
      </c>
      <c r="G128" s="36" t="s">
        <v>410</v>
      </c>
      <c r="H128" s="36" t="s">
        <v>410</v>
      </c>
      <c r="I128" s="39" t="s">
        <v>513</v>
      </c>
      <c r="J128" s="39" t="s">
        <v>514</v>
      </c>
      <c r="K128" s="44" t="s">
        <v>434</v>
      </c>
      <c r="L128" s="32" t="s">
        <v>220</v>
      </c>
      <c r="M128" s="33" t="s">
        <v>405</v>
      </c>
      <c r="N128" s="34">
        <v>0.01</v>
      </c>
      <c r="O128" s="34">
        <v>0.02</v>
      </c>
      <c r="P128" s="34">
        <v>0</v>
      </c>
      <c r="Q128" s="34">
        <v>0</v>
      </c>
      <c r="R128" s="33">
        <v>0</v>
      </c>
      <c r="S128" s="33">
        <v>0</v>
      </c>
      <c r="T128" s="33">
        <v>30</v>
      </c>
      <c r="U128" s="33"/>
      <c r="X128" s="75">
        <f>+VLOOKUP($D128,[1]venta_neta_cons!$A$2:$N$1048576,3,0)</f>
        <v>1061</v>
      </c>
      <c r="Y128" s="75">
        <f>+VLOOKUP($D128,[1]venta_neta_cons!$A$2:$N$1048576,4,0)</f>
        <v>0</v>
      </c>
      <c r="Z128" s="75">
        <f>+VLOOKUP($D128,[1]venta_neta_cons!$A$2:$N$1048576,5,0)</f>
        <v>0</v>
      </c>
      <c r="AA128" s="75">
        <f>+VLOOKUP($D128,[1]venta_neta_cons!$A$2:$N$1048576,6,0)</f>
        <v>0</v>
      </c>
      <c r="AB128" s="75">
        <f>+VLOOKUP($D128,[1]venta_neta_cons!$A$2:$N$1048576,7,0)</f>
        <v>0</v>
      </c>
      <c r="AC128" s="75">
        <f>+VLOOKUP($D128,[1]venta_neta_cons!$A$2:$N$1048576,8,0)</f>
        <v>0</v>
      </c>
      <c r="AD128" s="75">
        <f>+VLOOKUP($D128,[1]venta_neta_cons!$A$2:$N$1048576,9,0)</f>
        <v>0</v>
      </c>
      <c r="AE128" s="75">
        <f>+VLOOKUP($D128,[1]venta_neta_cons!$A$2:$N$1048576,10,0)</f>
        <v>0</v>
      </c>
      <c r="AF128" s="75">
        <f>+VLOOKUP($D128,[1]venta_neta_cons!$A$2:$N$1048576,11,0)</f>
        <v>0</v>
      </c>
      <c r="AG128" s="75">
        <f>+VLOOKUP($D128,[1]venta_neta_cons!$A$2:$N$1048576,12,0)</f>
        <v>0</v>
      </c>
      <c r="AH128" s="75">
        <f>+VLOOKUP($D128,[1]venta_neta_cons!$A$2:$N$1048576,13,0)</f>
        <v>0</v>
      </c>
      <c r="AI128" s="75">
        <f>+VLOOKUP($D128,[1]venta_neta_cons!$A$2:$N$1048576,14,0)</f>
        <v>0</v>
      </c>
      <c r="AJ128" s="76">
        <f t="shared" si="256"/>
        <v>1061</v>
      </c>
      <c r="AK128" s="159">
        <f t="shared" si="246"/>
        <v>0.41137606032045243</v>
      </c>
      <c r="AL128" s="76"/>
      <c r="AM128" s="75">
        <f>+VLOOKUP($D128,[1]saldo_cons!$A$2:$N$1048576,3,0)</f>
        <v>1061</v>
      </c>
      <c r="AN128" s="75">
        <f>+VLOOKUP($D128,[1]saldo_cons!$A$2:$N$1048576,4,0)</f>
        <v>0</v>
      </c>
      <c r="AO128" s="75">
        <f>+VLOOKUP($D128,[1]saldo_cons!$A$2:$N$1048576,5,0)</f>
        <v>0</v>
      </c>
      <c r="AP128" s="75">
        <f>+VLOOKUP($D128,[1]saldo_cons!$A$2:$N$1048576,6,0)</f>
        <v>0</v>
      </c>
      <c r="AQ128" s="75">
        <f>+VLOOKUP($D128,[1]saldo_cons!$A$2:$N$1048576,7,0)</f>
        <v>0</v>
      </c>
      <c r="AR128" s="75">
        <f>+VLOOKUP($D128,[1]saldo_cons!$A$2:$N$1048576,8,0)</f>
        <v>0</v>
      </c>
      <c r="AS128" s="75">
        <f>+VLOOKUP($D128,[1]saldo_cons!$A$2:$N$1048576,9,0)</f>
        <v>0</v>
      </c>
      <c r="AT128" s="75">
        <f>+VLOOKUP($D128,[1]saldo_cons!$A$2:$N$1048576,10,0)</f>
        <v>0</v>
      </c>
      <c r="AU128" s="75">
        <f>+VLOOKUP($D128,[1]saldo_cons!$A$2:$N$1048576,11,0)</f>
        <v>0</v>
      </c>
      <c r="AV128" s="75">
        <f>+VLOOKUP($D128,[1]saldo_cons!$A$2:$N$1048576,12,0)</f>
        <v>0</v>
      </c>
      <c r="AW128" s="75">
        <f>+VLOOKUP($D128,[1]saldo_cons!$A$2:$N$1048576,13,0)</f>
        <v>0</v>
      </c>
      <c r="AX128" s="75">
        <f>+VLOOKUP($D128,[1]saldo_cons!$A$2:$N$1048576,14,0)</f>
        <v>0</v>
      </c>
      <c r="AY128" s="76">
        <f t="shared" si="333"/>
        <v>1061</v>
      </c>
      <c r="AZ128" s="76"/>
      <c r="BA128" s="76"/>
      <c r="BB128" s="75">
        <f>+VLOOKUP($D128,[1]ggr_cons!$A$2:$N$1048576,3,0)</f>
        <v>436.47</v>
      </c>
      <c r="BC128" s="75">
        <f>+VLOOKUP($D128,[1]ggr_cons!$A$2:$N$1048576,4,0)</f>
        <v>0</v>
      </c>
      <c r="BD128" s="75">
        <f>+VLOOKUP($D128,[1]ggr_cons!$A$2:$N$1048576,5,0)</f>
        <v>0</v>
      </c>
      <c r="BE128" s="75">
        <f>+VLOOKUP($D128,[1]ggr_cons!$A$2:$N$1048576,6,0)</f>
        <v>0</v>
      </c>
      <c r="BF128" s="75">
        <f>+VLOOKUP($D128,[1]ggr_cons!$A$2:$N$1048576,7,0)</f>
        <v>0</v>
      </c>
      <c r="BG128" s="75">
        <f>+VLOOKUP($D128,[1]ggr_cons!$A$2:$N$1048576,8,0)</f>
        <v>0</v>
      </c>
      <c r="BH128" s="75">
        <f>+VLOOKUP($D128,[1]ggr_cons!$A$2:$N$1048576,9,0)</f>
        <v>0</v>
      </c>
      <c r="BI128" s="75">
        <f>+VLOOKUP($D128,[1]ggr_cons!$A$2:$N$1048576,10,0)</f>
        <v>0</v>
      </c>
      <c r="BJ128" s="75">
        <f>+VLOOKUP($D128,[1]ggr_cons!$A$2:$N$1048576,11,0)</f>
        <v>0</v>
      </c>
      <c r="BK128" s="75">
        <f>+VLOOKUP($D128,[1]ggr_cons!$A$2:$N$1048576,12,0)</f>
        <v>0</v>
      </c>
      <c r="BL128" s="75">
        <f>+VLOOKUP($D128,[1]ggr_cons!$A$2:$N$1048576,13,0)</f>
        <v>0</v>
      </c>
      <c r="BM128" s="75">
        <f>+VLOOKUP($D128,[1]ggr_cons!$A$2:$N$1048576,14,0)</f>
        <v>0</v>
      </c>
      <c r="BN128" s="76">
        <f t="shared" si="334"/>
        <v>436.47</v>
      </c>
      <c r="BO128" s="75"/>
      <c r="BP128" s="75"/>
      <c r="BQ128" s="77">
        <f t="shared" si="257"/>
        <v>10.61</v>
      </c>
      <c r="BR128" s="77">
        <f t="shared" si="258"/>
        <v>0</v>
      </c>
      <c r="BS128" s="77">
        <f t="shared" si="259"/>
        <v>0</v>
      </c>
      <c r="BT128" s="77">
        <f t="shared" si="260"/>
        <v>0</v>
      </c>
      <c r="BU128" s="77">
        <f t="shared" si="261"/>
        <v>0</v>
      </c>
      <c r="BV128" s="77">
        <f t="shared" si="262"/>
        <v>0</v>
      </c>
      <c r="BW128" s="77">
        <f t="shared" si="263"/>
        <v>0</v>
      </c>
      <c r="BX128" s="77">
        <f t="shared" si="264"/>
        <v>0</v>
      </c>
      <c r="BY128" s="77">
        <f t="shared" si="265"/>
        <v>0</v>
      </c>
      <c r="BZ128" s="77">
        <f t="shared" si="266"/>
        <v>0</v>
      </c>
      <c r="CA128" s="77">
        <f t="shared" si="267"/>
        <v>0</v>
      </c>
      <c r="CB128" s="77">
        <f t="shared" si="268"/>
        <v>0</v>
      </c>
      <c r="CC128" s="77">
        <f t="shared" si="269"/>
        <v>10.61</v>
      </c>
      <c r="CD128" s="75"/>
      <c r="CE128" s="77"/>
      <c r="CF128" s="77">
        <f t="shared" si="270"/>
        <v>8.7685950413223139</v>
      </c>
      <c r="CG128" s="77">
        <f t="shared" si="271"/>
        <v>0</v>
      </c>
      <c r="CH128" s="77">
        <f t="shared" si="272"/>
        <v>0</v>
      </c>
      <c r="CI128" s="77">
        <f t="shared" si="273"/>
        <v>0</v>
      </c>
      <c r="CJ128" s="77">
        <f t="shared" si="274"/>
        <v>0</v>
      </c>
      <c r="CK128" s="77">
        <f t="shared" si="275"/>
        <v>0</v>
      </c>
      <c r="CL128" s="77">
        <f t="shared" si="276"/>
        <v>0</v>
      </c>
      <c r="CM128" s="77">
        <f t="shared" si="277"/>
        <v>0</v>
      </c>
      <c r="CN128" s="77">
        <f t="shared" si="278"/>
        <v>0</v>
      </c>
      <c r="CO128" s="77">
        <f t="shared" si="279"/>
        <v>0</v>
      </c>
      <c r="CP128" s="77">
        <f t="shared" si="280"/>
        <v>0</v>
      </c>
      <c r="CQ128" s="77">
        <f t="shared" si="281"/>
        <v>0</v>
      </c>
      <c r="CR128" s="77">
        <f t="shared" si="282"/>
        <v>8.7685950413223139</v>
      </c>
      <c r="CS128" s="75"/>
      <c r="CT128" s="75"/>
      <c r="CU128" s="78">
        <f t="shared" si="295"/>
        <v>21.22</v>
      </c>
      <c r="CV128" s="78">
        <f t="shared" si="296"/>
        <v>0</v>
      </c>
      <c r="CW128" s="78">
        <f t="shared" si="297"/>
        <v>0</v>
      </c>
      <c r="CX128" s="78">
        <f t="shared" si="298"/>
        <v>0</v>
      </c>
      <c r="CY128" s="78">
        <f t="shared" si="299"/>
        <v>0</v>
      </c>
      <c r="CZ128" s="78">
        <f t="shared" si="300"/>
        <v>0</v>
      </c>
      <c r="DA128" s="78">
        <f t="shared" si="301"/>
        <v>0</v>
      </c>
      <c r="DB128" s="78">
        <f t="shared" si="302"/>
        <v>0</v>
      </c>
      <c r="DC128" s="78">
        <f t="shared" si="303"/>
        <v>0</v>
      </c>
      <c r="DD128" s="78">
        <f t="shared" si="304"/>
        <v>0</v>
      </c>
      <c r="DE128" s="78">
        <f t="shared" si="305"/>
        <v>0</v>
      </c>
      <c r="DF128" s="78">
        <f t="shared" si="306"/>
        <v>0</v>
      </c>
      <c r="DG128" s="77">
        <f t="shared" si="307"/>
        <v>21.22</v>
      </c>
      <c r="DH128" s="75"/>
      <c r="DJ128" s="6">
        <f t="shared" si="308"/>
        <v>30</v>
      </c>
      <c r="DK128" s="6">
        <f t="shared" si="309"/>
        <v>0</v>
      </c>
      <c r="DL128" s="6">
        <f t="shared" si="310"/>
        <v>0</v>
      </c>
      <c r="DM128" s="6">
        <f t="shared" si="311"/>
        <v>0</v>
      </c>
      <c r="DN128" s="6">
        <f t="shared" si="312"/>
        <v>0</v>
      </c>
      <c r="DO128" s="6">
        <f t="shared" si="313"/>
        <v>0</v>
      </c>
      <c r="DP128" s="6">
        <f t="shared" si="314"/>
        <v>0</v>
      </c>
      <c r="DQ128" s="6">
        <f t="shared" si="315"/>
        <v>0</v>
      </c>
      <c r="DR128" s="6">
        <f t="shared" si="316"/>
        <v>0</v>
      </c>
      <c r="DS128" s="6">
        <f t="shared" si="317"/>
        <v>0</v>
      </c>
      <c r="DT128" s="6">
        <f t="shared" si="318"/>
        <v>0</v>
      </c>
      <c r="DU128" s="6">
        <f t="shared" si="319"/>
        <v>0</v>
      </c>
      <c r="DV128" s="77">
        <f t="shared" si="337"/>
        <v>30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77">
        <f t="shared" si="335"/>
        <v>0</v>
      </c>
      <c r="EO128" s="75">
        <f t="shared" si="283"/>
        <v>51.22</v>
      </c>
      <c r="EP128" s="75">
        <f t="shared" si="284"/>
        <v>0</v>
      </c>
      <c r="EQ128" s="75">
        <f t="shared" si="285"/>
        <v>0</v>
      </c>
      <c r="ER128" s="75">
        <f t="shared" si="286"/>
        <v>0</v>
      </c>
      <c r="ES128" s="75">
        <f t="shared" si="287"/>
        <v>0</v>
      </c>
      <c r="ET128" s="75">
        <f t="shared" si="288"/>
        <v>0</v>
      </c>
      <c r="EU128" s="75">
        <f t="shared" si="289"/>
        <v>0</v>
      </c>
      <c r="EV128" s="75">
        <f t="shared" si="290"/>
        <v>0</v>
      </c>
      <c r="EW128" s="75">
        <f t="shared" si="291"/>
        <v>0</v>
      </c>
      <c r="EX128" s="75">
        <f t="shared" si="292"/>
        <v>0</v>
      </c>
      <c r="EY128" s="75">
        <f t="shared" si="293"/>
        <v>0</v>
      </c>
      <c r="EZ128" s="75">
        <f t="shared" si="294"/>
        <v>0</v>
      </c>
      <c r="FA128" s="77">
        <f t="shared" si="336"/>
        <v>51.22</v>
      </c>
      <c r="FD128" s="75">
        <f t="shared" si="320"/>
        <v>1009.78</v>
      </c>
      <c r="FE128" s="75">
        <f t="shared" si="321"/>
        <v>0</v>
      </c>
      <c r="FF128" s="75">
        <f t="shared" si="322"/>
        <v>0</v>
      </c>
      <c r="FG128" s="75">
        <f t="shared" si="323"/>
        <v>0</v>
      </c>
      <c r="FH128" s="75">
        <f t="shared" si="324"/>
        <v>0</v>
      </c>
      <c r="FI128" s="75">
        <f t="shared" si="325"/>
        <v>0</v>
      </c>
      <c r="FJ128" s="75">
        <f t="shared" si="326"/>
        <v>0</v>
      </c>
      <c r="FK128" s="75">
        <f t="shared" si="327"/>
        <v>0</v>
      </c>
      <c r="FL128" s="75">
        <f t="shared" si="328"/>
        <v>0</v>
      </c>
      <c r="FM128" s="75">
        <f t="shared" si="329"/>
        <v>0</v>
      </c>
      <c r="FN128" s="75">
        <f t="shared" si="330"/>
        <v>0</v>
      </c>
      <c r="FO128" s="75">
        <f t="shared" si="331"/>
        <v>0</v>
      </c>
      <c r="FP128" s="75">
        <f t="shared" si="332"/>
        <v>1009.78</v>
      </c>
    </row>
    <row r="129" spans="1:172" ht="15" customHeight="1" outlineLevel="2" x14ac:dyDescent="0.25">
      <c r="A129" s="30">
        <v>12</v>
      </c>
      <c r="B129" s="30" t="s">
        <v>408</v>
      </c>
      <c r="C129" s="30" t="s">
        <v>6</v>
      </c>
      <c r="D129" s="64">
        <f t="shared" si="234"/>
        <v>16060</v>
      </c>
      <c r="E129" s="62">
        <v>16060</v>
      </c>
      <c r="F129" s="39" t="s">
        <v>515</v>
      </c>
      <c r="G129" s="36" t="s">
        <v>410</v>
      </c>
      <c r="H129" s="36" t="s">
        <v>410</v>
      </c>
      <c r="I129" s="39" t="s">
        <v>516</v>
      </c>
      <c r="J129" s="39" t="s">
        <v>517</v>
      </c>
      <c r="K129" s="44" t="s">
        <v>434</v>
      </c>
      <c r="L129" s="32" t="s">
        <v>220</v>
      </c>
      <c r="M129" s="33" t="s">
        <v>405</v>
      </c>
      <c r="N129" s="34">
        <v>0.01</v>
      </c>
      <c r="O129" s="34">
        <v>0.02</v>
      </c>
      <c r="P129" s="34">
        <v>0</v>
      </c>
      <c r="Q129" s="34">
        <v>0</v>
      </c>
      <c r="R129" s="33">
        <v>0</v>
      </c>
      <c r="S129" s="33">
        <v>0</v>
      </c>
      <c r="T129" s="33">
        <v>30</v>
      </c>
      <c r="U129" s="33"/>
      <c r="X129" s="75">
        <f>+VLOOKUP($D129,[1]venta_neta_cons!$A$2:$N$1048576,3,0)</f>
        <v>278</v>
      </c>
      <c r="Y129" s="75">
        <f>+VLOOKUP($D129,[1]venta_neta_cons!$A$2:$N$1048576,4,0)</f>
        <v>0</v>
      </c>
      <c r="Z129" s="75">
        <f>+VLOOKUP($D129,[1]venta_neta_cons!$A$2:$N$1048576,5,0)</f>
        <v>0</v>
      </c>
      <c r="AA129" s="75">
        <f>+VLOOKUP($D129,[1]venta_neta_cons!$A$2:$N$1048576,6,0)</f>
        <v>0</v>
      </c>
      <c r="AB129" s="75">
        <f>+VLOOKUP($D129,[1]venta_neta_cons!$A$2:$N$1048576,7,0)</f>
        <v>0</v>
      </c>
      <c r="AC129" s="75">
        <f>+VLOOKUP($D129,[1]venta_neta_cons!$A$2:$N$1048576,8,0)</f>
        <v>0</v>
      </c>
      <c r="AD129" s="75">
        <f>+VLOOKUP($D129,[1]venta_neta_cons!$A$2:$N$1048576,9,0)</f>
        <v>0</v>
      </c>
      <c r="AE129" s="75">
        <f>+VLOOKUP($D129,[1]venta_neta_cons!$A$2:$N$1048576,10,0)</f>
        <v>0</v>
      </c>
      <c r="AF129" s="75">
        <f>+VLOOKUP($D129,[1]venta_neta_cons!$A$2:$N$1048576,11,0)</f>
        <v>0</v>
      </c>
      <c r="AG129" s="75">
        <f>+VLOOKUP($D129,[1]venta_neta_cons!$A$2:$N$1048576,12,0)</f>
        <v>0</v>
      </c>
      <c r="AH129" s="75">
        <f>+VLOOKUP($D129,[1]venta_neta_cons!$A$2:$N$1048576,13,0)</f>
        <v>0</v>
      </c>
      <c r="AI129" s="75">
        <f>+VLOOKUP($D129,[1]venta_neta_cons!$A$2:$N$1048576,14,0)</f>
        <v>0</v>
      </c>
      <c r="AJ129" s="76">
        <f t="shared" si="256"/>
        <v>278</v>
      </c>
      <c r="AK129" s="159">
        <f t="shared" si="246"/>
        <v>5.1151079136690744E-2</v>
      </c>
      <c r="AL129" s="76"/>
      <c r="AM129" s="75">
        <f>+VLOOKUP($D129,[1]saldo_cons!$A$2:$N$1048576,3,0)</f>
        <v>278</v>
      </c>
      <c r="AN129" s="75">
        <f>+VLOOKUP($D129,[1]saldo_cons!$A$2:$N$1048576,4,0)</f>
        <v>0</v>
      </c>
      <c r="AO129" s="75">
        <f>+VLOOKUP($D129,[1]saldo_cons!$A$2:$N$1048576,5,0)</f>
        <v>0</v>
      </c>
      <c r="AP129" s="75">
        <f>+VLOOKUP($D129,[1]saldo_cons!$A$2:$N$1048576,6,0)</f>
        <v>0</v>
      </c>
      <c r="AQ129" s="75">
        <f>+VLOOKUP($D129,[1]saldo_cons!$A$2:$N$1048576,7,0)</f>
        <v>0</v>
      </c>
      <c r="AR129" s="75">
        <f>+VLOOKUP($D129,[1]saldo_cons!$A$2:$N$1048576,8,0)</f>
        <v>0</v>
      </c>
      <c r="AS129" s="75">
        <f>+VLOOKUP($D129,[1]saldo_cons!$A$2:$N$1048576,9,0)</f>
        <v>0</v>
      </c>
      <c r="AT129" s="75">
        <f>+VLOOKUP($D129,[1]saldo_cons!$A$2:$N$1048576,10,0)</f>
        <v>0</v>
      </c>
      <c r="AU129" s="75">
        <f>+VLOOKUP($D129,[1]saldo_cons!$A$2:$N$1048576,11,0)</f>
        <v>0</v>
      </c>
      <c r="AV129" s="75">
        <f>+VLOOKUP($D129,[1]saldo_cons!$A$2:$N$1048576,12,0)</f>
        <v>0</v>
      </c>
      <c r="AW129" s="75">
        <f>+VLOOKUP($D129,[1]saldo_cons!$A$2:$N$1048576,13,0)</f>
        <v>0</v>
      </c>
      <c r="AX129" s="75">
        <f>+VLOOKUP($D129,[1]saldo_cons!$A$2:$N$1048576,14,0)</f>
        <v>0</v>
      </c>
      <c r="AY129" s="76">
        <f t="shared" si="333"/>
        <v>278</v>
      </c>
      <c r="AZ129" s="76"/>
      <c r="BA129" s="76"/>
      <c r="BB129" s="75">
        <f>+VLOOKUP($D129,[1]ggr_cons!$A$2:$N$1048576,3,0)</f>
        <v>14.220000000000027</v>
      </c>
      <c r="BC129" s="75">
        <f>+VLOOKUP($D129,[1]ggr_cons!$A$2:$N$1048576,4,0)</f>
        <v>0</v>
      </c>
      <c r="BD129" s="75">
        <f>+VLOOKUP($D129,[1]ggr_cons!$A$2:$N$1048576,5,0)</f>
        <v>0</v>
      </c>
      <c r="BE129" s="75">
        <f>+VLOOKUP($D129,[1]ggr_cons!$A$2:$N$1048576,6,0)</f>
        <v>0</v>
      </c>
      <c r="BF129" s="75">
        <f>+VLOOKUP($D129,[1]ggr_cons!$A$2:$N$1048576,7,0)</f>
        <v>0</v>
      </c>
      <c r="BG129" s="75">
        <f>+VLOOKUP($D129,[1]ggr_cons!$A$2:$N$1048576,8,0)</f>
        <v>0</v>
      </c>
      <c r="BH129" s="75">
        <f>+VLOOKUP($D129,[1]ggr_cons!$A$2:$N$1048576,9,0)</f>
        <v>0</v>
      </c>
      <c r="BI129" s="75">
        <f>+VLOOKUP($D129,[1]ggr_cons!$A$2:$N$1048576,10,0)</f>
        <v>0</v>
      </c>
      <c r="BJ129" s="75">
        <f>+VLOOKUP($D129,[1]ggr_cons!$A$2:$N$1048576,11,0)</f>
        <v>0</v>
      </c>
      <c r="BK129" s="75">
        <f>+VLOOKUP($D129,[1]ggr_cons!$A$2:$N$1048576,12,0)</f>
        <v>0</v>
      </c>
      <c r="BL129" s="75">
        <f>+VLOOKUP($D129,[1]ggr_cons!$A$2:$N$1048576,13,0)</f>
        <v>0</v>
      </c>
      <c r="BM129" s="75">
        <f>+VLOOKUP($D129,[1]ggr_cons!$A$2:$N$1048576,14,0)</f>
        <v>0</v>
      </c>
      <c r="BN129" s="76">
        <f t="shared" si="334"/>
        <v>14.220000000000027</v>
      </c>
      <c r="BO129" s="75"/>
      <c r="BP129" s="75"/>
      <c r="BQ129" s="77">
        <f t="shared" si="257"/>
        <v>2.7800000000000002</v>
      </c>
      <c r="BR129" s="77">
        <f t="shared" si="258"/>
        <v>0</v>
      </c>
      <c r="BS129" s="77">
        <f t="shared" si="259"/>
        <v>0</v>
      </c>
      <c r="BT129" s="77">
        <f t="shared" si="260"/>
        <v>0</v>
      </c>
      <c r="BU129" s="77">
        <f t="shared" si="261"/>
        <v>0</v>
      </c>
      <c r="BV129" s="77">
        <f t="shared" si="262"/>
        <v>0</v>
      </c>
      <c r="BW129" s="77">
        <f t="shared" si="263"/>
        <v>0</v>
      </c>
      <c r="BX129" s="77">
        <f t="shared" si="264"/>
        <v>0</v>
      </c>
      <c r="BY129" s="77">
        <f t="shared" si="265"/>
        <v>0</v>
      </c>
      <c r="BZ129" s="77">
        <f t="shared" si="266"/>
        <v>0</v>
      </c>
      <c r="CA129" s="77">
        <f t="shared" si="267"/>
        <v>0</v>
      </c>
      <c r="CB129" s="77">
        <f t="shared" si="268"/>
        <v>0</v>
      </c>
      <c r="CC129" s="77">
        <f t="shared" si="269"/>
        <v>2.7800000000000002</v>
      </c>
      <c r="CD129" s="75"/>
      <c r="CE129" s="77"/>
      <c r="CF129" s="77">
        <f t="shared" si="270"/>
        <v>2.2975206611570251</v>
      </c>
      <c r="CG129" s="77">
        <f t="shared" si="271"/>
        <v>0</v>
      </c>
      <c r="CH129" s="77">
        <f t="shared" si="272"/>
        <v>0</v>
      </c>
      <c r="CI129" s="77">
        <f t="shared" si="273"/>
        <v>0</v>
      </c>
      <c r="CJ129" s="77">
        <f t="shared" si="274"/>
        <v>0</v>
      </c>
      <c r="CK129" s="77">
        <f t="shared" si="275"/>
        <v>0</v>
      </c>
      <c r="CL129" s="77">
        <f t="shared" si="276"/>
        <v>0</v>
      </c>
      <c r="CM129" s="77">
        <f t="shared" si="277"/>
        <v>0</v>
      </c>
      <c r="CN129" s="77">
        <f t="shared" si="278"/>
        <v>0</v>
      </c>
      <c r="CO129" s="77">
        <f t="shared" si="279"/>
        <v>0</v>
      </c>
      <c r="CP129" s="77">
        <f t="shared" si="280"/>
        <v>0</v>
      </c>
      <c r="CQ129" s="77">
        <f t="shared" si="281"/>
        <v>0</v>
      </c>
      <c r="CR129" s="77">
        <f t="shared" si="282"/>
        <v>2.2975206611570251</v>
      </c>
      <c r="CS129" s="75"/>
      <c r="CT129" s="75"/>
      <c r="CU129" s="78">
        <f t="shared" si="295"/>
        <v>5.5600000000000005</v>
      </c>
      <c r="CV129" s="78">
        <f t="shared" si="296"/>
        <v>0</v>
      </c>
      <c r="CW129" s="78">
        <f t="shared" si="297"/>
        <v>0</v>
      </c>
      <c r="CX129" s="78">
        <f t="shared" si="298"/>
        <v>0</v>
      </c>
      <c r="CY129" s="78">
        <f t="shared" si="299"/>
        <v>0</v>
      </c>
      <c r="CZ129" s="78">
        <f t="shared" si="300"/>
        <v>0</v>
      </c>
      <c r="DA129" s="78">
        <f t="shared" si="301"/>
        <v>0</v>
      </c>
      <c r="DB129" s="78">
        <f t="shared" si="302"/>
        <v>0</v>
      </c>
      <c r="DC129" s="78">
        <f t="shared" si="303"/>
        <v>0</v>
      </c>
      <c r="DD129" s="78">
        <f t="shared" si="304"/>
        <v>0</v>
      </c>
      <c r="DE129" s="78">
        <f t="shared" si="305"/>
        <v>0</v>
      </c>
      <c r="DF129" s="78">
        <f t="shared" si="306"/>
        <v>0</v>
      </c>
      <c r="DG129" s="77">
        <f t="shared" si="307"/>
        <v>5.5600000000000005</v>
      </c>
      <c r="DH129" s="75"/>
      <c r="DJ129" s="6">
        <f t="shared" si="308"/>
        <v>30</v>
      </c>
      <c r="DK129" s="6">
        <f t="shared" si="309"/>
        <v>0</v>
      </c>
      <c r="DL129" s="6">
        <f t="shared" si="310"/>
        <v>0</v>
      </c>
      <c r="DM129" s="6">
        <f t="shared" si="311"/>
        <v>0</v>
      </c>
      <c r="DN129" s="6">
        <f t="shared" si="312"/>
        <v>0</v>
      </c>
      <c r="DO129" s="6">
        <f t="shared" si="313"/>
        <v>0</v>
      </c>
      <c r="DP129" s="6">
        <f t="shared" si="314"/>
        <v>0</v>
      </c>
      <c r="DQ129" s="6">
        <f t="shared" si="315"/>
        <v>0</v>
      </c>
      <c r="DR129" s="6">
        <f t="shared" si="316"/>
        <v>0</v>
      </c>
      <c r="DS129" s="6">
        <f t="shared" si="317"/>
        <v>0</v>
      </c>
      <c r="DT129" s="6">
        <f t="shared" si="318"/>
        <v>0</v>
      </c>
      <c r="DU129" s="6">
        <f t="shared" si="319"/>
        <v>0</v>
      </c>
      <c r="DV129" s="77">
        <f t="shared" si="337"/>
        <v>30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77">
        <f t="shared" si="335"/>
        <v>0</v>
      </c>
      <c r="EO129" s="75">
        <f t="shared" si="283"/>
        <v>35.56</v>
      </c>
      <c r="EP129" s="75">
        <f t="shared" si="284"/>
        <v>0</v>
      </c>
      <c r="EQ129" s="75">
        <f t="shared" si="285"/>
        <v>0</v>
      </c>
      <c r="ER129" s="75">
        <f t="shared" si="286"/>
        <v>0</v>
      </c>
      <c r="ES129" s="75">
        <f t="shared" si="287"/>
        <v>0</v>
      </c>
      <c r="ET129" s="75">
        <f t="shared" si="288"/>
        <v>0</v>
      </c>
      <c r="EU129" s="75">
        <f t="shared" si="289"/>
        <v>0</v>
      </c>
      <c r="EV129" s="75">
        <f t="shared" si="290"/>
        <v>0</v>
      </c>
      <c r="EW129" s="75">
        <f t="shared" si="291"/>
        <v>0</v>
      </c>
      <c r="EX129" s="75">
        <f t="shared" si="292"/>
        <v>0</v>
      </c>
      <c r="EY129" s="75">
        <f t="shared" si="293"/>
        <v>0</v>
      </c>
      <c r="EZ129" s="75">
        <f t="shared" si="294"/>
        <v>0</v>
      </c>
      <c r="FA129" s="77">
        <f t="shared" si="336"/>
        <v>35.56</v>
      </c>
      <c r="FD129" s="75">
        <f t="shared" si="320"/>
        <v>242.44</v>
      </c>
      <c r="FE129" s="75">
        <f t="shared" si="321"/>
        <v>0</v>
      </c>
      <c r="FF129" s="75">
        <f t="shared" si="322"/>
        <v>0</v>
      </c>
      <c r="FG129" s="75">
        <f t="shared" si="323"/>
        <v>0</v>
      </c>
      <c r="FH129" s="75">
        <f t="shared" si="324"/>
        <v>0</v>
      </c>
      <c r="FI129" s="75">
        <f t="shared" si="325"/>
        <v>0</v>
      </c>
      <c r="FJ129" s="75">
        <f t="shared" si="326"/>
        <v>0</v>
      </c>
      <c r="FK129" s="75">
        <f t="shared" si="327"/>
        <v>0</v>
      </c>
      <c r="FL129" s="75">
        <f t="shared" si="328"/>
        <v>0</v>
      </c>
      <c r="FM129" s="75">
        <f t="shared" si="329"/>
        <v>0</v>
      </c>
      <c r="FN129" s="75">
        <f t="shared" si="330"/>
        <v>0</v>
      </c>
      <c r="FO129" s="75">
        <f t="shared" si="331"/>
        <v>0</v>
      </c>
      <c r="FP129" s="75">
        <f t="shared" si="332"/>
        <v>242.44</v>
      </c>
    </row>
    <row r="130" spans="1:172" ht="15" customHeight="1" outlineLevel="2" x14ac:dyDescent="0.25">
      <c r="A130" s="30">
        <v>12</v>
      </c>
      <c r="B130" s="30" t="s">
        <v>408</v>
      </c>
      <c r="C130" s="30" t="s">
        <v>6</v>
      </c>
      <c r="D130" s="64">
        <f t="shared" si="234"/>
        <v>16061</v>
      </c>
      <c r="E130" s="62">
        <v>16061</v>
      </c>
      <c r="F130" s="46" t="s">
        <v>518</v>
      </c>
      <c r="G130" s="36" t="s">
        <v>410</v>
      </c>
      <c r="H130" s="36" t="s">
        <v>410</v>
      </c>
      <c r="I130" s="46" t="s">
        <v>519</v>
      </c>
      <c r="J130" s="46" t="s">
        <v>450</v>
      </c>
      <c r="K130" s="44" t="s">
        <v>434</v>
      </c>
      <c r="L130" s="32" t="s">
        <v>220</v>
      </c>
      <c r="M130" s="33" t="s">
        <v>405</v>
      </c>
      <c r="N130" s="34">
        <v>0.01</v>
      </c>
      <c r="O130" s="34">
        <v>0.02</v>
      </c>
      <c r="P130" s="34">
        <v>0</v>
      </c>
      <c r="Q130" s="34">
        <v>0</v>
      </c>
      <c r="R130" s="33">
        <v>0</v>
      </c>
      <c r="S130" s="33">
        <v>0</v>
      </c>
      <c r="T130" s="33">
        <v>30</v>
      </c>
      <c r="U130" s="33"/>
      <c r="X130" s="75">
        <f>+VLOOKUP($D130,[1]venta_neta_cons!$A$2:$N$1048576,3,0)</f>
        <v>2614</v>
      </c>
      <c r="Y130" s="75">
        <f>+VLOOKUP($D130,[1]venta_neta_cons!$A$2:$N$1048576,4,0)</f>
        <v>0</v>
      </c>
      <c r="Z130" s="75">
        <f>+VLOOKUP($D130,[1]venta_neta_cons!$A$2:$N$1048576,5,0)</f>
        <v>0</v>
      </c>
      <c r="AA130" s="75">
        <f>+VLOOKUP($D130,[1]venta_neta_cons!$A$2:$N$1048576,6,0)</f>
        <v>0</v>
      </c>
      <c r="AB130" s="75">
        <f>+VLOOKUP($D130,[1]venta_neta_cons!$A$2:$N$1048576,7,0)</f>
        <v>0</v>
      </c>
      <c r="AC130" s="75">
        <f>+VLOOKUP($D130,[1]venta_neta_cons!$A$2:$N$1048576,8,0)</f>
        <v>0</v>
      </c>
      <c r="AD130" s="75">
        <f>+VLOOKUP($D130,[1]venta_neta_cons!$A$2:$N$1048576,9,0)</f>
        <v>0</v>
      </c>
      <c r="AE130" s="75">
        <f>+VLOOKUP($D130,[1]venta_neta_cons!$A$2:$N$1048576,10,0)</f>
        <v>0</v>
      </c>
      <c r="AF130" s="75">
        <f>+VLOOKUP($D130,[1]venta_neta_cons!$A$2:$N$1048576,11,0)</f>
        <v>0</v>
      </c>
      <c r="AG130" s="75">
        <f>+VLOOKUP($D130,[1]venta_neta_cons!$A$2:$N$1048576,12,0)</f>
        <v>0</v>
      </c>
      <c r="AH130" s="75">
        <f>+VLOOKUP($D130,[1]venta_neta_cons!$A$2:$N$1048576,13,0)</f>
        <v>0</v>
      </c>
      <c r="AI130" s="75">
        <f>+VLOOKUP($D130,[1]venta_neta_cons!$A$2:$N$1048576,14,0)</f>
        <v>0</v>
      </c>
      <c r="AJ130" s="76">
        <f t="shared" si="256"/>
        <v>2614</v>
      </c>
      <c r="AK130" s="159">
        <f t="shared" si="246"/>
        <v>0.18085692425401692</v>
      </c>
      <c r="AL130" s="76"/>
      <c r="AM130" s="75">
        <f>+VLOOKUP($D130,[1]saldo_cons!$A$2:$N$1048576,3,0)</f>
        <v>2614</v>
      </c>
      <c r="AN130" s="75">
        <f>+VLOOKUP($D130,[1]saldo_cons!$A$2:$N$1048576,4,0)</f>
        <v>0</v>
      </c>
      <c r="AO130" s="75">
        <f>+VLOOKUP($D130,[1]saldo_cons!$A$2:$N$1048576,5,0)</f>
        <v>0</v>
      </c>
      <c r="AP130" s="75">
        <f>+VLOOKUP($D130,[1]saldo_cons!$A$2:$N$1048576,6,0)</f>
        <v>0</v>
      </c>
      <c r="AQ130" s="75">
        <f>+VLOOKUP($D130,[1]saldo_cons!$A$2:$N$1048576,7,0)</f>
        <v>0</v>
      </c>
      <c r="AR130" s="75">
        <f>+VLOOKUP($D130,[1]saldo_cons!$A$2:$N$1048576,8,0)</f>
        <v>0</v>
      </c>
      <c r="AS130" s="75">
        <f>+VLOOKUP($D130,[1]saldo_cons!$A$2:$N$1048576,9,0)</f>
        <v>0</v>
      </c>
      <c r="AT130" s="75">
        <f>+VLOOKUP($D130,[1]saldo_cons!$A$2:$N$1048576,10,0)</f>
        <v>0</v>
      </c>
      <c r="AU130" s="75">
        <f>+VLOOKUP($D130,[1]saldo_cons!$A$2:$N$1048576,11,0)</f>
        <v>0</v>
      </c>
      <c r="AV130" s="75">
        <f>+VLOOKUP($D130,[1]saldo_cons!$A$2:$N$1048576,12,0)</f>
        <v>0</v>
      </c>
      <c r="AW130" s="75">
        <f>+VLOOKUP($D130,[1]saldo_cons!$A$2:$N$1048576,13,0)</f>
        <v>0</v>
      </c>
      <c r="AX130" s="75">
        <f>+VLOOKUP($D130,[1]saldo_cons!$A$2:$N$1048576,14,0)</f>
        <v>0</v>
      </c>
      <c r="AY130" s="76">
        <f t="shared" si="333"/>
        <v>2614</v>
      </c>
      <c r="AZ130" s="76"/>
      <c r="BA130" s="76"/>
      <c r="BB130" s="75">
        <f>+VLOOKUP($D130,[1]ggr_cons!$A$2:$N$1048576,3,0)</f>
        <v>472.76000000000022</v>
      </c>
      <c r="BC130" s="75">
        <f>+VLOOKUP($D130,[1]ggr_cons!$A$2:$N$1048576,4,0)</f>
        <v>0</v>
      </c>
      <c r="BD130" s="75">
        <f>+VLOOKUP($D130,[1]ggr_cons!$A$2:$N$1048576,5,0)</f>
        <v>0</v>
      </c>
      <c r="BE130" s="75">
        <f>+VLOOKUP($D130,[1]ggr_cons!$A$2:$N$1048576,6,0)</f>
        <v>0</v>
      </c>
      <c r="BF130" s="75">
        <f>+VLOOKUP($D130,[1]ggr_cons!$A$2:$N$1048576,7,0)</f>
        <v>0</v>
      </c>
      <c r="BG130" s="75">
        <f>+VLOOKUP($D130,[1]ggr_cons!$A$2:$N$1048576,8,0)</f>
        <v>0</v>
      </c>
      <c r="BH130" s="75">
        <f>+VLOOKUP($D130,[1]ggr_cons!$A$2:$N$1048576,9,0)</f>
        <v>0</v>
      </c>
      <c r="BI130" s="75">
        <f>+VLOOKUP($D130,[1]ggr_cons!$A$2:$N$1048576,10,0)</f>
        <v>0</v>
      </c>
      <c r="BJ130" s="75">
        <f>+VLOOKUP($D130,[1]ggr_cons!$A$2:$N$1048576,11,0)</f>
        <v>0</v>
      </c>
      <c r="BK130" s="75">
        <f>+VLOOKUP($D130,[1]ggr_cons!$A$2:$N$1048576,12,0)</f>
        <v>0</v>
      </c>
      <c r="BL130" s="75">
        <f>+VLOOKUP($D130,[1]ggr_cons!$A$2:$N$1048576,13,0)</f>
        <v>0</v>
      </c>
      <c r="BM130" s="75">
        <f>+VLOOKUP($D130,[1]ggr_cons!$A$2:$N$1048576,14,0)</f>
        <v>0</v>
      </c>
      <c r="BN130" s="76">
        <f t="shared" si="334"/>
        <v>472.76000000000022</v>
      </c>
      <c r="BO130" s="75"/>
      <c r="BP130" s="75"/>
      <c r="BQ130" s="77">
        <f t="shared" si="257"/>
        <v>26.14</v>
      </c>
      <c r="BR130" s="77">
        <f t="shared" si="258"/>
        <v>0</v>
      </c>
      <c r="BS130" s="77">
        <f t="shared" si="259"/>
        <v>0</v>
      </c>
      <c r="BT130" s="77">
        <f t="shared" si="260"/>
        <v>0</v>
      </c>
      <c r="BU130" s="77">
        <f t="shared" si="261"/>
        <v>0</v>
      </c>
      <c r="BV130" s="77">
        <f t="shared" si="262"/>
        <v>0</v>
      </c>
      <c r="BW130" s="77">
        <f t="shared" si="263"/>
        <v>0</v>
      </c>
      <c r="BX130" s="77">
        <f t="shared" si="264"/>
        <v>0</v>
      </c>
      <c r="BY130" s="77">
        <f t="shared" si="265"/>
        <v>0</v>
      </c>
      <c r="BZ130" s="77">
        <f t="shared" si="266"/>
        <v>0</v>
      </c>
      <c r="CA130" s="77">
        <f t="shared" si="267"/>
        <v>0</v>
      </c>
      <c r="CB130" s="77">
        <f t="shared" si="268"/>
        <v>0</v>
      </c>
      <c r="CC130" s="77">
        <f t="shared" si="269"/>
        <v>26.14</v>
      </c>
      <c r="CD130" s="75"/>
      <c r="CE130" s="77"/>
      <c r="CF130" s="77">
        <f t="shared" si="270"/>
        <v>21.603305785123968</v>
      </c>
      <c r="CG130" s="77">
        <f t="shared" si="271"/>
        <v>0</v>
      </c>
      <c r="CH130" s="77">
        <f t="shared" si="272"/>
        <v>0</v>
      </c>
      <c r="CI130" s="77">
        <f t="shared" si="273"/>
        <v>0</v>
      </c>
      <c r="CJ130" s="77">
        <f t="shared" si="274"/>
        <v>0</v>
      </c>
      <c r="CK130" s="77">
        <f t="shared" si="275"/>
        <v>0</v>
      </c>
      <c r="CL130" s="77">
        <f t="shared" si="276"/>
        <v>0</v>
      </c>
      <c r="CM130" s="77">
        <f t="shared" si="277"/>
        <v>0</v>
      </c>
      <c r="CN130" s="77">
        <f t="shared" si="278"/>
        <v>0</v>
      </c>
      <c r="CO130" s="77">
        <f t="shared" si="279"/>
        <v>0</v>
      </c>
      <c r="CP130" s="77">
        <f t="shared" si="280"/>
        <v>0</v>
      </c>
      <c r="CQ130" s="77">
        <f t="shared" si="281"/>
        <v>0</v>
      </c>
      <c r="CR130" s="77">
        <f t="shared" si="282"/>
        <v>21.603305785123968</v>
      </c>
      <c r="CS130" s="75"/>
      <c r="CT130" s="75"/>
      <c r="CU130" s="78">
        <f t="shared" si="295"/>
        <v>52.28</v>
      </c>
      <c r="CV130" s="78">
        <f t="shared" si="296"/>
        <v>0</v>
      </c>
      <c r="CW130" s="78">
        <f t="shared" si="297"/>
        <v>0</v>
      </c>
      <c r="CX130" s="78">
        <f t="shared" si="298"/>
        <v>0</v>
      </c>
      <c r="CY130" s="78">
        <f t="shared" si="299"/>
        <v>0</v>
      </c>
      <c r="CZ130" s="78">
        <f t="shared" si="300"/>
        <v>0</v>
      </c>
      <c r="DA130" s="78">
        <f t="shared" si="301"/>
        <v>0</v>
      </c>
      <c r="DB130" s="78">
        <f t="shared" si="302"/>
        <v>0</v>
      </c>
      <c r="DC130" s="78">
        <f t="shared" si="303"/>
        <v>0</v>
      </c>
      <c r="DD130" s="78">
        <f t="shared" si="304"/>
        <v>0</v>
      </c>
      <c r="DE130" s="78">
        <f t="shared" si="305"/>
        <v>0</v>
      </c>
      <c r="DF130" s="78">
        <f t="shared" si="306"/>
        <v>0</v>
      </c>
      <c r="DG130" s="77">
        <f t="shared" si="307"/>
        <v>52.28</v>
      </c>
      <c r="DH130" s="75"/>
      <c r="DJ130" s="6">
        <f t="shared" si="308"/>
        <v>30</v>
      </c>
      <c r="DK130" s="6">
        <f t="shared" si="309"/>
        <v>0</v>
      </c>
      <c r="DL130" s="6">
        <f t="shared" si="310"/>
        <v>0</v>
      </c>
      <c r="DM130" s="6">
        <f t="shared" si="311"/>
        <v>0</v>
      </c>
      <c r="DN130" s="6">
        <f t="shared" si="312"/>
        <v>0</v>
      </c>
      <c r="DO130" s="6">
        <f t="shared" si="313"/>
        <v>0</v>
      </c>
      <c r="DP130" s="6">
        <f t="shared" si="314"/>
        <v>0</v>
      </c>
      <c r="DQ130" s="6">
        <f t="shared" si="315"/>
        <v>0</v>
      </c>
      <c r="DR130" s="6">
        <f t="shared" si="316"/>
        <v>0</v>
      </c>
      <c r="DS130" s="6">
        <f t="shared" si="317"/>
        <v>0</v>
      </c>
      <c r="DT130" s="6">
        <f t="shared" si="318"/>
        <v>0</v>
      </c>
      <c r="DU130" s="6">
        <f t="shared" si="319"/>
        <v>0</v>
      </c>
      <c r="DV130" s="77">
        <f t="shared" si="337"/>
        <v>30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77">
        <f t="shared" si="335"/>
        <v>0</v>
      </c>
      <c r="EO130" s="75">
        <f t="shared" si="283"/>
        <v>82.28</v>
      </c>
      <c r="EP130" s="75">
        <f t="shared" si="284"/>
        <v>0</v>
      </c>
      <c r="EQ130" s="75">
        <f t="shared" si="285"/>
        <v>0</v>
      </c>
      <c r="ER130" s="75">
        <f t="shared" si="286"/>
        <v>0</v>
      </c>
      <c r="ES130" s="75">
        <f t="shared" si="287"/>
        <v>0</v>
      </c>
      <c r="ET130" s="75">
        <f t="shared" si="288"/>
        <v>0</v>
      </c>
      <c r="EU130" s="75">
        <f t="shared" si="289"/>
        <v>0</v>
      </c>
      <c r="EV130" s="75">
        <f t="shared" si="290"/>
        <v>0</v>
      </c>
      <c r="EW130" s="75">
        <f t="shared" si="291"/>
        <v>0</v>
      </c>
      <c r="EX130" s="75">
        <f t="shared" si="292"/>
        <v>0</v>
      </c>
      <c r="EY130" s="75">
        <f t="shared" si="293"/>
        <v>0</v>
      </c>
      <c r="EZ130" s="75">
        <f t="shared" si="294"/>
        <v>0</v>
      </c>
      <c r="FA130" s="77">
        <f t="shared" si="336"/>
        <v>82.28</v>
      </c>
      <c r="FD130" s="75">
        <f t="shared" si="320"/>
        <v>2531.7199999999998</v>
      </c>
      <c r="FE130" s="75">
        <f t="shared" si="321"/>
        <v>0</v>
      </c>
      <c r="FF130" s="75">
        <f t="shared" si="322"/>
        <v>0</v>
      </c>
      <c r="FG130" s="75">
        <f t="shared" si="323"/>
        <v>0</v>
      </c>
      <c r="FH130" s="75">
        <f t="shared" si="324"/>
        <v>0</v>
      </c>
      <c r="FI130" s="75">
        <f t="shared" si="325"/>
        <v>0</v>
      </c>
      <c r="FJ130" s="75">
        <f t="shared" si="326"/>
        <v>0</v>
      </c>
      <c r="FK130" s="75">
        <f t="shared" si="327"/>
        <v>0</v>
      </c>
      <c r="FL130" s="75">
        <f t="shared" si="328"/>
        <v>0</v>
      </c>
      <c r="FM130" s="75">
        <f t="shared" si="329"/>
        <v>0</v>
      </c>
      <c r="FN130" s="75">
        <f t="shared" si="330"/>
        <v>0</v>
      </c>
      <c r="FO130" s="75">
        <f t="shared" si="331"/>
        <v>0</v>
      </c>
      <c r="FP130" s="75">
        <f t="shared" si="332"/>
        <v>2531.7199999999998</v>
      </c>
    </row>
    <row r="131" spans="1:172" ht="15" customHeight="1" outlineLevel="2" x14ac:dyDescent="0.25">
      <c r="A131" s="30">
        <v>12</v>
      </c>
      <c r="B131" s="30" t="s">
        <v>408</v>
      </c>
      <c r="C131" s="30" t="s">
        <v>6</v>
      </c>
      <c r="D131" s="64">
        <f t="shared" si="234"/>
        <v>16062</v>
      </c>
      <c r="E131" s="62">
        <v>16062</v>
      </c>
      <c r="F131" s="45" t="s">
        <v>520</v>
      </c>
      <c r="G131" s="36" t="s">
        <v>410</v>
      </c>
      <c r="H131" s="36" t="s">
        <v>410</v>
      </c>
      <c r="I131" s="39" t="s">
        <v>521</v>
      </c>
      <c r="J131" s="39" t="s">
        <v>508</v>
      </c>
      <c r="K131" s="44" t="s">
        <v>434</v>
      </c>
      <c r="L131" s="32" t="s">
        <v>220</v>
      </c>
      <c r="M131" s="33" t="s">
        <v>405</v>
      </c>
      <c r="N131" s="34">
        <v>0.01</v>
      </c>
      <c r="O131" s="34">
        <v>0.02</v>
      </c>
      <c r="P131" s="34">
        <v>0</v>
      </c>
      <c r="Q131" s="34">
        <v>0</v>
      </c>
      <c r="R131" s="33">
        <v>0</v>
      </c>
      <c r="S131" s="33">
        <v>0</v>
      </c>
      <c r="T131" s="33">
        <v>30</v>
      </c>
      <c r="U131" s="33"/>
      <c r="X131" s="75">
        <f>+VLOOKUP($D131,[1]venta_neta_cons!$A$2:$N$1048576,3,0)</f>
        <v>945</v>
      </c>
      <c r="Y131" s="75">
        <f>+VLOOKUP($D131,[1]venta_neta_cons!$A$2:$N$1048576,4,0)</f>
        <v>0</v>
      </c>
      <c r="Z131" s="75">
        <f>+VLOOKUP($D131,[1]venta_neta_cons!$A$2:$N$1048576,5,0)</f>
        <v>0</v>
      </c>
      <c r="AA131" s="75">
        <f>+VLOOKUP($D131,[1]venta_neta_cons!$A$2:$N$1048576,6,0)</f>
        <v>0</v>
      </c>
      <c r="AB131" s="75">
        <f>+VLOOKUP($D131,[1]venta_neta_cons!$A$2:$N$1048576,7,0)</f>
        <v>0</v>
      </c>
      <c r="AC131" s="75">
        <f>+VLOOKUP($D131,[1]venta_neta_cons!$A$2:$N$1048576,8,0)</f>
        <v>0</v>
      </c>
      <c r="AD131" s="75">
        <f>+VLOOKUP($D131,[1]venta_neta_cons!$A$2:$N$1048576,9,0)</f>
        <v>0</v>
      </c>
      <c r="AE131" s="75">
        <f>+VLOOKUP($D131,[1]venta_neta_cons!$A$2:$N$1048576,10,0)</f>
        <v>0</v>
      </c>
      <c r="AF131" s="75">
        <f>+VLOOKUP($D131,[1]venta_neta_cons!$A$2:$N$1048576,11,0)</f>
        <v>0</v>
      </c>
      <c r="AG131" s="75">
        <f>+VLOOKUP($D131,[1]venta_neta_cons!$A$2:$N$1048576,12,0)</f>
        <v>0</v>
      </c>
      <c r="AH131" s="75">
        <f>+VLOOKUP($D131,[1]venta_neta_cons!$A$2:$N$1048576,13,0)</f>
        <v>0</v>
      </c>
      <c r="AI131" s="75">
        <f>+VLOOKUP($D131,[1]venta_neta_cons!$A$2:$N$1048576,14,0)</f>
        <v>0</v>
      </c>
      <c r="AJ131" s="76">
        <f t="shared" si="256"/>
        <v>945</v>
      </c>
      <c r="AK131" s="159">
        <f t="shared" si="246"/>
        <v>-1.293830687830688</v>
      </c>
      <c r="AL131" s="76"/>
      <c r="AM131" s="75">
        <f>+VLOOKUP($D131,[1]saldo_cons!$A$2:$N$1048576,3,0)</f>
        <v>945</v>
      </c>
      <c r="AN131" s="75">
        <f>+VLOOKUP($D131,[1]saldo_cons!$A$2:$N$1048576,4,0)</f>
        <v>0</v>
      </c>
      <c r="AO131" s="75">
        <f>+VLOOKUP($D131,[1]saldo_cons!$A$2:$N$1048576,5,0)</f>
        <v>0</v>
      </c>
      <c r="AP131" s="75">
        <f>+VLOOKUP($D131,[1]saldo_cons!$A$2:$N$1048576,6,0)</f>
        <v>0</v>
      </c>
      <c r="AQ131" s="75">
        <f>+VLOOKUP($D131,[1]saldo_cons!$A$2:$N$1048576,7,0)</f>
        <v>0</v>
      </c>
      <c r="AR131" s="75">
        <f>+VLOOKUP($D131,[1]saldo_cons!$A$2:$N$1048576,8,0)</f>
        <v>0</v>
      </c>
      <c r="AS131" s="75">
        <f>+VLOOKUP($D131,[1]saldo_cons!$A$2:$N$1048576,9,0)</f>
        <v>0</v>
      </c>
      <c r="AT131" s="75">
        <f>+VLOOKUP($D131,[1]saldo_cons!$A$2:$N$1048576,10,0)</f>
        <v>0</v>
      </c>
      <c r="AU131" s="75">
        <f>+VLOOKUP($D131,[1]saldo_cons!$A$2:$N$1048576,11,0)</f>
        <v>0</v>
      </c>
      <c r="AV131" s="75">
        <f>+VLOOKUP($D131,[1]saldo_cons!$A$2:$N$1048576,12,0)</f>
        <v>0</v>
      </c>
      <c r="AW131" s="75">
        <f>+VLOOKUP($D131,[1]saldo_cons!$A$2:$N$1048576,13,0)</f>
        <v>0</v>
      </c>
      <c r="AX131" s="75">
        <f>+VLOOKUP($D131,[1]saldo_cons!$A$2:$N$1048576,14,0)</f>
        <v>0</v>
      </c>
      <c r="AY131" s="76">
        <f t="shared" si="333"/>
        <v>945</v>
      </c>
      <c r="AZ131" s="76"/>
      <c r="BA131" s="76"/>
      <c r="BB131" s="75">
        <f>+VLOOKUP($D131,[1]ggr_cons!$A$2:$N$1048576,3,0)</f>
        <v>-1222.67</v>
      </c>
      <c r="BC131" s="75">
        <f>+VLOOKUP($D131,[1]ggr_cons!$A$2:$N$1048576,4,0)</f>
        <v>0</v>
      </c>
      <c r="BD131" s="75">
        <f>+VLOOKUP($D131,[1]ggr_cons!$A$2:$N$1048576,5,0)</f>
        <v>0</v>
      </c>
      <c r="BE131" s="75">
        <f>+VLOOKUP($D131,[1]ggr_cons!$A$2:$N$1048576,6,0)</f>
        <v>0</v>
      </c>
      <c r="BF131" s="75">
        <f>+VLOOKUP($D131,[1]ggr_cons!$A$2:$N$1048576,7,0)</f>
        <v>0</v>
      </c>
      <c r="BG131" s="75">
        <f>+VLOOKUP($D131,[1]ggr_cons!$A$2:$N$1048576,8,0)</f>
        <v>0</v>
      </c>
      <c r="BH131" s="75">
        <f>+VLOOKUP($D131,[1]ggr_cons!$A$2:$N$1048576,9,0)</f>
        <v>0</v>
      </c>
      <c r="BI131" s="75">
        <f>+VLOOKUP($D131,[1]ggr_cons!$A$2:$N$1048576,10,0)</f>
        <v>0</v>
      </c>
      <c r="BJ131" s="75">
        <f>+VLOOKUP($D131,[1]ggr_cons!$A$2:$N$1048576,11,0)</f>
        <v>0</v>
      </c>
      <c r="BK131" s="75">
        <f>+VLOOKUP($D131,[1]ggr_cons!$A$2:$N$1048576,12,0)</f>
        <v>0</v>
      </c>
      <c r="BL131" s="75">
        <f>+VLOOKUP($D131,[1]ggr_cons!$A$2:$N$1048576,13,0)</f>
        <v>0</v>
      </c>
      <c r="BM131" s="75">
        <f>+VLOOKUP($D131,[1]ggr_cons!$A$2:$N$1048576,14,0)</f>
        <v>0</v>
      </c>
      <c r="BN131" s="76">
        <f t="shared" si="334"/>
        <v>-1222.67</v>
      </c>
      <c r="BO131" s="75"/>
      <c r="BP131" s="75"/>
      <c r="BQ131" s="77">
        <f t="shared" si="257"/>
        <v>9.4500000000000011</v>
      </c>
      <c r="BR131" s="77">
        <f t="shared" si="258"/>
        <v>0</v>
      </c>
      <c r="BS131" s="77">
        <f t="shared" si="259"/>
        <v>0</v>
      </c>
      <c r="BT131" s="77">
        <f t="shared" si="260"/>
        <v>0</v>
      </c>
      <c r="BU131" s="77">
        <f t="shared" si="261"/>
        <v>0</v>
      </c>
      <c r="BV131" s="77">
        <f t="shared" si="262"/>
        <v>0</v>
      </c>
      <c r="BW131" s="77">
        <f t="shared" si="263"/>
        <v>0</v>
      </c>
      <c r="BX131" s="77">
        <f t="shared" si="264"/>
        <v>0</v>
      </c>
      <c r="BY131" s="77">
        <f t="shared" si="265"/>
        <v>0</v>
      </c>
      <c r="BZ131" s="77">
        <f t="shared" si="266"/>
        <v>0</v>
      </c>
      <c r="CA131" s="77">
        <f t="shared" si="267"/>
        <v>0</v>
      </c>
      <c r="CB131" s="77">
        <f t="shared" si="268"/>
        <v>0</v>
      </c>
      <c r="CC131" s="77">
        <f t="shared" si="269"/>
        <v>9.4500000000000011</v>
      </c>
      <c r="CD131" s="75"/>
      <c r="CE131" s="77"/>
      <c r="CF131" s="77">
        <f t="shared" si="270"/>
        <v>7.8099173553719021</v>
      </c>
      <c r="CG131" s="77">
        <f t="shared" si="271"/>
        <v>0</v>
      </c>
      <c r="CH131" s="77">
        <f t="shared" si="272"/>
        <v>0</v>
      </c>
      <c r="CI131" s="77">
        <f t="shared" si="273"/>
        <v>0</v>
      </c>
      <c r="CJ131" s="77">
        <f t="shared" si="274"/>
        <v>0</v>
      </c>
      <c r="CK131" s="77">
        <f t="shared" si="275"/>
        <v>0</v>
      </c>
      <c r="CL131" s="77">
        <f t="shared" si="276"/>
        <v>0</v>
      </c>
      <c r="CM131" s="77">
        <f t="shared" si="277"/>
        <v>0</v>
      </c>
      <c r="CN131" s="77">
        <f t="shared" si="278"/>
        <v>0</v>
      </c>
      <c r="CO131" s="77">
        <f t="shared" si="279"/>
        <v>0</v>
      </c>
      <c r="CP131" s="77">
        <f t="shared" si="280"/>
        <v>0</v>
      </c>
      <c r="CQ131" s="77">
        <f t="shared" si="281"/>
        <v>0</v>
      </c>
      <c r="CR131" s="77">
        <f t="shared" si="282"/>
        <v>7.8099173553719021</v>
      </c>
      <c r="CS131" s="75"/>
      <c r="CT131" s="75"/>
      <c r="CU131" s="78">
        <f t="shared" si="295"/>
        <v>18.900000000000002</v>
      </c>
      <c r="CV131" s="78">
        <f t="shared" si="296"/>
        <v>0</v>
      </c>
      <c r="CW131" s="78">
        <f t="shared" si="297"/>
        <v>0</v>
      </c>
      <c r="CX131" s="78">
        <f t="shared" si="298"/>
        <v>0</v>
      </c>
      <c r="CY131" s="78">
        <f t="shared" si="299"/>
        <v>0</v>
      </c>
      <c r="CZ131" s="78">
        <f t="shared" si="300"/>
        <v>0</v>
      </c>
      <c r="DA131" s="78">
        <f t="shared" si="301"/>
        <v>0</v>
      </c>
      <c r="DB131" s="78">
        <f t="shared" si="302"/>
        <v>0</v>
      </c>
      <c r="DC131" s="78">
        <f t="shared" si="303"/>
        <v>0</v>
      </c>
      <c r="DD131" s="78">
        <f t="shared" si="304"/>
        <v>0</v>
      </c>
      <c r="DE131" s="78">
        <f t="shared" si="305"/>
        <v>0</v>
      </c>
      <c r="DF131" s="78">
        <f t="shared" si="306"/>
        <v>0</v>
      </c>
      <c r="DG131" s="77">
        <f t="shared" si="307"/>
        <v>18.900000000000002</v>
      </c>
      <c r="DH131" s="75"/>
      <c r="DJ131" s="6">
        <f t="shared" si="308"/>
        <v>30</v>
      </c>
      <c r="DK131" s="6">
        <f t="shared" si="309"/>
        <v>0</v>
      </c>
      <c r="DL131" s="6">
        <f t="shared" si="310"/>
        <v>0</v>
      </c>
      <c r="DM131" s="6">
        <f t="shared" si="311"/>
        <v>0</v>
      </c>
      <c r="DN131" s="6">
        <f t="shared" si="312"/>
        <v>0</v>
      </c>
      <c r="DO131" s="6">
        <f t="shared" si="313"/>
        <v>0</v>
      </c>
      <c r="DP131" s="6">
        <f t="shared" si="314"/>
        <v>0</v>
      </c>
      <c r="DQ131" s="6">
        <f t="shared" si="315"/>
        <v>0</v>
      </c>
      <c r="DR131" s="6">
        <f t="shared" si="316"/>
        <v>0</v>
      </c>
      <c r="DS131" s="6">
        <f t="shared" si="317"/>
        <v>0</v>
      </c>
      <c r="DT131" s="6">
        <f t="shared" si="318"/>
        <v>0</v>
      </c>
      <c r="DU131" s="6">
        <f t="shared" si="319"/>
        <v>0</v>
      </c>
      <c r="DV131" s="77">
        <f t="shared" si="337"/>
        <v>30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77">
        <f t="shared" si="335"/>
        <v>0</v>
      </c>
      <c r="EO131" s="75">
        <f t="shared" si="283"/>
        <v>48.900000000000006</v>
      </c>
      <c r="EP131" s="75">
        <f t="shared" si="284"/>
        <v>0</v>
      </c>
      <c r="EQ131" s="75">
        <f t="shared" si="285"/>
        <v>0</v>
      </c>
      <c r="ER131" s="75">
        <f t="shared" si="286"/>
        <v>0</v>
      </c>
      <c r="ES131" s="75">
        <f t="shared" si="287"/>
        <v>0</v>
      </c>
      <c r="ET131" s="75">
        <f t="shared" si="288"/>
        <v>0</v>
      </c>
      <c r="EU131" s="75">
        <f t="shared" si="289"/>
        <v>0</v>
      </c>
      <c r="EV131" s="75">
        <f t="shared" si="290"/>
        <v>0</v>
      </c>
      <c r="EW131" s="75">
        <f t="shared" si="291"/>
        <v>0</v>
      </c>
      <c r="EX131" s="75">
        <f t="shared" si="292"/>
        <v>0</v>
      </c>
      <c r="EY131" s="75">
        <f t="shared" si="293"/>
        <v>0</v>
      </c>
      <c r="EZ131" s="75">
        <f t="shared" si="294"/>
        <v>0</v>
      </c>
      <c r="FA131" s="77">
        <f t="shared" si="336"/>
        <v>48.900000000000006</v>
      </c>
      <c r="FD131" s="75">
        <f t="shared" si="320"/>
        <v>896.1</v>
      </c>
      <c r="FE131" s="75">
        <f t="shared" si="321"/>
        <v>0</v>
      </c>
      <c r="FF131" s="75">
        <f t="shared" si="322"/>
        <v>0</v>
      </c>
      <c r="FG131" s="75">
        <f t="shared" si="323"/>
        <v>0</v>
      </c>
      <c r="FH131" s="75">
        <f t="shared" si="324"/>
        <v>0</v>
      </c>
      <c r="FI131" s="75">
        <f t="shared" si="325"/>
        <v>0</v>
      </c>
      <c r="FJ131" s="75">
        <f t="shared" si="326"/>
        <v>0</v>
      </c>
      <c r="FK131" s="75">
        <f t="shared" si="327"/>
        <v>0</v>
      </c>
      <c r="FL131" s="75">
        <f t="shared" si="328"/>
        <v>0</v>
      </c>
      <c r="FM131" s="75">
        <f t="shared" si="329"/>
        <v>0</v>
      </c>
      <c r="FN131" s="75">
        <f t="shared" si="330"/>
        <v>0</v>
      </c>
      <c r="FO131" s="75">
        <f t="shared" si="331"/>
        <v>0</v>
      </c>
      <c r="FP131" s="75">
        <f t="shared" si="332"/>
        <v>896.1</v>
      </c>
    </row>
    <row r="132" spans="1:172" ht="15" customHeight="1" outlineLevel="2" x14ac:dyDescent="0.25">
      <c r="A132" s="30">
        <v>12</v>
      </c>
      <c r="B132" s="30" t="s">
        <v>408</v>
      </c>
      <c r="C132" s="30" t="s">
        <v>6</v>
      </c>
      <c r="D132" s="64">
        <f t="shared" si="234"/>
        <v>16064</v>
      </c>
      <c r="E132" s="62">
        <v>16064</v>
      </c>
      <c r="F132" s="45" t="s">
        <v>522</v>
      </c>
      <c r="G132" s="36" t="s">
        <v>410</v>
      </c>
      <c r="H132" s="36" t="s">
        <v>410</v>
      </c>
      <c r="I132" s="45" t="s">
        <v>523</v>
      </c>
      <c r="J132" s="45" t="s">
        <v>524</v>
      </c>
      <c r="K132" s="44" t="s">
        <v>434</v>
      </c>
      <c r="L132" s="32" t="s">
        <v>220</v>
      </c>
      <c r="M132" s="33" t="s">
        <v>405</v>
      </c>
      <c r="N132" s="34">
        <v>0.01</v>
      </c>
      <c r="O132" s="34">
        <v>0.02</v>
      </c>
      <c r="P132" s="34">
        <v>0</v>
      </c>
      <c r="Q132" s="34">
        <v>0</v>
      </c>
      <c r="R132" s="33">
        <v>0</v>
      </c>
      <c r="S132" s="33">
        <v>0</v>
      </c>
      <c r="T132" s="33">
        <v>30</v>
      </c>
      <c r="U132" s="33"/>
      <c r="X132" s="75">
        <f>+VLOOKUP($D132,[1]venta_neta_cons!$A$2:$N$1048576,3,0)</f>
        <v>8932</v>
      </c>
      <c r="Y132" s="75">
        <f>+VLOOKUP($D132,[1]venta_neta_cons!$A$2:$N$1048576,4,0)</f>
        <v>0</v>
      </c>
      <c r="Z132" s="75">
        <f>+VLOOKUP($D132,[1]venta_neta_cons!$A$2:$N$1048576,5,0)</f>
        <v>0</v>
      </c>
      <c r="AA132" s="75">
        <f>+VLOOKUP($D132,[1]venta_neta_cons!$A$2:$N$1048576,6,0)</f>
        <v>0</v>
      </c>
      <c r="AB132" s="75">
        <f>+VLOOKUP($D132,[1]venta_neta_cons!$A$2:$N$1048576,7,0)</f>
        <v>0</v>
      </c>
      <c r="AC132" s="75">
        <f>+VLOOKUP($D132,[1]venta_neta_cons!$A$2:$N$1048576,8,0)</f>
        <v>0</v>
      </c>
      <c r="AD132" s="75">
        <f>+VLOOKUP($D132,[1]venta_neta_cons!$A$2:$N$1048576,9,0)</f>
        <v>0</v>
      </c>
      <c r="AE132" s="75">
        <f>+VLOOKUP($D132,[1]venta_neta_cons!$A$2:$N$1048576,10,0)</f>
        <v>0</v>
      </c>
      <c r="AF132" s="75">
        <f>+VLOOKUP($D132,[1]venta_neta_cons!$A$2:$N$1048576,11,0)</f>
        <v>0</v>
      </c>
      <c r="AG132" s="75">
        <f>+VLOOKUP($D132,[1]venta_neta_cons!$A$2:$N$1048576,12,0)</f>
        <v>0</v>
      </c>
      <c r="AH132" s="75">
        <f>+VLOOKUP($D132,[1]venta_neta_cons!$A$2:$N$1048576,13,0)</f>
        <v>0</v>
      </c>
      <c r="AI132" s="75">
        <f>+VLOOKUP($D132,[1]venta_neta_cons!$A$2:$N$1048576,14,0)</f>
        <v>0</v>
      </c>
      <c r="AJ132" s="76">
        <f t="shared" si="256"/>
        <v>8932</v>
      </c>
      <c r="AK132" s="159">
        <f t="shared" si="246"/>
        <v>0.26146551724137929</v>
      </c>
      <c r="AL132" s="76"/>
      <c r="AM132" s="75">
        <f>+VLOOKUP($D132,[1]saldo_cons!$A$2:$N$1048576,3,0)</f>
        <v>8932</v>
      </c>
      <c r="AN132" s="75">
        <f>+VLOOKUP($D132,[1]saldo_cons!$A$2:$N$1048576,4,0)</f>
        <v>0</v>
      </c>
      <c r="AO132" s="75">
        <f>+VLOOKUP($D132,[1]saldo_cons!$A$2:$N$1048576,5,0)</f>
        <v>0</v>
      </c>
      <c r="AP132" s="75">
        <f>+VLOOKUP($D132,[1]saldo_cons!$A$2:$N$1048576,6,0)</f>
        <v>0</v>
      </c>
      <c r="AQ132" s="75">
        <f>+VLOOKUP($D132,[1]saldo_cons!$A$2:$N$1048576,7,0)</f>
        <v>0</v>
      </c>
      <c r="AR132" s="75">
        <f>+VLOOKUP($D132,[1]saldo_cons!$A$2:$N$1048576,8,0)</f>
        <v>0</v>
      </c>
      <c r="AS132" s="75">
        <f>+VLOOKUP($D132,[1]saldo_cons!$A$2:$N$1048576,9,0)</f>
        <v>0</v>
      </c>
      <c r="AT132" s="75">
        <f>+VLOOKUP($D132,[1]saldo_cons!$A$2:$N$1048576,10,0)</f>
        <v>0</v>
      </c>
      <c r="AU132" s="75">
        <f>+VLOOKUP($D132,[1]saldo_cons!$A$2:$N$1048576,11,0)</f>
        <v>0</v>
      </c>
      <c r="AV132" s="75">
        <f>+VLOOKUP($D132,[1]saldo_cons!$A$2:$N$1048576,12,0)</f>
        <v>0</v>
      </c>
      <c r="AW132" s="75">
        <f>+VLOOKUP($D132,[1]saldo_cons!$A$2:$N$1048576,13,0)</f>
        <v>0</v>
      </c>
      <c r="AX132" s="75">
        <f>+VLOOKUP($D132,[1]saldo_cons!$A$2:$N$1048576,14,0)</f>
        <v>0</v>
      </c>
      <c r="AY132" s="76">
        <f t="shared" si="333"/>
        <v>8932</v>
      </c>
      <c r="AZ132" s="76"/>
      <c r="BA132" s="76"/>
      <c r="BB132" s="75">
        <f>+VLOOKUP($D132,[1]ggr_cons!$A$2:$N$1048576,3,0)</f>
        <v>2335.41</v>
      </c>
      <c r="BC132" s="75">
        <f>+VLOOKUP($D132,[1]ggr_cons!$A$2:$N$1048576,4,0)</f>
        <v>0</v>
      </c>
      <c r="BD132" s="75">
        <f>+VLOOKUP($D132,[1]ggr_cons!$A$2:$N$1048576,5,0)</f>
        <v>0</v>
      </c>
      <c r="BE132" s="75">
        <f>+VLOOKUP($D132,[1]ggr_cons!$A$2:$N$1048576,6,0)</f>
        <v>0</v>
      </c>
      <c r="BF132" s="75">
        <f>+VLOOKUP($D132,[1]ggr_cons!$A$2:$N$1048576,7,0)</f>
        <v>0</v>
      </c>
      <c r="BG132" s="75">
        <f>+VLOOKUP($D132,[1]ggr_cons!$A$2:$N$1048576,8,0)</f>
        <v>0</v>
      </c>
      <c r="BH132" s="75">
        <f>+VLOOKUP($D132,[1]ggr_cons!$A$2:$N$1048576,9,0)</f>
        <v>0</v>
      </c>
      <c r="BI132" s="75">
        <f>+VLOOKUP($D132,[1]ggr_cons!$A$2:$N$1048576,10,0)</f>
        <v>0</v>
      </c>
      <c r="BJ132" s="75">
        <f>+VLOOKUP($D132,[1]ggr_cons!$A$2:$N$1048576,11,0)</f>
        <v>0</v>
      </c>
      <c r="BK132" s="75">
        <f>+VLOOKUP($D132,[1]ggr_cons!$A$2:$N$1048576,12,0)</f>
        <v>0</v>
      </c>
      <c r="BL132" s="75">
        <f>+VLOOKUP($D132,[1]ggr_cons!$A$2:$N$1048576,13,0)</f>
        <v>0</v>
      </c>
      <c r="BM132" s="75">
        <f>+VLOOKUP($D132,[1]ggr_cons!$A$2:$N$1048576,14,0)</f>
        <v>0</v>
      </c>
      <c r="BN132" s="76">
        <f t="shared" si="334"/>
        <v>2335.41</v>
      </c>
      <c r="BO132" s="75"/>
      <c r="BP132" s="75"/>
      <c r="BQ132" s="77">
        <f t="shared" si="257"/>
        <v>89.320000000000007</v>
      </c>
      <c r="BR132" s="77">
        <f t="shared" si="258"/>
        <v>0</v>
      </c>
      <c r="BS132" s="77">
        <f t="shared" si="259"/>
        <v>0</v>
      </c>
      <c r="BT132" s="77">
        <f t="shared" si="260"/>
        <v>0</v>
      </c>
      <c r="BU132" s="77">
        <f t="shared" si="261"/>
        <v>0</v>
      </c>
      <c r="BV132" s="77">
        <f t="shared" si="262"/>
        <v>0</v>
      </c>
      <c r="BW132" s="77">
        <f t="shared" si="263"/>
        <v>0</v>
      </c>
      <c r="BX132" s="77">
        <f t="shared" si="264"/>
        <v>0</v>
      </c>
      <c r="BY132" s="77">
        <f t="shared" si="265"/>
        <v>0</v>
      </c>
      <c r="BZ132" s="77">
        <f t="shared" si="266"/>
        <v>0</v>
      </c>
      <c r="CA132" s="77">
        <f t="shared" si="267"/>
        <v>0</v>
      </c>
      <c r="CB132" s="77">
        <f t="shared" si="268"/>
        <v>0</v>
      </c>
      <c r="CC132" s="77">
        <f t="shared" si="269"/>
        <v>89.320000000000007</v>
      </c>
      <c r="CD132" s="75"/>
      <c r="CE132" s="77"/>
      <c r="CF132" s="77">
        <f t="shared" si="270"/>
        <v>73.818181818181827</v>
      </c>
      <c r="CG132" s="77">
        <f t="shared" si="271"/>
        <v>0</v>
      </c>
      <c r="CH132" s="77">
        <f t="shared" si="272"/>
        <v>0</v>
      </c>
      <c r="CI132" s="77">
        <f t="shared" si="273"/>
        <v>0</v>
      </c>
      <c r="CJ132" s="77">
        <f t="shared" si="274"/>
        <v>0</v>
      </c>
      <c r="CK132" s="77">
        <f t="shared" si="275"/>
        <v>0</v>
      </c>
      <c r="CL132" s="77">
        <f t="shared" si="276"/>
        <v>0</v>
      </c>
      <c r="CM132" s="77">
        <f t="shared" si="277"/>
        <v>0</v>
      </c>
      <c r="CN132" s="77">
        <f t="shared" si="278"/>
        <v>0</v>
      </c>
      <c r="CO132" s="77">
        <f t="shared" si="279"/>
        <v>0</v>
      </c>
      <c r="CP132" s="77">
        <f t="shared" si="280"/>
        <v>0</v>
      </c>
      <c r="CQ132" s="77">
        <f t="shared" si="281"/>
        <v>0</v>
      </c>
      <c r="CR132" s="77">
        <f t="shared" si="282"/>
        <v>73.818181818181827</v>
      </c>
      <c r="CS132" s="75"/>
      <c r="CT132" s="75"/>
      <c r="CU132" s="78">
        <f t="shared" si="295"/>
        <v>178.64000000000001</v>
      </c>
      <c r="CV132" s="78">
        <f t="shared" si="296"/>
        <v>0</v>
      </c>
      <c r="CW132" s="78">
        <f t="shared" si="297"/>
        <v>0</v>
      </c>
      <c r="CX132" s="78">
        <f t="shared" si="298"/>
        <v>0</v>
      </c>
      <c r="CY132" s="78">
        <f t="shared" si="299"/>
        <v>0</v>
      </c>
      <c r="CZ132" s="78">
        <f t="shared" si="300"/>
        <v>0</v>
      </c>
      <c r="DA132" s="78">
        <f t="shared" si="301"/>
        <v>0</v>
      </c>
      <c r="DB132" s="78">
        <f t="shared" si="302"/>
        <v>0</v>
      </c>
      <c r="DC132" s="78">
        <f t="shared" si="303"/>
        <v>0</v>
      </c>
      <c r="DD132" s="78">
        <f t="shared" si="304"/>
        <v>0</v>
      </c>
      <c r="DE132" s="78">
        <f t="shared" si="305"/>
        <v>0</v>
      </c>
      <c r="DF132" s="78">
        <f t="shared" si="306"/>
        <v>0</v>
      </c>
      <c r="DG132" s="77">
        <f t="shared" si="307"/>
        <v>178.64000000000001</v>
      </c>
      <c r="DH132" s="75"/>
      <c r="DJ132" s="6">
        <f t="shared" si="308"/>
        <v>30</v>
      </c>
      <c r="DK132" s="6">
        <f t="shared" si="309"/>
        <v>0</v>
      </c>
      <c r="DL132" s="6">
        <f t="shared" si="310"/>
        <v>0</v>
      </c>
      <c r="DM132" s="6">
        <f t="shared" si="311"/>
        <v>0</v>
      </c>
      <c r="DN132" s="6">
        <f t="shared" si="312"/>
        <v>0</v>
      </c>
      <c r="DO132" s="6">
        <f t="shared" si="313"/>
        <v>0</v>
      </c>
      <c r="DP132" s="6">
        <f t="shared" si="314"/>
        <v>0</v>
      </c>
      <c r="DQ132" s="6">
        <f t="shared" si="315"/>
        <v>0</v>
      </c>
      <c r="DR132" s="6">
        <f t="shared" si="316"/>
        <v>0</v>
      </c>
      <c r="DS132" s="6">
        <f t="shared" si="317"/>
        <v>0</v>
      </c>
      <c r="DT132" s="6">
        <f t="shared" si="318"/>
        <v>0</v>
      </c>
      <c r="DU132" s="6">
        <f t="shared" si="319"/>
        <v>0</v>
      </c>
      <c r="DV132" s="77">
        <f t="shared" si="337"/>
        <v>30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77">
        <f t="shared" si="335"/>
        <v>0</v>
      </c>
      <c r="EO132" s="75">
        <f t="shared" si="283"/>
        <v>208.64000000000001</v>
      </c>
      <c r="EP132" s="75">
        <f t="shared" si="284"/>
        <v>0</v>
      </c>
      <c r="EQ132" s="75">
        <f t="shared" si="285"/>
        <v>0</v>
      </c>
      <c r="ER132" s="75">
        <f t="shared" si="286"/>
        <v>0</v>
      </c>
      <c r="ES132" s="75">
        <f t="shared" si="287"/>
        <v>0</v>
      </c>
      <c r="ET132" s="75">
        <f t="shared" si="288"/>
        <v>0</v>
      </c>
      <c r="EU132" s="75">
        <f t="shared" si="289"/>
        <v>0</v>
      </c>
      <c r="EV132" s="75">
        <f t="shared" si="290"/>
        <v>0</v>
      </c>
      <c r="EW132" s="75">
        <f t="shared" si="291"/>
        <v>0</v>
      </c>
      <c r="EX132" s="75">
        <f t="shared" si="292"/>
        <v>0</v>
      </c>
      <c r="EY132" s="75">
        <f t="shared" si="293"/>
        <v>0</v>
      </c>
      <c r="EZ132" s="75">
        <f t="shared" si="294"/>
        <v>0</v>
      </c>
      <c r="FA132" s="77">
        <f t="shared" si="336"/>
        <v>208.64000000000001</v>
      </c>
      <c r="FD132" s="75">
        <f t="shared" si="320"/>
        <v>8723.36</v>
      </c>
      <c r="FE132" s="75">
        <f t="shared" si="321"/>
        <v>0</v>
      </c>
      <c r="FF132" s="75">
        <f t="shared" si="322"/>
        <v>0</v>
      </c>
      <c r="FG132" s="75">
        <f t="shared" si="323"/>
        <v>0</v>
      </c>
      <c r="FH132" s="75">
        <f t="shared" si="324"/>
        <v>0</v>
      </c>
      <c r="FI132" s="75">
        <f t="shared" si="325"/>
        <v>0</v>
      </c>
      <c r="FJ132" s="75">
        <f t="shared" si="326"/>
        <v>0</v>
      </c>
      <c r="FK132" s="75">
        <f t="shared" si="327"/>
        <v>0</v>
      </c>
      <c r="FL132" s="75">
        <f t="shared" si="328"/>
        <v>0</v>
      </c>
      <c r="FM132" s="75">
        <f t="shared" si="329"/>
        <v>0</v>
      </c>
      <c r="FN132" s="75">
        <f t="shared" si="330"/>
        <v>0</v>
      </c>
      <c r="FO132" s="75">
        <f t="shared" si="331"/>
        <v>0</v>
      </c>
      <c r="FP132" s="75">
        <f t="shared" si="332"/>
        <v>8723.36</v>
      </c>
    </row>
    <row r="133" spans="1:172" ht="15" customHeight="1" outlineLevel="2" x14ac:dyDescent="0.25">
      <c r="A133" s="30">
        <v>12</v>
      </c>
      <c r="B133" s="30" t="s">
        <v>408</v>
      </c>
      <c r="C133" s="30" t="s">
        <v>6</v>
      </c>
      <c r="D133" s="64">
        <f t="shared" si="234"/>
        <v>16065</v>
      </c>
      <c r="E133" s="62">
        <v>16065</v>
      </c>
      <c r="F133" s="39" t="s">
        <v>525</v>
      </c>
      <c r="G133" s="36" t="s">
        <v>410</v>
      </c>
      <c r="H133" s="36" t="s">
        <v>410</v>
      </c>
      <c r="I133" s="37" t="s">
        <v>526</v>
      </c>
      <c r="J133" s="49" t="s">
        <v>527</v>
      </c>
      <c r="K133" s="44" t="s">
        <v>463</v>
      </c>
      <c r="L133" s="32" t="s">
        <v>220</v>
      </c>
      <c r="M133" s="33" t="s">
        <v>405</v>
      </c>
      <c r="N133" s="34">
        <v>0.01</v>
      </c>
      <c r="O133" s="34">
        <v>0.02</v>
      </c>
      <c r="P133" s="34">
        <v>0</v>
      </c>
      <c r="Q133" s="34">
        <v>0</v>
      </c>
      <c r="R133" s="33">
        <v>0</v>
      </c>
      <c r="S133" s="33">
        <v>0</v>
      </c>
      <c r="T133" s="33">
        <v>30</v>
      </c>
      <c r="U133" s="33"/>
      <c r="X133" s="75">
        <f>+VLOOKUP($D133,[1]venta_neta_cons!$A$2:$N$1048576,3,0)</f>
        <v>16881</v>
      </c>
      <c r="Y133" s="75">
        <f>+VLOOKUP($D133,[1]venta_neta_cons!$A$2:$N$1048576,4,0)</f>
        <v>0</v>
      </c>
      <c r="Z133" s="75">
        <f>+VLOOKUP($D133,[1]venta_neta_cons!$A$2:$N$1048576,5,0)</f>
        <v>0</v>
      </c>
      <c r="AA133" s="75">
        <f>+VLOOKUP($D133,[1]venta_neta_cons!$A$2:$N$1048576,6,0)</f>
        <v>0</v>
      </c>
      <c r="AB133" s="75">
        <f>+VLOOKUP($D133,[1]venta_neta_cons!$A$2:$N$1048576,7,0)</f>
        <v>0</v>
      </c>
      <c r="AC133" s="75">
        <f>+VLOOKUP($D133,[1]venta_neta_cons!$A$2:$N$1048576,8,0)</f>
        <v>0</v>
      </c>
      <c r="AD133" s="75">
        <f>+VLOOKUP($D133,[1]venta_neta_cons!$A$2:$N$1048576,9,0)</f>
        <v>0</v>
      </c>
      <c r="AE133" s="75">
        <f>+VLOOKUP($D133,[1]venta_neta_cons!$A$2:$N$1048576,10,0)</f>
        <v>0</v>
      </c>
      <c r="AF133" s="75">
        <f>+VLOOKUP($D133,[1]venta_neta_cons!$A$2:$N$1048576,11,0)</f>
        <v>0</v>
      </c>
      <c r="AG133" s="75">
        <f>+VLOOKUP($D133,[1]venta_neta_cons!$A$2:$N$1048576,12,0)</f>
        <v>0</v>
      </c>
      <c r="AH133" s="75">
        <f>+VLOOKUP($D133,[1]venta_neta_cons!$A$2:$N$1048576,13,0)</f>
        <v>0</v>
      </c>
      <c r="AI133" s="75">
        <f>+VLOOKUP($D133,[1]venta_neta_cons!$A$2:$N$1048576,14,0)</f>
        <v>0</v>
      </c>
      <c r="AJ133" s="76">
        <f t="shared" si="256"/>
        <v>16881</v>
      </c>
      <c r="AK133" s="159">
        <f t="shared" ref="AK133:AK196" si="338">+BB133/X133</f>
        <v>-0.27803151472069193</v>
      </c>
      <c r="AL133" s="76"/>
      <c r="AM133" s="75">
        <f>+VLOOKUP($D133,[1]saldo_cons!$A$2:$N$1048576,3,0)</f>
        <v>16881</v>
      </c>
      <c r="AN133" s="75">
        <f>+VLOOKUP($D133,[1]saldo_cons!$A$2:$N$1048576,4,0)</f>
        <v>0</v>
      </c>
      <c r="AO133" s="75">
        <f>+VLOOKUP($D133,[1]saldo_cons!$A$2:$N$1048576,5,0)</f>
        <v>0</v>
      </c>
      <c r="AP133" s="75">
        <f>+VLOOKUP($D133,[1]saldo_cons!$A$2:$N$1048576,6,0)</f>
        <v>0</v>
      </c>
      <c r="AQ133" s="75">
        <f>+VLOOKUP($D133,[1]saldo_cons!$A$2:$N$1048576,7,0)</f>
        <v>0</v>
      </c>
      <c r="AR133" s="75">
        <f>+VLOOKUP($D133,[1]saldo_cons!$A$2:$N$1048576,8,0)</f>
        <v>0</v>
      </c>
      <c r="AS133" s="75">
        <f>+VLOOKUP($D133,[1]saldo_cons!$A$2:$N$1048576,9,0)</f>
        <v>0</v>
      </c>
      <c r="AT133" s="75">
        <f>+VLOOKUP($D133,[1]saldo_cons!$A$2:$N$1048576,10,0)</f>
        <v>0</v>
      </c>
      <c r="AU133" s="75">
        <f>+VLOOKUP($D133,[1]saldo_cons!$A$2:$N$1048576,11,0)</f>
        <v>0</v>
      </c>
      <c r="AV133" s="75">
        <f>+VLOOKUP($D133,[1]saldo_cons!$A$2:$N$1048576,12,0)</f>
        <v>0</v>
      </c>
      <c r="AW133" s="75">
        <f>+VLOOKUP($D133,[1]saldo_cons!$A$2:$N$1048576,13,0)</f>
        <v>0</v>
      </c>
      <c r="AX133" s="75">
        <f>+VLOOKUP($D133,[1]saldo_cons!$A$2:$N$1048576,14,0)</f>
        <v>0</v>
      </c>
      <c r="AY133" s="76">
        <f t="shared" si="333"/>
        <v>16881</v>
      </c>
      <c r="AZ133" s="76"/>
      <c r="BA133" s="76"/>
      <c r="BB133" s="75">
        <f>+VLOOKUP($D133,[1]ggr_cons!$A$2:$N$1048576,3,0)</f>
        <v>-4693.4500000000007</v>
      </c>
      <c r="BC133" s="75">
        <f>+VLOOKUP($D133,[1]ggr_cons!$A$2:$N$1048576,4,0)</f>
        <v>0</v>
      </c>
      <c r="BD133" s="75">
        <f>+VLOOKUP($D133,[1]ggr_cons!$A$2:$N$1048576,5,0)</f>
        <v>0</v>
      </c>
      <c r="BE133" s="75">
        <f>+VLOOKUP($D133,[1]ggr_cons!$A$2:$N$1048576,6,0)</f>
        <v>0</v>
      </c>
      <c r="BF133" s="75">
        <f>+VLOOKUP($D133,[1]ggr_cons!$A$2:$N$1048576,7,0)</f>
        <v>0</v>
      </c>
      <c r="BG133" s="75">
        <f>+VLOOKUP($D133,[1]ggr_cons!$A$2:$N$1048576,8,0)</f>
        <v>0</v>
      </c>
      <c r="BH133" s="75">
        <f>+VLOOKUP($D133,[1]ggr_cons!$A$2:$N$1048576,9,0)</f>
        <v>0</v>
      </c>
      <c r="BI133" s="75">
        <f>+VLOOKUP($D133,[1]ggr_cons!$A$2:$N$1048576,10,0)</f>
        <v>0</v>
      </c>
      <c r="BJ133" s="75">
        <f>+VLOOKUP($D133,[1]ggr_cons!$A$2:$N$1048576,11,0)</f>
        <v>0</v>
      </c>
      <c r="BK133" s="75">
        <f>+VLOOKUP($D133,[1]ggr_cons!$A$2:$N$1048576,12,0)</f>
        <v>0</v>
      </c>
      <c r="BL133" s="75">
        <f>+VLOOKUP($D133,[1]ggr_cons!$A$2:$N$1048576,13,0)</f>
        <v>0</v>
      </c>
      <c r="BM133" s="75">
        <f>+VLOOKUP($D133,[1]ggr_cons!$A$2:$N$1048576,14,0)</f>
        <v>0</v>
      </c>
      <c r="BN133" s="76">
        <f t="shared" si="334"/>
        <v>-4693.4500000000007</v>
      </c>
      <c r="BO133" s="75"/>
      <c r="BP133" s="75"/>
      <c r="BQ133" s="77">
        <f t="shared" si="257"/>
        <v>168.81</v>
      </c>
      <c r="BR133" s="77">
        <f t="shared" si="258"/>
        <v>0</v>
      </c>
      <c r="BS133" s="77">
        <f t="shared" si="259"/>
        <v>0</v>
      </c>
      <c r="BT133" s="77">
        <f t="shared" si="260"/>
        <v>0</v>
      </c>
      <c r="BU133" s="77">
        <f t="shared" si="261"/>
        <v>0</v>
      </c>
      <c r="BV133" s="77">
        <f t="shared" si="262"/>
        <v>0</v>
      </c>
      <c r="BW133" s="77">
        <f t="shared" si="263"/>
        <v>0</v>
      </c>
      <c r="BX133" s="77">
        <f t="shared" si="264"/>
        <v>0</v>
      </c>
      <c r="BY133" s="77">
        <f t="shared" si="265"/>
        <v>0</v>
      </c>
      <c r="BZ133" s="77">
        <f t="shared" si="266"/>
        <v>0</v>
      </c>
      <c r="CA133" s="77">
        <f t="shared" si="267"/>
        <v>0</v>
      </c>
      <c r="CB133" s="77">
        <f t="shared" si="268"/>
        <v>0</v>
      </c>
      <c r="CC133" s="77">
        <f t="shared" si="269"/>
        <v>168.81</v>
      </c>
      <c r="CD133" s="75"/>
      <c r="CE133" s="77"/>
      <c r="CF133" s="77">
        <f t="shared" si="270"/>
        <v>139.51239669421489</v>
      </c>
      <c r="CG133" s="77">
        <f t="shared" si="271"/>
        <v>0</v>
      </c>
      <c r="CH133" s="77">
        <f t="shared" si="272"/>
        <v>0</v>
      </c>
      <c r="CI133" s="77">
        <f t="shared" si="273"/>
        <v>0</v>
      </c>
      <c r="CJ133" s="77">
        <f t="shared" si="274"/>
        <v>0</v>
      </c>
      <c r="CK133" s="77">
        <f t="shared" si="275"/>
        <v>0</v>
      </c>
      <c r="CL133" s="77">
        <f t="shared" si="276"/>
        <v>0</v>
      </c>
      <c r="CM133" s="77">
        <f t="shared" si="277"/>
        <v>0</v>
      </c>
      <c r="CN133" s="77">
        <f t="shared" si="278"/>
        <v>0</v>
      </c>
      <c r="CO133" s="77">
        <f t="shared" si="279"/>
        <v>0</v>
      </c>
      <c r="CP133" s="77">
        <f t="shared" si="280"/>
        <v>0</v>
      </c>
      <c r="CQ133" s="77">
        <f t="shared" si="281"/>
        <v>0</v>
      </c>
      <c r="CR133" s="77">
        <f t="shared" si="282"/>
        <v>139.51239669421489</v>
      </c>
      <c r="CS133" s="75"/>
      <c r="CT133" s="75"/>
      <c r="CU133" s="78">
        <f t="shared" si="295"/>
        <v>337.62</v>
      </c>
      <c r="CV133" s="78">
        <f t="shared" si="296"/>
        <v>0</v>
      </c>
      <c r="CW133" s="78">
        <f t="shared" si="297"/>
        <v>0</v>
      </c>
      <c r="CX133" s="78">
        <f t="shared" si="298"/>
        <v>0</v>
      </c>
      <c r="CY133" s="78">
        <f t="shared" si="299"/>
        <v>0</v>
      </c>
      <c r="CZ133" s="78">
        <f t="shared" si="300"/>
        <v>0</v>
      </c>
      <c r="DA133" s="78">
        <f t="shared" si="301"/>
        <v>0</v>
      </c>
      <c r="DB133" s="78">
        <f t="shared" si="302"/>
        <v>0</v>
      </c>
      <c r="DC133" s="78">
        <f t="shared" si="303"/>
        <v>0</v>
      </c>
      <c r="DD133" s="78">
        <f t="shared" si="304"/>
        <v>0</v>
      </c>
      <c r="DE133" s="78">
        <f t="shared" si="305"/>
        <v>0</v>
      </c>
      <c r="DF133" s="78">
        <f t="shared" si="306"/>
        <v>0</v>
      </c>
      <c r="DG133" s="77">
        <f t="shared" si="307"/>
        <v>337.62</v>
      </c>
      <c r="DH133" s="75"/>
      <c r="DJ133" s="6">
        <f t="shared" si="308"/>
        <v>30</v>
      </c>
      <c r="DK133" s="6">
        <f t="shared" si="309"/>
        <v>0</v>
      </c>
      <c r="DL133" s="6">
        <f t="shared" si="310"/>
        <v>0</v>
      </c>
      <c r="DM133" s="6">
        <f t="shared" si="311"/>
        <v>0</v>
      </c>
      <c r="DN133" s="6">
        <f t="shared" si="312"/>
        <v>0</v>
      </c>
      <c r="DO133" s="6">
        <f t="shared" si="313"/>
        <v>0</v>
      </c>
      <c r="DP133" s="6">
        <f t="shared" si="314"/>
        <v>0</v>
      </c>
      <c r="DQ133" s="6">
        <f t="shared" si="315"/>
        <v>0</v>
      </c>
      <c r="DR133" s="6">
        <f t="shared" si="316"/>
        <v>0</v>
      </c>
      <c r="DS133" s="6">
        <f t="shared" si="317"/>
        <v>0</v>
      </c>
      <c r="DT133" s="6">
        <f t="shared" si="318"/>
        <v>0</v>
      </c>
      <c r="DU133" s="6">
        <f t="shared" si="319"/>
        <v>0</v>
      </c>
      <c r="DV133" s="77">
        <f t="shared" si="337"/>
        <v>30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77">
        <f t="shared" si="335"/>
        <v>0</v>
      </c>
      <c r="EO133" s="75">
        <f t="shared" si="283"/>
        <v>367.62</v>
      </c>
      <c r="EP133" s="75">
        <f t="shared" si="284"/>
        <v>0</v>
      </c>
      <c r="EQ133" s="75">
        <f t="shared" si="285"/>
        <v>0</v>
      </c>
      <c r="ER133" s="75">
        <f t="shared" si="286"/>
        <v>0</v>
      </c>
      <c r="ES133" s="75">
        <f t="shared" si="287"/>
        <v>0</v>
      </c>
      <c r="ET133" s="75">
        <f t="shared" si="288"/>
        <v>0</v>
      </c>
      <c r="EU133" s="75">
        <f t="shared" si="289"/>
        <v>0</v>
      </c>
      <c r="EV133" s="75">
        <f t="shared" si="290"/>
        <v>0</v>
      </c>
      <c r="EW133" s="75">
        <f t="shared" si="291"/>
        <v>0</v>
      </c>
      <c r="EX133" s="75">
        <f t="shared" si="292"/>
        <v>0</v>
      </c>
      <c r="EY133" s="75">
        <f t="shared" si="293"/>
        <v>0</v>
      </c>
      <c r="EZ133" s="75">
        <f t="shared" si="294"/>
        <v>0</v>
      </c>
      <c r="FA133" s="77">
        <f t="shared" si="336"/>
        <v>367.62</v>
      </c>
      <c r="FD133" s="75">
        <f t="shared" si="320"/>
        <v>16513.38</v>
      </c>
      <c r="FE133" s="75">
        <f t="shared" si="321"/>
        <v>0</v>
      </c>
      <c r="FF133" s="75">
        <f t="shared" si="322"/>
        <v>0</v>
      </c>
      <c r="FG133" s="75">
        <f t="shared" si="323"/>
        <v>0</v>
      </c>
      <c r="FH133" s="75">
        <f t="shared" si="324"/>
        <v>0</v>
      </c>
      <c r="FI133" s="75">
        <f t="shared" si="325"/>
        <v>0</v>
      </c>
      <c r="FJ133" s="75">
        <f t="shared" si="326"/>
        <v>0</v>
      </c>
      <c r="FK133" s="75">
        <f t="shared" si="327"/>
        <v>0</v>
      </c>
      <c r="FL133" s="75">
        <f t="shared" si="328"/>
        <v>0</v>
      </c>
      <c r="FM133" s="75">
        <f t="shared" si="329"/>
        <v>0</v>
      </c>
      <c r="FN133" s="75">
        <f t="shared" si="330"/>
        <v>0</v>
      </c>
      <c r="FO133" s="75">
        <f t="shared" si="331"/>
        <v>0</v>
      </c>
      <c r="FP133" s="75">
        <f t="shared" si="332"/>
        <v>16513.38</v>
      </c>
    </row>
    <row r="134" spans="1:172" ht="15" customHeight="1" outlineLevel="2" x14ac:dyDescent="0.25">
      <c r="A134" s="30">
        <v>12</v>
      </c>
      <c r="B134" s="30" t="s">
        <v>408</v>
      </c>
      <c r="C134" s="30" t="s">
        <v>6</v>
      </c>
      <c r="D134" s="64">
        <f t="shared" si="234"/>
        <v>16066</v>
      </c>
      <c r="E134" s="62">
        <v>16066</v>
      </c>
      <c r="F134" s="39" t="s">
        <v>528</v>
      </c>
      <c r="G134" s="36" t="s">
        <v>410</v>
      </c>
      <c r="H134" s="36" t="s">
        <v>410</v>
      </c>
      <c r="I134" s="37" t="s">
        <v>529</v>
      </c>
      <c r="J134" s="49" t="s">
        <v>527</v>
      </c>
      <c r="K134" s="44" t="s">
        <v>463</v>
      </c>
      <c r="L134" s="32" t="s">
        <v>220</v>
      </c>
      <c r="M134" s="33" t="s">
        <v>405</v>
      </c>
      <c r="N134" s="34">
        <v>0.01</v>
      </c>
      <c r="O134" s="34">
        <v>0.02</v>
      </c>
      <c r="P134" s="34">
        <v>0</v>
      </c>
      <c r="Q134" s="34">
        <v>0</v>
      </c>
      <c r="R134" s="33">
        <v>0</v>
      </c>
      <c r="S134" s="33">
        <v>0</v>
      </c>
      <c r="T134" s="33">
        <v>30</v>
      </c>
      <c r="U134" s="33"/>
      <c r="X134" s="75">
        <f>+VLOOKUP($D134,[1]venta_neta_cons!$A$2:$N$1048576,3,0)</f>
        <v>29101</v>
      </c>
      <c r="Y134" s="75">
        <f>+VLOOKUP($D134,[1]venta_neta_cons!$A$2:$N$1048576,4,0)</f>
        <v>0</v>
      </c>
      <c r="Z134" s="75">
        <f>+VLOOKUP($D134,[1]venta_neta_cons!$A$2:$N$1048576,5,0)</f>
        <v>0</v>
      </c>
      <c r="AA134" s="75">
        <f>+VLOOKUP($D134,[1]venta_neta_cons!$A$2:$N$1048576,6,0)</f>
        <v>0</v>
      </c>
      <c r="AB134" s="75">
        <f>+VLOOKUP($D134,[1]venta_neta_cons!$A$2:$N$1048576,7,0)</f>
        <v>0</v>
      </c>
      <c r="AC134" s="75">
        <f>+VLOOKUP($D134,[1]venta_neta_cons!$A$2:$N$1048576,8,0)</f>
        <v>0</v>
      </c>
      <c r="AD134" s="75">
        <f>+VLOOKUP($D134,[1]venta_neta_cons!$A$2:$N$1048576,9,0)</f>
        <v>0</v>
      </c>
      <c r="AE134" s="75">
        <f>+VLOOKUP($D134,[1]venta_neta_cons!$A$2:$N$1048576,10,0)</f>
        <v>0</v>
      </c>
      <c r="AF134" s="75">
        <f>+VLOOKUP($D134,[1]venta_neta_cons!$A$2:$N$1048576,11,0)</f>
        <v>0</v>
      </c>
      <c r="AG134" s="75">
        <f>+VLOOKUP($D134,[1]venta_neta_cons!$A$2:$N$1048576,12,0)</f>
        <v>0</v>
      </c>
      <c r="AH134" s="75">
        <f>+VLOOKUP($D134,[1]venta_neta_cons!$A$2:$N$1048576,13,0)</f>
        <v>0</v>
      </c>
      <c r="AI134" s="75">
        <f>+VLOOKUP($D134,[1]venta_neta_cons!$A$2:$N$1048576,14,0)</f>
        <v>0</v>
      </c>
      <c r="AJ134" s="76">
        <f t="shared" si="256"/>
        <v>29101</v>
      </c>
      <c r="AK134" s="159">
        <f t="shared" si="338"/>
        <v>0.32898182193051789</v>
      </c>
      <c r="AL134" s="76"/>
      <c r="AM134" s="75">
        <f>+VLOOKUP($D134,[1]saldo_cons!$A$2:$N$1048576,3,0)</f>
        <v>29101</v>
      </c>
      <c r="AN134" s="75">
        <f>+VLOOKUP($D134,[1]saldo_cons!$A$2:$N$1048576,4,0)</f>
        <v>0</v>
      </c>
      <c r="AO134" s="75">
        <f>+VLOOKUP($D134,[1]saldo_cons!$A$2:$N$1048576,5,0)</f>
        <v>0</v>
      </c>
      <c r="AP134" s="75">
        <f>+VLOOKUP($D134,[1]saldo_cons!$A$2:$N$1048576,6,0)</f>
        <v>0</v>
      </c>
      <c r="AQ134" s="75">
        <f>+VLOOKUP($D134,[1]saldo_cons!$A$2:$N$1048576,7,0)</f>
        <v>0</v>
      </c>
      <c r="AR134" s="75">
        <f>+VLOOKUP($D134,[1]saldo_cons!$A$2:$N$1048576,8,0)</f>
        <v>0</v>
      </c>
      <c r="AS134" s="75">
        <f>+VLOOKUP($D134,[1]saldo_cons!$A$2:$N$1048576,9,0)</f>
        <v>0</v>
      </c>
      <c r="AT134" s="75">
        <f>+VLOOKUP($D134,[1]saldo_cons!$A$2:$N$1048576,10,0)</f>
        <v>0</v>
      </c>
      <c r="AU134" s="75">
        <f>+VLOOKUP($D134,[1]saldo_cons!$A$2:$N$1048576,11,0)</f>
        <v>0</v>
      </c>
      <c r="AV134" s="75">
        <f>+VLOOKUP($D134,[1]saldo_cons!$A$2:$N$1048576,12,0)</f>
        <v>0</v>
      </c>
      <c r="AW134" s="75">
        <f>+VLOOKUP($D134,[1]saldo_cons!$A$2:$N$1048576,13,0)</f>
        <v>0</v>
      </c>
      <c r="AX134" s="75">
        <f>+VLOOKUP($D134,[1]saldo_cons!$A$2:$N$1048576,14,0)</f>
        <v>0</v>
      </c>
      <c r="AY134" s="76">
        <f t="shared" si="333"/>
        <v>29101</v>
      </c>
      <c r="AZ134" s="76"/>
      <c r="BA134" s="76"/>
      <c r="BB134" s="75">
        <f>+VLOOKUP($D134,[1]ggr_cons!$A$2:$N$1048576,3,0)</f>
        <v>9573.7000000000007</v>
      </c>
      <c r="BC134" s="75">
        <f>+VLOOKUP($D134,[1]ggr_cons!$A$2:$N$1048576,4,0)</f>
        <v>0</v>
      </c>
      <c r="BD134" s="75">
        <f>+VLOOKUP($D134,[1]ggr_cons!$A$2:$N$1048576,5,0)</f>
        <v>0</v>
      </c>
      <c r="BE134" s="75">
        <f>+VLOOKUP($D134,[1]ggr_cons!$A$2:$N$1048576,6,0)</f>
        <v>0</v>
      </c>
      <c r="BF134" s="75">
        <f>+VLOOKUP($D134,[1]ggr_cons!$A$2:$N$1048576,7,0)</f>
        <v>0</v>
      </c>
      <c r="BG134" s="75">
        <f>+VLOOKUP($D134,[1]ggr_cons!$A$2:$N$1048576,8,0)</f>
        <v>0</v>
      </c>
      <c r="BH134" s="75">
        <f>+VLOOKUP($D134,[1]ggr_cons!$A$2:$N$1048576,9,0)</f>
        <v>0</v>
      </c>
      <c r="BI134" s="75">
        <f>+VLOOKUP($D134,[1]ggr_cons!$A$2:$N$1048576,10,0)</f>
        <v>0</v>
      </c>
      <c r="BJ134" s="75">
        <f>+VLOOKUP($D134,[1]ggr_cons!$A$2:$N$1048576,11,0)</f>
        <v>0</v>
      </c>
      <c r="BK134" s="75">
        <f>+VLOOKUP($D134,[1]ggr_cons!$A$2:$N$1048576,12,0)</f>
        <v>0</v>
      </c>
      <c r="BL134" s="75">
        <f>+VLOOKUP($D134,[1]ggr_cons!$A$2:$N$1048576,13,0)</f>
        <v>0</v>
      </c>
      <c r="BM134" s="75">
        <f>+VLOOKUP($D134,[1]ggr_cons!$A$2:$N$1048576,14,0)</f>
        <v>0</v>
      </c>
      <c r="BN134" s="76">
        <f t="shared" si="334"/>
        <v>9573.7000000000007</v>
      </c>
      <c r="BO134" s="75"/>
      <c r="BP134" s="75"/>
      <c r="BQ134" s="77">
        <f t="shared" si="257"/>
        <v>291.01</v>
      </c>
      <c r="BR134" s="77">
        <f t="shared" si="258"/>
        <v>0</v>
      </c>
      <c r="BS134" s="77">
        <f t="shared" si="259"/>
        <v>0</v>
      </c>
      <c r="BT134" s="77">
        <f t="shared" si="260"/>
        <v>0</v>
      </c>
      <c r="BU134" s="77">
        <f t="shared" si="261"/>
        <v>0</v>
      </c>
      <c r="BV134" s="77">
        <f t="shared" si="262"/>
        <v>0</v>
      </c>
      <c r="BW134" s="77">
        <f t="shared" si="263"/>
        <v>0</v>
      </c>
      <c r="BX134" s="77">
        <f t="shared" si="264"/>
        <v>0</v>
      </c>
      <c r="BY134" s="77">
        <f t="shared" si="265"/>
        <v>0</v>
      </c>
      <c r="BZ134" s="77">
        <f t="shared" si="266"/>
        <v>0</v>
      </c>
      <c r="CA134" s="77">
        <f t="shared" si="267"/>
        <v>0</v>
      </c>
      <c r="CB134" s="77">
        <f t="shared" si="268"/>
        <v>0</v>
      </c>
      <c r="CC134" s="77">
        <f t="shared" si="269"/>
        <v>291.01</v>
      </c>
      <c r="CD134" s="75"/>
      <c r="CE134" s="77"/>
      <c r="CF134" s="77">
        <f t="shared" si="270"/>
        <v>240.50413223140495</v>
      </c>
      <c r="CG134" s="77">
        <f t="shared" si="271"/>
        <v>0</v>
      </c>
      <c r="CH134" s="77">
        <f t="shared" si="272"/>
        <v>0</v>
      </c>
      <c r="CI134" s="77">
        <f t="shared" si="273"/>
        <v>0</v>
      </c>
      <c r="CJ134" s="77">
        <f t="shared" si="274"/>
        <v>0</v>
      </c>
      <c r="CK134" s="77">
        <f t="shared" si="275"/>
        <v>0</v>
      </c>
      <c r="CL134" s="77">
        <f t="shared" si="276"/>
        <v>0</v>
      </c>
      <c r="CM134" s="77">
        <f t="shared" si="277"/>
        <v>0</v>
      </c>
      <c r="CN134" s="77">
        <f t="shared" si="278"/>
        <v>0</v>
      </c>
      <c r="CO134" s="77">
        <f t="shared" si="279"/>
        <v>0</v>
      </c>
      <c r="CP134" s="77">
        <f t="shared" si="280"/>
        <v>0</v>
      </c>
      <c r="CQ134" s="77">
        <f t="shared" si="281"/>
        <v>0</v>
      </c>
      <c r="CR134" s="77">
        <f t="shared" si="282"/>
        <v>240.50413223140495</v>
      </c>
      <c r="CS134" s="75"/>
      <c r="CT134" s="75"/>
      <c r="CU134" s="78">
        <f t="shared" si="295"/>
        <v>582.02</v>
      </c>
      <c r="CV134" s="78">
        <f t="shared" si="296"/>
        <v>0</v>
      </c>
      <c r="CW134" s="78">
        <f t="shared" si="297"/>
        <v>0</v>
      </c>
      <c r="CX134" s="78">
        <f t="shared" si="298"/>
        <v>0</v>
      </c>
      <c r="CY134" s="78">
        <f t="shared" si="299"/>
        <v>0</v>
      </c>
      <c r="CZ134" s="78">
        <f t="shared" si="300"/>
        <v>0</v>
      </c>
      <c r="DA134" s="78">
        <f t="shared" si="301"/>
        <v>0</v>
      </c>
      <c r="DB134" s="78">
        <f t="shared" si="302"/>
        <v>0</v>
      </c>
      <c r="DC134" s="78">
        <f t="shared" si="303"/>
        <v>0</v>
      </c>
      <c r="DD134" s="78">
        <f t="shared" si="304"/>
        <v>0</v>
      </c>
      <c r="DE134" s="78">
        <f t="shared" si="305"/>
        <v>0</v>
      </c>
      <c r="DF134" s="78">
        <f t="shared" si="306"/>
        <v>0</v>
      </c>
      <c r="DG134" s="77">
        <f t="shared" si="307"/>
        <v>582.02</v>
      </c>
      <c r="DH134" s="75"/>
      <c r="DJ134" s="6">
        <f t="shared" si="308"/>
        <v>30</v>
      </c>
      <c r="DK134" s="6">
        <f t="shared" si="309"/>
        <v>0</v>
      </c>
      <c r="DL134" s="6">
        <f t="shared" si="310"/>
        <v>0</v>
      </c>
      <c r="DM134" s="6">
        <f t="shared" si="311"/>
        <v>0</v>
      </c>
      <c r="DN134" s="6">
        <f t="shared" si="312"/>
        <v>0</v>
      </c>
      <c r="DO134" s="6">
        <f t="shared" si="313"/>
        <v>0</v>
      </c>
      <c r="DP134" s="6">
        <f t="shared" si="314"/>
        <v>0</v>
      </c>
      <c r="DQ134" s="6">
        <f t="shared" si="315"/>
        <v>0</v>
      </c>
      <c r="DR134" s="6">
        <f t="shared" si="316"/>
        <v>0</v>
      </c>
      <c r="DS134" s="6">
        <f t="shared" si="317"/>
        <v>0</v>
      </c>
      <c r="DT134" s="6">
        <f t="shared" si="318"/>
        <v>0</v>
      </c>
      <c r="DU134" s="6">
        <f t="shared" si="319"/>
        <v>0</v>
      </c>
      <c r="DV134" s="77">
        <f t="shared" si="337"/>
        <v>30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77">
        <f t="shared" si="335"/>
        <v>0</v>
      </c>
      <c r="EO134" s="75">
        <f t="shared" si="283"/>
        <v>612.02</v>
      </c>
      <c r="EP134" s="75">
        <f t="shared" si="284"/>
        <v>0</v>
      </c>
      <c r="EQ134" s="75">
        <f t="shared" si="285"/>
        <v>0</v>
      </c>
      <c r="ER134" s="75">
        <f t="shared" si="286"/>
        <v>0</v>
      </c>
      <c r="ES134" s="75">
        <f t="shared" si="287"/>
        <v>0</v>
      </c>
      <c r="ET134" s="75">
        <f t="shared" si="288"/>
        <v>0</v>
      </c>
      <c r="EU134" s="75">
        <f t="shared" si="289"/>
        <v>0</v>
      </c>
      <c r="EV134" s="75">
        <f t="shared" si="290"/>
        <v>0</v>
      </c>
      <c r="EW134" s="75">
        <f t="shared" si="291"/>
        <v>0</v>
      </c>
      <c r="EX134" s="75">
        <f t="shared" si="292"/>
        <v>0</v>
      </c>
      <c r="EY134" s="75">
        <f t="shared" si="293"/>
        <v>0</v>
      </c>
      <c r="EZ134" s="75">
        <f t="shared" si="294"/>
        <v>0</v>
      </c>
      <c r="FA134" s="77">
        <f t="shared" si="336"/>
        <v>612.02</v>
      </c>
      <c r="FD134" s="75">
        <f t="shared" si="320"/>
        <v>28488.98</v>
      </c>
      <c r="FE134" s="75">
        <f t="shared" si="321"/>
        <v>0</v>
      </c>
      <c r="FF134" s="75">
        <f t="shared" si="322"/>
        <v>0</v>
      </c>
      <c r="FG134" s="75">
        <f t="shared" si="323"/>
        <v>0</v>
      </c>
      <c r="FH134" s="75">
        <f t="shared" si="324"/>
        <v>0</v>
      </c>
      <c r="FI134" s="75">
        <f t="shared" si="325"/>
        <v>0</v>
      </c>
      <c r="FJ134" s="75">
        <f t="shared" si="326"/>
        <v>0</v>
      </c>
      <c r="FK134" s="75">
        <f t="shared" si="327"/>
        <v>0</v>
      </c>
      <c r="FL134" s="75">
        <f t="shared" si="328"/>
        <v>0</v>
      </c>
      <c r="FM134" s="75">
        <f t="shared" si="329"/>
        <v>0</v>
      </c>
      <c r="FN134" s="75">
        <f t="shared" si="330"/>
        <v>0</v>
      </c>
      <c r="FO134" s="75">
        <f t="shared" si="331"/>
        <v>0</v>
      </c>
      <c r="FP134" s="75">
        <f t="shared" si="332"/>
        <v>28488.98</v>
      </c>
    </row>
    <row r="135" spans="1:172" ht="15" customHeight="1" outlineLevel="2" x14ac:dyDescent="0.25">
      <c r="A135" s="30">
        <v>12</v>
      </c>
      <c r="B135" s="30" t="s">
        <v>408</v>
      </c>
      <c r="C135" s="30" t="s">
        <v>6</v>
      </c>
      <c r="D135" s="64">
        <f t="shared" si="234"/>
        <v>16067</v>
      </c>
      <c r="E135" s="62">
        <v>16067</v>
      </c>
      <c r="F135" s="39" t="s">
        <v>530</v>
      </c>
      <c r="G135" s="36" t="s">
        <v>410</v>
      </c>
      <c r="H135" s="36" t="s">
        <v>410</v>
      </c>
      <c r="I135" s="37" t="s">
        <v>531</v>
      </c>
      <c r="J135" s="49" t="s">
        <v>532</v>
      </c>
      <c r="K135" s="44" t="s">
        <v>463</v>
      </c>
      <c r="L135" s="32" t="s">
        <v>220</v>
      </c>
      <c r="M135" s="33" t="s">
        <v>405</v>
      </c>
      <c r="N135" s="34">
        <v>0.01</v>
      </c>
      <c r="O135" s="34">
        <v>0.02</v>
      </c>
      <c r="P135" s="34">
        <v>0</v>
      </c>
      <c r="Q135" s="34">
        <v>0</v>
      </c>
      <c r="R135" s="33">
        <v>0</v>
      </c>
      <c r="S135" s="33">
        <v>0</v>
      </c>
      <c r="T135" s="33">
        <v>30</v>
      </c>
      <c r="U135" s="33"/>
      <c r="X135" s="75">
        <f>+VLOOKUP($D135,[1]venta_neta_cons!$A$2:$N$1048576,3,0)</f>
        <v>1149</v>
      </c>
      <c r="Y135" s="75">
        <f>+VLOOKUP($D135,[1]venta_neta_cons!$A$2:$N$1048576,4,0)</f>
        <v>0</v>
      </c>
      <c r="Z135" s="75">
        <f>+VLOOKUP($D135,[1]venta_neta_cons!$A$2:$N$1048576,5,0)</f>
        <v>0</v>
      </c>
      <c r="AA135" s="75">
        <f>+VLOOKUP($D135,[1]venta_neta_cons!$A$2:$N$1048576,6,0)</f>
        <v>0</v>
      </c>
      <c r="AB135" s="75">
        <f>+VLOOKUP($D135,[1]venta_neta_cons!$A$2:$N$1048576,7,0)</f>
        <v>0</v>
      </c>
      <c r="AC135" s="75">
        <f>+VLOOKUP($D135,[1]venta_neta_cons!$A$2:$N$1048576,8,0)</f>
        <v>0</v>
      </c>
      <c r="AD135" s="75">
        <f>+VLOOKUP($D135,[1]venta_neta_cons!$A$2:$N$1048576,9,0)</f>
        <v>0</v>
      </c>
      <c r="AE135" s="75">
        <f>+VLOOKUP($D135,[1]venta_neta_cons!$A$2:$N$1048576,10,0)</f>
        <v>0</v>
      </c>
      <c r="AF135" s="75">
        <f>+VLOOKUP($D135,[1]venta_neta_cons!$A$2:$N$1048576,11,0)</f>
        <v>0</v>
      </c>
      <c r="AG135" s="75">
        <f>+VLOOKUP($D135,[1]venta_neta_cons!$A$2:$N$1048576,12,0)</f>
        <v>0</v>
      </c>
      <c r="AH135" s="75">
        <f>+VLOOKUP($D135,[1]venta_neta_cons!$A$2:$N$1048576,13,0)</f>
        <v>0</v>
      </c>
      <c r="AI135" s="75">
        <f>+VLOOKUP($D135,[1]venta_neta_cons!$A$2:$N$1048576,14,0)</f>
        <v>0</v>
      </c>
      <c r="AJ135" s="76">
        <f t="shared" si="256"/>
        <v>1149</v>
      </c>
      <c r="AK135" s="159">
        <f t="shared" si="338"/>
        <v>-4.966057441253259E-2</v>
      </c>
      <c r="AL135" s="76"/>
      <c r="AM135" s="75">
        <f>+VLOOKUP($D135,[1]saldo_cons!$A$2:$N$1048576,3,0)</f>
        <v>1149</v>
      </c>
      <c r="AN135" s="75">
        <f>+VLOOKUP($D135,[1]saldo_cons!$A$2:$N$1048576,4,0)</f>
        <v>0</v>
      </c>
      <c r="AO135" s="75">
        <f>+VLOOKUP($D135,[1]saldo_cons!$A$2:$N$1048576,5,0)</f>
        <v>0</v>
      </c>
      <c r="AP135" s="75">
        <f>+VLOOKUP($D135,[1]saldo_cons!$A$2:$N$1048576,6,0)</f>
        <v>0</v>
      </c>
      <c r="AQ135" s="75">
        <f>+VLOOKUP($D135,[1]saldo_cons!$A$2:$N$1048576,7,0)</f>
        <v>0</v>
      </c>
      <c r="AR135" s="75">
        <f>+VLOOKUP($D135,[1]saldo_cons!$A$2:$N$1048576,8,0)</f>
        <v>0</v>
      </c>
      <c r="AS135" s="75">
        <f>+VLOOKUP($D135,[1]saldo_cons!$A$2:$N$1048576,9,0)</f>
        <v>0</v>
      </c>
      <c r="AT135" s="75">
        <f>+VLOOKUP($D135,[1]saldo_cons!$A$2:$N$1048576,10,0)</f>
        <v>0</v>
      </c>
      <c r="AU135" s="75">
        <f>+VLOOKUP($D135,[1]saldo_cons!$A$2:$N$1048576,11,0)</f>
        <v>0</v>
      </c>
      <c r="AV135" s="75">
        <f>+VLOOKUP($D135,[1]saldo_cons!$A$2:$N$1048576,12,0)</f>
        <v>0</v>
      </c>
      <c r="AW135" s="75">
        <f>+VLOOKUP($D135,[1]saldo_cons!$A$2:$N$1048576,13,0)</f>
        <v>0</v>
      </c>
      <c r="AX135" s="75">
        <f>+VLOOKUP($D135,[1]saldo_cons!$A$2:$N$1048576,14,0)</f>
        <v>0</v>
      </c>
      <c r="AY135" s="76">
        <f t="shared" si="333"/>
        <v>1149</v>
      </c>
      <c r="AZ135" s="76"/>
      <c r="BA135" s="76"/>
      <c r="BB135" s="75">
        <f>+VLOOKUP($D135,[1]ggr_cons!$A$2:$N$1048576,3,0)</f>
        <v>-57.059999999999945</v>
      </c>
      <c r="BC135" s="75">
        <f>+VLOOKUP($D135,[1]ggr_cons!$A$2:$N$1048576,4,0)</f>
        <v>0</v>
      </c>
      <c r="BD135" s="75">
        <f>+VLOOKUP($D135,[1]ggr_cons!$A$2:$N$1048576,5,0)</f>
        <v>0</v>
      </c>
      <c r="BE135" s="75">
        <f>+VLOOKUP($D135,[1]ggr_cons!$A$2:$N$1048576,6,0)</f>
        <v>0</v>
      </c>
      <c r="BF135" s="75">
        <f>+VLOOKUP($D135,[1]ggr_cons!$A$2:$N$1048576,7,0)</f>
        <v>0</v>
      </c>
      <c r="BG135" s="75">
        <f>+VLOOKUP($D135,[1]ggr_cons!$A$2:$N$1048576,8,0)</f>
        <v>0</v>
      </c>
      <c r="BH135" s="75">
        <f>+VLOOKUP($D135,[1]ggr_cons!$A$2:$N$1048576,9,0)</f>
        <v>0</v>
      </c>
      <c r="BI135" s="75">
        <f>+VLOOKUP($D135,[1]ggr_cons!$A$2:$N$1048576,10,0)</f>
        <v>0</v>
      </c>
      <c r="BJ135" s="75">
        <f>+VLOOKUP($D135,[1]ggr_cons!$A$2:$N$1048576,11,0)</f>
        <v>0</v>
      </c>
      <c r="BK135" s="75">
        <f>+VLOOKUP($D135,[1]ggr_cons!$A$2:$N$1048576,12,0)</f>
        <v>0</v>
      </c>
      <c r="BL135" s="75">
        <f>+VLOOKUP($D135,[1]ggr_cons!$A$2:$N$1048576,13,0)</f>
        <v>0</v>
      </c>
      <c r="BM135" s="75">
        <f>+VLOOKUP($D135,[1]ggr_cons!$A$2:$N$1048576,14,0)</f>
        <v>0</v>
      </c>
      <c r="BN135" s="76">
        <f t="shared" si="334"/>
        <v>-57.059999999999945</v>
      </c>
      <c r="BO135" s="75"/>
      <c r="BP135" s="75"/>
      <c r="BQ135" s="77">
        <f t="shared" si="257"/>
        <v>11.49</v>
      </c>
      <c r="BR135" s="77">
        <f t="shared" si="258"/>
        <v>0</v>
      </c>
      <c r="BS135" s="77">
        <f t="shared" si="259"/>
        <v>0</v>
      </c>
      <c r="BT135" s="77">
        <f t="shared" si="260"/>
        <v>0</v>
      </c>
      <c r="BU135" s="77">
        <f t="shared" si="261"/>
        <v>0</v>
      </c>
      <c r="BV135" s="77">
        <f t="shared" si="262"/>
        <v>0</v>
      </c>
      <c r="BW135" s="77">
        <f t="shared" si="263"/>
        <v>0</v>
      </c>
      <c r="BX135" s="77">
        <f t="shared" si="264"/>
        <v>0</v>
      </c>
      <c r="BY135" s="77">
        <f t="shared" si="265"/>
        <v>0</v>
      </c>
      <c r="BZ135" s="77">
        <f t="shared" si="266"/>
        <v>0</v>
      </c>
      <c r="CA135" s="77">
        <f t="shared" si="267"/>
        <v>0</v>
      </c>
      <c r="CB135" s="77">
        <f t="shared" si="268"/>
        <v>0</v>
      </c>
      <c r="CC135" s="77">
        <f t="shared" si="269"/>
        <v>11.49</v>
      </c>
      <c r="CD135" s="75"/>
      <c r="CE135" s="77"/>
      <c r="CF135" s="77">
        <f t="shared" si="270"/>
        <v>9.4958677685950423</v>
      </c>
      <c r="CG135" s="77">
        <f t="shared" si="271"/>
        <v>0</v>
      </c>
      <c r="CH135" s="77">
        <f t="shared" si="272"/>
        <v>0</v>
      </c>
      <c r="CI135" s="77">
        <f t="shared" si="273"/>
        <v>0</v>
      </c>
      <c r="CJ135" s="77">
        <f t="shared" si="274"/>
        <v>0</v>
      </c>
      <c r="CK135" s="77">
        <f t="shared" si="275"/>
        <v>0</v>
      </c>
      <c r="CL135" s="77">
        <f t="shared" si="276"/>
        <v>0</v>
      </c>
      <c r="CM135" s="77">
        <f t="shared" si="277"/>
        <v>0</v>
      </c>
      <c r="CN135" s="77">
        <f t="shared" si="278"/>
        <v>0</v>
      </c>
      <c r="CO135" s="77">
        <f t="shared" si="279"/>
        <v>0</v>
      </c>
      <c r="CP135" s="77">
        <f t="shared" si="280"/>
        <v>0</v>
      </c>
      <c r="CQ135" s="77">
        <f t="shared" si="281"/>
        <v>0</v>
      </c>
      <c r="CR135" s="77">
        <f t="shared" si="282"/>
        <v>9.4958677685950423</v>
      </c>
      <c r="CS135" s="75"/>
      <c r="CT135" s="75"/>
      <c r="CU135" s="78">
        <f t="shared" si="295"/>
        <v>22.98</v>
      </c>
      <c r="CV135" s="78">
        <f t="shared" si="296"/>
        <v>0</v>
      </c>
      <c r="CW135" s="78">
        <f t="shared" si="297"/>
        <v>0</v>
      </c>
      <c r="CX135" s="78">
        <f t="shared" si="298"/>
        <v>0</v>
      </c>
      <c r="CY135" s="78">
        <f t="shared" si="299"/>
        <v>0</v>
      </c>
      <c r="CZ135" s="78">
        <f t="shared" si="300"/>
        <v>0</v>
      </c>
      <c r="DA135" s="78">
        <f t="shared" si="301"/>
        <v>0</v>
      </c>
      <c r="DB135" s="78">
        <f t="shared" si="302"/>
        <v>0</v>
      </c>
      <c r="DC135" s="78">
        <f t="shared" si="303"/>
        <v>0</v>
      </c>
      <c r="DD135" s="78">
        <f t="shared" si="304"/>
        <v>0</v>
      </c>
      <c r="DE135" s="78">
        <f t="shared" si="305"/>
        <v>0</v>
      </c>
      <c r="DF135" s="78">
        <f t="shared" si="306"/>
        <v>0</v>
      </c>
      <c r="DG135" s="77">
        <f t="shared" si="307"/>
        <v>22.98</v>
      </c>
      <c r="DH135" s="75"/>
      <c r="DJ135" s="6">
        <f t="shared" si="308"/>
        <v>30</v>
      </c>
      <c r="DK135" s="6">
        <f t="shared" si="309"/>
        <v>0</v>
      </c>
      <c r="DL135" s="6">
        <f t="shared" si="310"/>
        <v>0</v>
      </c>
      <c r="DM135" s="6">
        <f t="shared" si="311"/>
        <v>0</v>
      </c>
      <c r="DN135" s="6">
        <f t="shared" si="312"/>
        <v>0</v>
      </c>
      <c r="DO135" s="6">
        <f t="shared" si="313"/>
        <v>0</v>
      </c>
      <c r="DP135" s="6">
        <f t="shared" si="314"/>
        <v>0</v>
      </c>
      <c r="DQ135" s="6">
        <f t="shared" si="315"/>
        <v>0</v>
      </c>
      <c r="DR135" s="6">
        <f t="shared" si="316"/>
        <v>0</v>
      </c>
      <c r="DS135" s="6">
        <f t="shared" si="317"/>
        <v>0</v>
      </c>
      <c r="DT135" s="6">
        <f t="shared" si="318"/>
        <v>0</v>
      </c>
      <c r="DU135" s="6">
        <f t="shared" si="319"/>
        <v>0</v>
      </c>
      <c r="DV135" s="77">
        <f t="shared" si="337"/>
        <v>30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77">
        <f t="shared" si="335"/>
        <v>0</v>
      </c>
      <c r="EO135" s="75">
        <f t="shared" si="283"/>
        <v>52.980000000000004</v>
      </c>
      <c r="EP135" s="75">
        <f t="shared" si="284"/>
        <v>0</v>
      </c>
      <c r="EQ135" s="75">
        <f t="shared" si="285"/>
        <v>0</v>
      </c>
      <c r="ER135" s="75">
        <f t="shared" si="286"/>
        <v>0</v>
      </c>
      <c r="ES135" s="75">
        <f t="shared" si="287"/>
        <v>0</v>
      </c>
      <c r="ET135" s="75">
        <f t="shared" si="288"/>
        <v>0</v>
      </c>
      <c r="EU135" s="75">
        <f t="shared" si="289"/>
        <v>0</v>
      </c>
      <c r="EV135" s="75">
        <f t="shared" si="290"/>
        <v>0</v>
      </c>
      <c r="EW135" s="75">
        <f t="shared" si="291"/>
        <v>0</v>
      </c>
      <c r="EX135" s="75">
        <f t="shared" si="292"/>
        <v>0</v>
      </c>
      <c r="EY135" s="75">
        <f t="shared" si="293"/>
        <v>0</v>
      </c>
      <c r="EZ135" s="75">
        <f t="shared" si="294"/>
        <v>0</v>
      </c>
      <c r="FA135" s="77">
        <f t="shared" si="336"/>
        <v>52.980000000000004</v>
      </c>
      <c r="FD135" s="75">
        <f t="shared" si="320"/>
        <v>1096.02</v>
      </c>
      <c r="FE135" s="75">
        <f t="shared" si="321"/>
        <v>0</v>
      </c>
      <c r="FF135" s="75">
        <f t="shared" si="322"/>
        <v>0</v>
      </c>
      <c r="FG135" s="75">
        <f t="shared" si="323"/>
        <v>0</v>
      </c>
      <c r="FH135" s="75">
        <f t="shared" si="324"/>
        <v>0</v>
      </c>
      <c r="FI135" s="75">
        <f t="shared" si="325"/>
        <v>0</v>
      </c>
      <c r="FJ135" s="75">
        <f t="shared" si="326"/>
        <v>0</v>
      </c>
      <c r="FK135" s="75">
        <f t="shared" si="327"/>
        <v>0</v>
      </c>
      <c r="FL135" s="75">
        <f t="shared" si="328"/>
        <v>0</v>
      </c>
      <c r="FM135" s="75">
        <f t="shared" si="329"/>
        <v>0</v>
      </c>
      <c r="FN135" s="75">
        <f t="shared" si="330"/>
        <v>0</v>
      </c>
      <c r="FO135" s="75">
        <f t="shared" si="331"/>
        <v>0</v>
      </c>
      <c r="FP135" s="75">
        <f t="shared" si="332"/>
        <v>1096.02</v>
      </c>
    </row>
    <row r="136" spans="1:172" ht="15" customHeight="1" outlineLevel="2" x14ac:dyDescent="0.25">
      <c r="A136" s="30">
        <v>12</v>
      </c>
      <c r="B136" s="30" t="s">
        <v>408</v>
      </c>
      <c r="C136" s="30" t="s">
        <v>6</v>
      </c>
      <c r="D136" s="64">
        <f t="shared" ref="D136:D199" si="339">+E136</f>
        <v>16069</v>
      </c>
      <c r="E136" s="62">
        <v>16069</v>
      </c>
      <c r="F136" s="39" t="s">
        <v>533</v>
      </c>
      <c r="G136" s="36" t="s">
        <v>410</v>
      </c>
      <c r="H136" s="36" t="s">
        <v>410</v>
      </c>
      <c r="I136" s="37" t="s">
        <v>534</v>
      </c>
      <c r="J136" s="49" t="s">
        <v>535</v>
      </c>
      <c r="K136" s="44" t="s">
        <v>463</v>
      </c>
      <c r="L136" s="32" t="s">
        <v>220</v>
      </c>
      <c r="M136" s="33" t="s">
        <v>405</v>
      </c>
      <c r="N136" s="34">
        <v>0.01</v>
      </c>
      <c r="O136" s="34">
        <v>0.02</v>
      </c>
      <c r="P136" s="34">
        <v>0</v>
      </c>
      <c r="Q136" s="34">
        <v>0</v>
      </c>
      <c r="R136" s="33">
        <v>0</v>
      </c>
      <c r="S136" s="33">
        <v>0</v>
      </c>
      <c r="T136" s="33">
        <v>30</v>
      </c>
      <c r="U136" s="33"/>
      <c r="X136" s="75">
        <f>+VLOOKUP($D136,[1]venta_neta_cons!$A$2:$N$1048576,3,0)</f>
        <v>1356</v>
      </c>
      <c r="Y136" s="75">
        <f>+VLOOKUP($D136,[1]venta_neta_cons!$A$2:$N$1048576,4,0)</f>
        <v>0</v>
      </c>
      <c r="Z136" s="75">
        <f>+VLOOKUP($D136,[1]venta_neta_cons!$A$2:$N$1048576,5,0)</f>
        <v>0</v>
      </c>
      <c r="AA136" s="75">
        <f>+VLOOKUP($D136,[1]venta_neta_cons!$A$2:$N$1048576,6,0)</f>
        <v>0</v>
      </c>
      <c r="AB136" s="75">
        <f>+VLOOKUP($D136,[1]venta_neta_cons!$A$2:$N$1048576,7,0)</f>
        <v>0</v>
      </c>
      <c r="AC136" s="75">
        <f>+VLOOKUP($D136,[1]venta_neta_cons!$A$2:$N$1048576,8,0)</f>
        <v>0</v>
      </c>
      <c r="AD136" s="75">
        <f>+VLOOKUP($D136,[1]venta_neta_cons!$A$2:$N$1048576,9,0)</f>
        <v>0</v>
      </c>
      <c r="AE136" s="75">
        <f>+VLOOKUP($D136,[1]venta_neta_cons!$A$2:$N$1048576,10,0)</f>
        <v>0</v>
      </c>
      <c r="AF136" s="75">
        <f>+VLOOKUP($D136,[1]venta_neta_cons!$A$2:$N$1048576,11,0)</f>
        <v>0</v>
      </c>
      <c r="AG136" s="75">
        <f>+VLOOKUP($D136,[1]venta_neta_cons!$A$2:$N$1048576,12,0)</f>
        <v>0</v>
      </c>
      <c r="AH136" s="75">
        <f>+VLOOKUP($D136,[1]venta_neta_cons!$A$2:$N$1048576,13,0)</f>
        <v>0</v>
      </c>
      <c r="AI136" s="75">
        <f>+VLOOKUP($D136,[1]venta_neta_cons!$A$2:$N$1048576,14,0)</f>
        <v>0</v>
      </c>
      <c r="AJ136" s="76">
        <f t="shared" si="256"/>
        <v>1356</v>
      </c>
      <c r="AK136" s="159">
        <f t="shared" si="338"/>
        <v>0.53476401179941002</v>
      </c>
      <c r="AL136" s="76"/>
      <c r="AM136" s="75">
        <f>+VLOOKUP($D136,[1]saldo_cons!$A$2:$N$1048576,3,0)</f>
        <v>1356</v>
      </c>
      <c r="AN136" s="75">
        <f>+VLOOKUP($D136,[1]saldo_cons!$A$2:$N$1048576,4,0)</f>
        <v>0</v>
      </c>
      <c r="AO136" s="75">
        <f>+VLOOKUP($D136,[1]saldo_cons!$A$2:$N$1048576,5,0)</f>
        <v>0</v>
      </c>
      <c r="AP136" s="75">
        <f>+VLOOKUP($D136,[1]saldo_cons!$A$2:$N$1048576,6,0)</f>
        <v>0</v>
      </c>
      <c r="AQ136" s="75">
        <f>+VLOOKUP($D136,[1]saldo_cons!$A$2:$N$1048576,7,0)</f>
        <v>0</v>
      </c>
      <c r="AR136" s="75">
        <f>+VLOOKUP($D136,[1]saldo_cons!$A$2:$N$1048576,8,0)</f>
        <v>0</v>
      </c>
      <c r="AS136" s="75">
        <f>+VLOOKUP($D136,[1]saldo_cons!$A$2:$N$1048576,9,0)</f>
        <v>0</v>
      </c>
      <c r="AT136" s="75">
        <f>+VLOOKUP($D136,[1]saldo_cons!$A$2:$N$1048576,10,0)</f>
        <v>0</v>
      </c>
      <c r="AU136" s="75">
        <f>+VLOOKUP($D136,[1]saldo_cons!$A$2:$N$1048576,11,0)</f>
        <v>0</v>
      </c>
      <c r="AV136" s="75">
        <f>+VLOOKUP($D136,[1]saldo_cons!$A$2:$N$1048576,12,0)</f>
        <v>0</v>
      </c>
      <c r="AW136" s="75">
        <f>+VLOOKUP($D136,[1]saldo_cons!$A$2:$N$1048576,13,0)</f>
        <v>0</v>
      </c>
      <c r="AX136" s="75">
        <f>+VLOOKUP($D136,[1]saldo_cons!$A$2:$N$1048576,14,0)</f>
        <v>0</v>
      </c>
      <c r="AY136" s="76">
        <f t="shared" si="333"/>
        <v>1356</v>
      </c>
      <c r="AZ136" s="76"/>
      <c r="BA136" s="76"/>
      <c r="BB136" s="75">
        <f>+VLOOKUP($D136,[1]ggr_cons!$A$2:$N$1048576,3,0)</f>
        <v>725.14</v>
      </c>
      <c r="BC136" s="75">
        <f>+VLOOKUP($D136,[1]ggr_cons!$A$2:$N$1048576,4,0)</f>
        <v>0</v>
      </c>
      <c r="BD136" s="75">
        <f>+VLOOKUP($D136,[1]ggr_cons!$A$2:$N$1048576,5,0)</f>
        <v>0</v>
      </c>
      <c r="BE136" s="75">
        <f>+VLOOKUP($D136,[1]ggr_cons!$A$2:$N$1048576,6,0)</f>
        <v>0</v>
      </c>
      <c r="BF136" s="75">
        <f>+VLOOKUP($D136,[1]ggr_cons!$A$2:$N$1048576,7,0)</f>
        <v>0</v>
      </c>
      <c r="BG136" s="75">
        <f>+VLOOKUP($D136,[1]ggr_cons!$A$2:$N$1048576,8,0)</f>
        <v>0</v>
      </c>
      <c r="BH136" s="75">
        <f>+VLOOKUP($D136,[1]ggr_cons!$A$2:$N$1048576,9,0)</f>
        <v>0</v>
      </c>
      <c r="BI136" s="75">
        <f>+VLOOKUP($D136,[1]ggr_cons!$A$2:$N$1048576,10,0)</f>
        <v>0</v>
      </c>
      <c r="BJ136" s="75">
        <f>+VLOOKUP($D136,[1]ggr_cons!$A$2:$N$1048576,11,0)</f>
        <v>0</v>
      </c>
      <c r="BK136" s="75">
        <f>+VLOOKUP($D136,[1]ggr_cons!$A$2:$N$1048576,12,0)</f>
        <v>0</v>
      </c>
      <c r="BL136" s="75">
        <f>+VLOOKUP($D136,[1]ggr_cons!$A$2:$N$1048576,13,0)</f>
        <v>0</v>
      </c>
      <c r="BM136" s="75">
        <f>+VLOOKUP($D136,[1]ggr_cons!$A$2:$N$1048576,14,0)</f>
        <v>0</v>
      </c>
      <c r="BN136" s="76">
        <f t="shared" si="334"/>
        <v>725.14</v>
      </c>
      <c r="BO136" s="75"/>
      <c r="BP136" s="75"/>
      <c r="BQ136" s="77">
        <f t="shared" si="257"/>
        <v>13.56</v>
      </c>
      <c r="BR136" s="77">
        <f t="shared" si="258"/>
        <v>0</v>
      </c>
      <c r="BS136" s="77">
        <f t="shared" si="259"/>
        <v>0</v>
      </c>
      <c r="BT136" s="77">
        <f t="shared" si="260"/>
        <v>0</v>
      </c>
      <c r="BU136" s="77">
        <f t="shared" si="261"/>
        <v>0</v>
      </c>
      <c r="BV136" s="77">
        <f t="shared" si="262"/>
        <v>0</v>
      </c>
      <c r="BW136" s="77">
        <f t="shared" si="263"/>
        <v>0</v>
      </c>
      <c r="BX136" s="77">
        <f t="shared" si="264"/>
        <v>0</v>
      </c>
      <c r="BY136" s="77">
        <f t="shared" si="265"/>
        <v>0</v>
      </c>
      <c r="BZ136" s="77">
        <f t="shared" si="266"/>
        <v>0</v>
      </c>
      <c r="CA136" s="77">
        <f t="shared" si="267"/>
        <v>0</v>
      </c>
      <c r="CB136" s="77">
        <f t="shared" si="268"/>
        <v>0</v>
      </c>
      <c r="CC136" s="77">
        <f t="shared" si="269"/>
        <v>13.56</v>
      </c>
      <c r="CD136" s="75"/>
      <c r="CE136" s="77"/>
      <c r="CF136" s="77">
        <f t="shared" si="270"/>
        <v>11.206611570247935</v>
      </c>
      <c r="CG136" s="77">
        <f t="shared" si="271"/>
        <v>0</v>
      </c>
      <c r="CH136" s="77">
        <f t="shared" si="272"/>
        <v>0</v>
      </c>
      <c r="CI136" s="77">
        <f t="shared" si="273"/>
        <v>0</v>
      </c>
      <c r="CJ136" s="77">
        <f t="shared" si="274"/>
        <v>0</v>
      </c>
      <c r="CK136" s="77">
        <f t="shared" si="275"/>
        <v>0</v>
      </c>
      <c r="CL136" s="77">
        <f t="shared" si="276"/>
        <v>0</v>
      </c>
      <c r="CM136" s="77">
        <f t="shared" si="277"/>
        <v>0</v>
      </c>
      <c r="CN136" s="77">
        <f t="shared" si="278"/>
        <v>0</v>
      </c>
      <c r="CO136" s="77">
        <f t="shared" si="279"/>
        <v>0</v>
      </c>
      <c r="CP136" s="77">
        <f t="shared" si="280"/>
        <v>0</v>
      </c>
      <c r="CQ136" s="77">
        <f t="shared" si="281"/>
        <v>0</v>
      </c>
      <c r="CR136" s="77">
        <f t="shared" si="282"/>
        <v>11.206611570247935</v>
      </c>
      <c r="CS136" s="75"/>
      <c r="CT136" s="75"/>
      <c r="CU136" s="78">
        <f t="shared" si="295"/>
        <v>27.12</v>
      </c>
      <c r="CV136" s="78">
        <f t="shared" si="296"/>
        <v>0</v>
      </c>
      <c r="CW136" s="78">
        <f t="shared" si="297"/>
        <v>0</v>
      </c>
      <c r="CX136" s="78">
        <f t="shared" si="298"/>
        <v>0</v>
      </c>
      <c r="CY136" s="78">
        <f t="shared" si="299"/>
        <v>0</v>
      </c>
      <c r="CZ136" s="78">
        <f t="shared" si="300"/>
        <v>0</v>
      </c>
      <c r="DA136" s="78">
        <f t="shared" si="301"/>
        <v>0</v>
      </c>
      <c r="DB136" s="78">
        <f t="shared" si="302"/>
        <v>0</v>
      </c>
      <c r="DC136" s="78">
        <f t="shared" si="303"/>
        <v>0</v>
      </c>
      <c r="DD136" s="78">
        <f t="shared" si="304"/>
        <v>0</v>
      </c>
      <c r="DE136" s="78">
        <f t="shared" si="305"/>
        <v>0</v>
      </c>
      <c r="DF136" s="78">
        <f t="shared" si="306"/>
        <v>0</v>
      </c>
      <c r="DG136" s="77">
        <f t="shared" si="307"/>
        <v>27.12</v>
      </c>
      <c r="DH136" s="75"/>
      <c r="DJ136" s="6">
        <f t="shared" si="308"/>
        <v>30</v>
      </c>
      <c r="DK136" s="6">
        <f t="shared" si="309"/>
        <v>0</v>
      </c>
      <c r="DL136" s="6">
        <f t="shared" si="310"/>
        <v>0</v>
      </c>
      <c r="DM136" s="6">
        <f t="shared" si="311"/>
        <v>0</v>
      </c>
      <c r="DN136" s="6">
        <f t="shared" si="312"/>
        <v>0</v>
      </c>
      <c r="DO136" s="6">
        <f t="shared" si="313"/>
        <v>0</v>
      </c>
      <c r="DP136" s="6">
        <f t="shared" si="314"/>
        <v>0</v>
      </c>
      <c r="DQ136" s="6">
        <f t="shared" si="315"/>
        <v>0</v>
      </c>
      <c r="DR136" s="6">
        <f t="shared" si="316"/>
        <v>0</v>
      </c>
      <c r="DS136" s="6">
        <f t="shared" si="317"/>
        <v>0</v>
      </c>
      <c r="DT136" s="6">
        <f t="shared" si="318"/>
        <v>0</v>
      </c>
      <c r="DU136" s="6">
        <f t="shared" si="319"/>
        <v>0</v>
      </c>
      <c r="DV136" s="77">
        <f t="shared" si="337"/>
        <v>30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77">
        <f t="shared" si="335"/>
        <v>0</v>
      </c>
      <c r="EO136" s="75">
        <f t="shared" si="283"/>
        <v>57.120000000000005</v>
      </c>
      <c r="EP136" s="75">
        <f t="shared" si="284"/>
        <v>0</v>
      </c>
      <c r="EQ136" s="75">
        <f t="shared" si="285"/>
        <v>0</v>
      </c>
      <c r="ER136" s="75">
        <f t="shared" si="286"/>
        <v>0</v>
      </c>
      <c r="ES136" s="75">
        <f t="shared" si="287"/>
        <v>0</v>
      </c>
      <c r="ET136" s="75">
        <f t="shared" si="288"/>
        <v>0</v>
      </c>
      <c r="EU136" s="75">
        <f t="shared" si="289"/>
        <v>0</v>
      </c>
      <c r="EV136" s="75">
        <f t="shared" si="290"/>
        <v>0</v>
      </c>
      <c r="EW136" s="75">
        <f t="shared" si="291"/>
        <v>0</v>
      </c>
      <c r="EX136" s="75">
        <f t="shared" si="292"/>
        <v>0</v>
      </c>
      <c r="EY136" s="75">
        <f t="shared" si="293"/>
        <v>0</v>
      </c>
      <c r="EZ136" s="75">
        <f t="shared" si="294"/>
        <v>0</v>
      </c>
      <c r="FA136" s="77">
        <f t="shared" si="336"/>
        <v>57.120000000000005</v>
      </c>
      <c r="FD136" s="75">
        <f t="shared" si="320"/>
        <v>1298.8800000000001</v>
      </c>
      <c r="FE136" s="75">
        <f t="shared" si="321"/>
        <v>0</v>
      </c>
      <c r="FF136" s="75">
        <f t="shared" si="322"/>
        <v>0</v>
      </c>
      <c r="FG136" s="75">
        <f t="shared" si="323"/>
        <v>0</v>
      </c>
      <c r="FH136" s="75">
        <f t="shared" si="324"/>
        <v>0</v>
      </c>
      <c r="FI136" s="75">
        <f t="shared" si="325"/>
        <v>0</v>
      </c>
      <c r="FJ136" s="75">
        <f t="shared" si="326"/>
        <v>0</v>
      </c>
      <c r="FK136" s="75">
        <f t="shared" si="327"/>
        <v>0</v>
      </c>
      <c r="FL136" s="75">
        <f t="shared" si="328"/>
        <v>0</v>
      </c>
      <c r="FM136" s="75">
        <f t="shared" si="329"/>
        <v>0</v>
      </c>
      <c r="FN136" s="75">
        <f t="shared" si="330"/>
        <v>0</v>
      </c>
      <c r="FO136" s="75">
        <f t="shared" si="331"/>
        <v>0</v>
      </c>
      <c r="FP136" s="75">
        <f t="shared" si="332"/>
        <v>1298.8800000000001</v>
      </c>
    </row>
    <row r="137" spans="1:172" ht="15" customHeight="1" outlineLevel="2" x14ac:dyDescent="0.25">
      <c r="A137" s="30">
        <v>12</v>
      </c>
      <c r="B137" s="30" t="s">
        <v>408</v>
      </c>
      <c r="C137" s="30" t="s">
        <v>6</v>
      </c>
      <c r="D137" s="64">
        <f t="shared" si="339"/>
        <v>16071</v>
      </c>
      <c r="E137" s="62">
        <v>16071</v>
      </c>
      <c r="F137" s="47" t="s">
        <v>536</v>
      </c>
      <c r="G137" s="36" t="s">
        <v>410</v>
      </c>
      <c r="H137" s="36" t="s">
        <v>410</v>
      </c>
      <c r="I137" s="47" t="s">
        <v>537</v>
      </c>
      <c r="J137" s="44" t="s">
        <v>445</v>
      </c>
      <c r="K137" s="44" t="s">
        <v>434</v>
      </c>
      <c r="L137" s="32" t="s">
        <v>220</v>
      </c>
      <c r="M137" s="33" t="s">
        <v>405</v>
      </c>
      <c r="N137" s="34">
        <v>0.01</v>
      </c>
      <c r="O137" s="34">
        <v>0.02</v>
      </c>
      <c r="P137" s="34">
        <v>0</v>
      </c>
      <c r="Q137" s="34">
        <v>0</v>
      </c>
      <c r="R137" s="33">
        <v>0</v>
      </c>
      <c r="S137" s="33">
        <v>0</v>
      </c>
      <c r="T137" s="33">
        <v>30</v>
      </c>
      <c r="U137" s="33"/>
      <c r="X137" s="75">
        <f>+VLOOKUP($D137,[1]venta_neta_cons!$A$2:$N$1048576,3,0)</f>
        <v>7703</v>
      </c>
      <c r="Y137" s="75">
        <f>+VLOOKUP($D137,[1]venta_neta_cons!$A$2:$N$1048576,4,0)</f>
        <v>0</v>
      </c>
      <c r="Z137" s="75">
        <f>+VLOOKUP($D137,[1]venta_neta_cons!$A$2:$N$1048576,5,0)</f>
        <v>0</v>
      </c>
      <c r="AA137" s="75">
        <f>+VLOOKUP($D137,[1]venta_neta_cons!$A$2:$N$1048576,6,0)</f>
        <v>0</v>
      </c>
      <c r="AB137" s="75">
        <f>+VLOOKUP($D137,[1]venta_neta_cons!$A$2:$N$1048576,7,0)</f>
        <v>0</v>
      </c>
      <c r="AC137" s="75">
        <f>+VLOOKUP($D137,[1]venta_neta_cons!$A$2:$N$1048576,8,0)</f>
        <v>0</v>
      </c>
      <c r="AD137" s="75">
        <f>+VLOOKUP($D137,[1]venta_neta_cons!$A$2:$N$1048576,9,0)</f>
        <v>0</v>
      </c>
      <c r="AE137" s="75">
        <f>+VLOOKUP($D137,[1]venta_neta_cons!$A$2:$N$1048576,10,0)</f>
        <v>0</v>
      </c>
      <c r="AF137" s="75">
        <f>+VLOOKUP($D137,[1]venta_neta_cons!$A$2:$N$1048576,11,0)</f>
        <v>0</v>
      </c>
      <c r="AG137" s="75">
        <f>+VLOOKUP($D137,[1]venta_neta_cons!$A$2:$N$1048576,12,0)</f>
        <v>0</v>
      </c>
      <c r="AH137" s="75">
        <f>+VLOOKUP($D137,[1]venta_neta_cons!$A$2:$N$1048576,13,0)</f>
        <v>0</v>
      </c>
      <c r="AI137" s="75">
        <f>+VLOOKUP($D137,[1]venta_neta_cons!$A$2:$N$1048576,14,0)</f>
        <v>0</v>
      </c>
      <c r="AJ137" s="76">
        <f t="shared" si="256"/>
        <v>7703</v>
      </c>
      <c r="AK137" s="159">
        <f t="shared" si="338"/>
        <v>-0.35551213812800209</v>
      </c>
      <c r="AL137" s="76"/>
      <c r="AM137" s="75">
        <f>+VLOOKUP($D137,[1]saldo_cons!$A$2:$N$1048576,3,0)</f>
        <v>7703</v>
      </c>
      <c r="AN137" s="75">
        <f>+VLOOKUP($D137,[1]saldo_cons!$A$2:$N$1048576,4,0)</f>
        <v>0</v>
      </c>
      <c r="AO137" s="75">
        <f>+VLOOKUP($D137,[1]saldo_cons!$A$2:$N$1048576,5,0)</f>
        <v>0</v>
      </c>
      <c r="AP137" s="75">
        <f>+VLOOKUP($D137,[1]saldo_cons!$A$2:$N$1048576,6,0)</f>
        <v>0</v>
      </c>
      <c r="AQ137" s="75">
        <f>+VLOOKUP($D137,[1]saldo_cons!$A$2:$N$1048576,7,0)</f>
        <v>0</v>
      </c>
      <c r="AR137" s="75">
        <f>+VLOOKUP($D137,[1]saldo_cons!$A$2:$N$1048576,8,0)</f>
        <v>0</v>
      </c>
      <c r="AS137" s="75">
        <f>+VLOOKUP($D137,[1]saldo_cons!$A$2:$N$1048576,9,0)</f>
        <v>0</v>
      </c>
      <c r="AT137" s="75">
        <f>+VLOOKUP($D137,[1]saldo_cons!$A$2:$N$1048576,10,0)</f>
        <v>0</v>
      </c>
      <c r="AU137" s="75">
        <f>+VLOOKUP($D137,[1]saldo_cons!$A$2:$N$1048576,11,0)</f>
        <v>0</v>
      </c>
      <c r="AV137" s="75">
        <f>+VLOOKUP($D137,[1]saldo_cons!$A$2:$N$1048576,12,0)</f>
        <v>0</v>
      </c>
      <c r="AW137" s="75">
        <f>+VLOOKUP($D137,[1]saldo_cons!$A$2:$N$1048576,13,0)</f>
        <v>0</v>
      </c>
      <c r="AX137" s="75">
        <f>+VLOOKUP($D137,[1]saldo_cons!$A$2:$N$1048576,14,0)</f>
        <v>0</v>
      </c>
      <c r="AY137" s="76">
        <f t="shared" si="333"/>
        <v>7703</v>
      </c>
      <c r="AZ137" s="76"/>
      <c r="BA137" s="76"/>
      <c r="BB137" s="75">
        <f>+VLOOKUP($D137,[1]ggr_cons!$A$2:$N$1048576,3,0)</f>
        <v>-2738.51</v>
      </c>
      <c r="BC137" s="75">
        <f>+VLOOKUP($D137,[1]ggr_cons!$A$2:$N$1048576,4,0)</f>
        <v>0</v>
      </c>
      <c r="BD137" s="75">
        <f>+VLOOKUP($D137,[1]ggr_cons!$A$2:$N$1048576,5,0)</f>
        <v>0</v>
      </c>
      <c r="BE137" s="75">
        <f>+VLOOKUP($D137,[1]ggr_cons!$A$2:$N$1048576,6,0)</f>
        <v>0</v>
      </c>
      <c r="BF137" s="75">
        <f>+VLOOKUP($D137,[1]ggr_cons!$A$2:$N$1048576,7,0)</f>
        <v>0</v>
      </c>
      <c r="BG137" s="75">
        <f>+VLOOKUP($D137,[1]ggr_cons!$A$2:$N$1048576,8,0)</f>
        <v>0</v>
      </c>
      <c r="BH137" s="75">
        <f>+VLOOKUP($D137,[1]ggr_cons!$A$2:$N$1048576,9,0)</f>
        <v>0</v>
      </c>
      <c r="BI137" s="75">
        <f>+VLOOKUP($D137,[1]ggr_cons!$A$2:$N$1048576,10,0)</f>
        <v>0</v>
      </c>
      <c r="BJ137" s="75">
        <f>+VLOOKUP($D137,[1]ggr_cons!$A$2:$N$1048576,11,0)</f>
        <v>0</v>
      </c>
      <c r="BK137" s="75">
        <f>+VLOOKUP($D137,[1]ggr_cons!$A$2:$N$1048576,12,0)</f>
        <v>0</v>
      </c>
      <c r="BL137" s="75">
        <f>+VLOOKUP($D137,[1]ggr_cons!$A$2:$N$1048576,13,0)</f>
        <v>0</v>
      </c>
      <c r="BM137" s="75">
        <f>+VLOOKUP($D137,[1]ggr_cons!$A$2:$N$1048576,14,0)</f>
        <v>0</v>
      </c>
      <c r="BN137" s="76">
        <f t="shared" si="334"/>
        <v>-2738.51</v>
      </c>
      <c r="BO137" s="75"/>
      <c r="BP137" s="75"/>
      <c r="BQ137" s="77">
        <f t="shared" si="257"/>
        <v>77.03</v>
      </c>
      <c r="BR137" s="77">
        <f t="shared" si="258"/>
        <v>0</v>
      </c>
      <c r="BS137" s="77">
        <f t="shared" si="259"/>
        <v>0</v>
      </c>
      <c r="BT137" s="77">
        <f t="shared" si="260"/>
        <v>0</v>
      </c>
      <c r="BU137" s="77">
        <f t="shared" si="261"/>
        <v>0</v>
      </c>
      <c r="BV137" s="77">
        <f t="shared" si="262"/>
        <v>0</v>
      </c>
      <c r="BW137" s="77">
        <f t="shared" si="263"/>
        <v>0</v>
      </c>
      <c r="BX137" s="77">
        <f t="shared" si="264"/>
        <v>0</v>
      </c>
      <c r="BY137" s="77">
        <f t="shared" si="265"/>
        <v>0</v>
      </c>
      <c r="BZ137" s="77">
        <f t="shared" si="266"/>
        <v>0</v>
      </c>
      <c r="CA137" s="77">
        <f t="shared" si="267"/>
        <v>0</v>
      </c>
      <c r="CB137" s="77">
        <f t="shared" si="268"/>
        <v>0</v>
      </c>
      <c r="CC137" s="77">
        <f t="shared" si="269"/>
        <v>77.03</v>
      </c>
      <c r="CD137" s="75"/>
      <c r="CE137" s="77"/>
      <c r="CF137" s="77">
        <f t="shared" si="270"/>
        <v>63.66115702479339</v>
      </c>
      <c r="CG137" s="77">
        <f t="shared" si="271"/>
        <v>0</v>
      </c>
      <c r="CH137" s="77">
        <f t="shared" si="272"/>
        <v>0</v>
      </c>
      <c r="CI137" s="77">
        <f t="shared" si="273"/>
        <v>0</v>
      </c>
      <c r="CJ137" s="77">
        <f t="shared" si="274"/>
        <v>0</v>
      </c>
      <c r="CK137" s="77">
        <f t="shared" si="275"/>
        <v>0</v>
      </c>
      <c r="CL137" s="77">
        <f t="shared" si="276"/>
        <v>0</v>
      </c>
      <c r="CM137" s="77">
        <f t="shared" si="277"/>
        <v>0</v>
      </c>
      <c r="CN137" s="77">
        <f t="shared" si="278"/>
        <v>0</v>
      </c>
      <c r="CO137" s="77">
        <f t="shared" si="279"/>
        <v>0</v>
      </c>
      <c r="CP137" s="77">
        <f t="shared" si="280"/>
        <v>0</v>
      </c>
      <c r="CQ137" s="77">
        <f t="shared" si="281"/>
        <v>0</v>
      </c>
      <c r="CR137" s="77">
        <f t="shared" si="282"/>
        <v>63.66115702479339</v>
      </c>
      <c r="CS137" s="75"/>
      <c r="CT137" s="75"/>
      <c r="CU137" s="78">
        <f t="shared" si="295"/>
        <v>154.06</v>
      </c>
      <c r="CV137" s="78">
        <f t="shared" si="296"/>
        <v>0</v>
      </c>
      <c r="CW137" s="78">
        <f t="shared" si="297"/>
        <v>0</v>
      </c>
      <c r="CX137" s="78">
        <f t="shared" si="298"/>
        <v>0</v>
      </c>
      <c r="CY137" s="78">
        <f t="shared" si="299"/>
        <v>0</v>
      </c>
      <c r="CZ137" s="78">
        <f t="shared" si="300"/>
        <v>0</v>
      </c>
      <c r="DA137" s="78">
        <f t="shared" si="301"/>
        <v>0</v>
      </c>
      <c r="DB137" s="78">
        <f t="shared" si="302"/>
        <v>0</v>
      </c>
      <c r="DC137" s="78">
        <f t="shared" si="303"/>
        <v>0</v>
      </c>
      <c r="DD137" s="78">
        <f t="shared" si="304"/>
        <v>0</v>
      </c>
      <c r="DE137" s="78">
        <f t="shared" si="305"/>
        <v>0</v>
      </c>
      <c r="DF137" s="78">
        <f t="shared" si="306"/>
        <v>0</v>
      </c>
      <c r="DG137" s="77">
        <f t="shared" si="307"/>
        <v>154.06</v>
      </c>
      <c r="DH137" s="75"/>
      <c r="DJ137" s="6">
        <f t="shared" si="308"/>
        <v>30</v>
      </c>
      <c r="DK137" s="6">
        <f t="shared" si="309"/>
        <v>0</v>
      </c>
      <c r="DL137" s="6">
        <f t="shared" si="310"/>
        <v>0</v>
      </c>
      <c r="DM137" s="6">
        <f t="shared" si="311"/>
        <v>0</v>
      </c>
      <c r="DN137" s="6">
        <f t="shared" si="312"/>
        <v>0</v>
      </c>
      <c r="DO137" s="6">
        <f t="shared" si="313"/>
        <v>0</v>
      </c>
      <c r="DP137" s="6">
        <f t="shared" si="314"/>
        <v>0</v>
      </c>
      <c r="DQ137" s="6">
        <f t="shared" si="315"/>
        <v>0</v>
      </c>
      <c r="DR137" s="6">
        <f t="shared" si="316"/>
        <v>0</v>
      </c>
      <c r="DS137" s="6">
        <f t="shared" si="317"/>
        <v>0</v>
      </c>
      <c r="DT137" s="6">
        <f t="shared" si="318"/>
        <v>0</v>
      </c>
      <c r="DU137" s="6">
        <f t="shared" si="319"/>
        <v>0</v>
      </c>
      <c r="DV137" s="77">
        <f t="shared" si="337"/>
        <v>30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77">
        <f t="shared" si="335"/>
        <v>0</v>
      </c>
      <c r="EO137" s="75">
        <f t="shared" si="283"/>
        <v>184.06</v>
      </c>
      <c r="EP137" s="75">
        <f t="shared" si="284"/>
        <v>0</v>
      </c>
      <c r="EQ137" s="75">
        <f t="shared" si="285"/>
        <v>0</v>
      </c>
      <c r="ER137" s="75">
        <f t="shared" si="286"/>
        <v>0</v>
      </c>
      <c r="ES137" s="75">
        <f t="shared" si="287"/>
        <v>0</v>
      </c>
      <c r="ET137" s="75">
        <f t="shared" si="288"/>
        <v>0</v>
      </c>
      <c r="EU137" s="75">
        <f t="shared" si="289"/>
        <v>0</v>
      </c>
      <c r="EV137" s="75">
        <f t="shared" si="290"/>
        <v>0</v>
      </c>
      <c r="EW137" s="75">
        <f t="shared" si="291"/>
        <v>0</v>
      </c>
      <c r="EX137" s="75">
        <f t="shared" si="292"/>
        <v>0</v>
      </c>
      <c r="EY137" s="75">
        <f t="shared" si="293"/>
        <v>0</v>
      </c>
      <c r="EZ137" s="75">
        <f t="shared" si="294"/>
        <v>0</v>
      </c>
      <c r="FA137" s="77">
        <f t="shared" si="336"/>
        <v>184.06</v>
      </c>
      <c r="FD137" s="75">
        <f t="shared" si="320"/>
        <v>7518.94</v>
      </c>
      <c r="FE137" s="75">
        <f t="shared" si="321"/>
        <v>0</v>
      </c>
      <c r="FF137" s="75">
        <f t="shared" si="322"/>
        <v>0</v>
      </c>
      <c r="FG137" s="75">
        <f t="shared" si="323"/>
        <v>0</v>
      </c>
      <c r="FH137" s="75">
        <f t="shared" si="324"/>
        <v>0</v>
      </c>
      <c r="FI137" s="75">
        <f t="shared" si="325"/>
        <v>0</v>
      </c>
      <c r="FJ137" s="75">
        <f t="shared" si="326"/>
        <v>0</v>
      </c>
      <c r="FK137" s="75">
        <f t="shared" si="327"/>
        <v>0</v>
      </c>
      <c r="FL137" s="75">
        <f t="shared" si="328"/>
        <v>0</v>
      </c>
      <c r="FM137" s="75">
        <f t="shared" si="329"/>
        <v>0</v>
      </c>
      <c r="FN137" s="75">
        <f t="shared" si="330"/>
        <v>0</v>
      </c>
      <c r="FO137" s="75">
        <f t="shared" si="331"/>
        <v>0</v>
      </c>
      <c r="FP137" s="75">
        <f t="shared" si="332"/>
        <v>7518.94</v>
      </c>
    </row>
    <row r="138" spans="1:172" ht="15" customHeight="1" outlineLevel="2" x14ac:dyDescent="0.25">
      <c r="A138" s="30">
        <v>12</v>
      </c>
      <c r="B138" s="30" t="s">
        <v>408</v>
      </c>
      <c r="C138" s="30" t="s">
        <v>6</v>
      </c>
      <c r="D138" s="64">
        <f t="shared" si="339"/>
        <v>16072</v>
      </c>
      <c r="E138" s="62">
        <v>16072</v>
      </c>
      <c r="F138" s="39" t="s">
        <v>538</v>
      </c>
      <c r="G138" s="36" t="s">
        <v>410</v>
      </c>
      <c r="H138" s="36" t="s">
        <v>410</v>
      </c>
      <c r="I138" s="39" t="s">
        <v>539</v>
      </c>
      <c r="J138" s="44" t="s">
        <v>445</v>
      </c>
      <c r="K138" s="44" t="s">
        <v>434</v>
      </c>
      <c r="L138" s="32" t="s">
        <v>220</v>
      </c>
      <c r="M138" s="33" t="s">
        <v>405</v>
      </c>
      <c r="N138" s="34">
        <v>0.01</v>
      </c>
      <c r="O138" s="34">
        <v>0.02</v>
      </c>
      <c r="P138" s="34">
        <v>0</v>
      </c>
      <c r="Q138" s="34">
        <v>0</v>
      </c>
      <c r="R138" s="33">
        <v>0</v>
      </c>
      <c r="S138" s="33">
        <v>0</v>
      </c>
      <c r="T138" s="33">
        <v>30</v>
      </c>
      <c r="U138" s="33"/>
      <c r="X138" s="75">
        <f>+VLOOKUP($D138,[1]venta_neta_cons!$A$2:$N$1048576,3,0)</f>
        <v>7348</v>
      </c>
      <c r="Y138" s="75">
        <f>+VLOOKUP($D138,[1]venta_neta_cons!$A$2:$N$1048576,4,0)</f>
        <v>0</v>
      </c>
      <c r="Z138" s="75">
        <f>+VLOOKUP($D138,[1]venta_neta_cons!$A$2:$N$1048576,5,0)</f>
        <v>0</v>
      </c>
      <c r="AA138" s="75">
        <f>+VLOOKUP($D138,[1]venta_neta_cons!$A$2:$N$1048576,6,0)</f>
        <v>0</v>
      </c>
      <c r="AB138" s="75">
        <f>+VLOOKUP($D138,[1]venta_neta_cons!$A$2:$N$1048576,7,0)</f>
        <v>0</v>
      </c>
      <c r="AC138" s="75">
        <f>+VLOOKUP($D138,[1]venta_neta_cons!$A$2:$N$1048576,8,0)</f>
        <v>0</v>
      </c>
      <c r="AD138" s="75">
        <f>+VLOOKUP($D138,[1]venta_neta_cons!$A$2:$N$1048576,9,0)</f>
        <v>0</v>
      </c>
      <c r="AE138" s="75">
        <f>+VLOOKUP($D138,[1]venta_neta_cons!$A$2:$N$1048576,10,0)</f>
        <v>0</v>
      </c>
      <c r="AF138" s="75">
        <f>+VLOOKUP($D138,[1]venta_neta_cons!$A$2:$N$1048576,11,0)</f>
        <v>0</v>
      </c>
      <c r="AG138" s="75">
        <f>+VLOOKUP($D138,[1]venta_neta_cons!$A$2:$N$1048576,12,0)</f>
        <v>0</v>
      </c>
      <c r="AH138" s="75">
        <f>+VLOOKUP($D138,[1]venta_neta_cons!$A$2:$N$1048576,13,0)</f>
        <v>0</v>
      </c>
      <c r="AI138" s="75">
        <f>+VLOOKUP($D138,[1]venta_neta_cons!$A$2:$N$1048576,14,0)</f>
        <v>0</v>
      </c>
      <c r="AJ138" s="76">
        <f t="shared" si="256"/>
        <v>7348</v>
      </c>
      <c r="AK138" s="159">
        <f t="shared" si="338"/>
        <v>2.7614316820903626E-2</v>
      </c>
      <c r="AL138" s="76"/>
      <c r="AM138" s="75">
        <f>+VLOOKUP($D138,[1]saldo_cons!$A$2:$N$1048576,3,0)</f>
        <v>7348</v>
      </c>
      <c r="AN138" s="75">
        <f>+VLOOKUP($D138,[1]saldo_cons!$A$2:$N$1048576,4,0)</f>
        <v>0</v>
      </c>
      <c r="AO138" s="75">
        <f>+VLOOKUP($D138,[1]saldo_cons!$A$2:$N$1048576,5,0)</f>
        <v>0</v>
      </c>
      <c r="AP138" s="75">
        <f>+VLOOKUP($D138,[1]saldo_cons!$A$2:$N$1048576,6,0)</f>
        <v>0</v>
      </c>
      <c r="AQ138" s="75">
        <f>+VLOOKUP($D138,[1]saldo_cons!$A$2:$N$1048576,7,0)</f>
        <v>0</v>
      </c>
      <c r="AR138" s="75">
        <f>+VLOOKUP($D138,[1]saldo_cons!$A$2:$N$1048576,8,0)</f>
        <v>0</v>
      </c>
      <c r="AS138" s="75">
        <f>+VLOOKUP($D138,[1]saldo_cons!$A$2:$N$1048576,9,0)</f>
        <v>0</v>
      </c>
      <c r="AT138" s="75">
        <f>+VLOOKUP($D138,[1]saldo_cons!$A$2:$N$1048576,10,0)</f>
        <v>0</v>
      </c>
      <c r="AU138" s="75">
        <f>+VLOOKUP($D138,[1]saldo_cons!$A$2:$N$1048576,11,0)</f>
        <v>0</v>
      </c>
      <c r="AV138" s="75">
        <f>+VLOOKUP($D138,[1]saldo_cons!$A$2:$N$1048576,12,0)</f>
        <v>0</v>
      </c>
      <c r="AW138" s="75">
        <f>+VLOOKUP($D138,[1]saldo_cons!$A$2:$N$1048576,13,0)</f>
        <v>0</v>
      </c>
      <c r="AX138" s="75">
        <f>+VLOOKUP($D138,[1]saldo_cons!$A$2:$N$1048576,14,0)</f>
        <v>0</v>
      </c>
      <c r="AY138" s="76">
        <f t="shared" si="333"/>
        <v>7348</v>
      </c>
      <c r="AZ138" s="76"/>
      <c r="BA138" s="76"/>
      <c r="BB138" s="75">
        <f>+VLOOKUP($D138,[1]ggr_cons!$A$2:$N$1048576,3,0)</f>
        <v>202.90999999999985</v>
      </c>
      <c r="BC138" s="75">
        <f>+VLOOKUP($D138,[1]ggr_cons!$A$2:$N$1048576,4,0)</f>
        <v>0</v>
      </c>
      <c r="BD138" s="75">
        <f>+VLOOKUP($D138,[1]ggr_cons!$A$2:$N$1048576,5,0)</f>
        <v>0</v>
      </c>
      <c r="BE138" s="75">
        <f>+VLOOKUP($D138,[1]ggr_cons!$A$2:$N$1048576,6,0)</f>
        <v>0</v>
      </c>
      <c r="BF138" s="75">
        <f>+VLOOKUP($D138,[1]ggr_cons!$A$2:$N$1048576,7,0)</f>
        <v>0</v>
      </c>
      <c r="BG138" s="75">
        <f>+VLOOKUP($D138,[1]ggr_cons!$A$2:$N$1048576,8,0)</f>
        <v>0</v>
      </c>
      <c r="BH138" s="75">
        <f>+VLOOKUP($D138,[1]ggr_cons!$A$2:$N$1048576,9,0)</f>
        <v>0</v>
      </c>
      <c r="BI138" s="75">
        <f>+VLOOKUP($D138,[1]ggr_cons!$A$2:$N$1048576,10,0)</f>
        <v>0</v>
      </c>
      <c r="BJ138" s="75">
        <f>+VLOOKUP($D138,[1]ggr_cons!$A$2:$N$1048576,11,0)</f>
        <v>0</v>
      </c>
      <c r="BK138" s="75">
        <f>+VLOOKUP($D138,[1]ggr_cons!$A$2:$N$1048576,12,0)</f>
        <v>0</v>
      </c>
      <c r="BL138" s="75">
        <f>+VLOOKUP($D138,[1]ggr_cons!$A$2:$N$1048576,13,0)</f>
        <v>0</v>
      </c>
      <c r="BM138" s="75">
        <f>+VLOOKUP($D138,[1]ggr_cons!$A$2:$N$1048576,14,0)</f>
        <v>0</v>
      </c>
      <c r="BN138" s="76">
        <f t="shared" si="334"/>
        <v>202.90999999999985</v>
      </c>
      <c r="BO138" s="75"/>
      <c r="BP138" s="75"/>
      <c r="BQ138" s="77">
        <f t="shared" si="257"/>
        <v>73.48</v>
      </c>
      <c r="BR138" s="77">
        <f t="shared" si="258"/>
        <v>0</v>
      </c>
      <c r="BS138" s="77">
        <f t="shared" si="259"/>
        <v>0</v>
      </c>
      <c r="BT138" s="77">
        <f t="shared" si="260"/>
        <v>0</v>
      </c>
      <c r="BU138" s="77">
        <f t="shared" si="261"/>
        <v>0</v>
      </c>
      <c r="BV138" s="77">
        <f t="shared" si="262"/>
        <v>0</v>
      </c>
      <c r="BW138" s="77">
        <f t="shared" si="263"/>
        <v>0</v>
      </c>
      <c r="BX138" s="77">
        <f t="shared" si="264"/>
        <v>0</v>
      </c>
      <c r="BY138" s="77">
        <f t="shared" si="265"/>
        <v>0</v>
      </c>
      <c r="BZ138" s="77">
        <f t="shared" si="266"/>
        <v>0</v>
      </c>
      <c r="CA138" s="77">
        <f t="shared" si="267"/>
        <v>0</v>
      </c>
      <c r="CB138" s="77">
        <f t="shared" si="268"/>
        <v>0</v>
      </c>
      <c r="CC138" s="77">
        <f t="shared" si="269"/>
        <v>73.48</v>
      </c>
      <c r="CD138" s="75"/>
      <c r="CE138" s="77"/>
      <c r="CF138" s="77">
        <f t="shared" si="270"/>
        <v>60.727272727272734</v>
      </c>
      <c r="CG138" s="77">
        <f t="shared" si="271"/>
        <v>0</v>
      </c>
      <c r="CH138" s="77">
        <f t="shared" si="272"/>
        <v>0</v>
      </c>
      <c r="CI138" s="77">
        <f t="shared" si="273"/>
        <v>0</v>
      </c>
      <c r="CJ138" s="77">
        <f t="shared" si="274"/>
        <v>0</v>
      </c>
      <c r="CK138" s="77">
        <f t="shared" si="275"/>
        <v>0</v>
      </c>
      <c r="CL138" s="77">
        <f t="shared" si="276"/>
        <v>0</v>
      </c>
      <c r="CM138" s="77">
        <f t="shared" si="277"/>
        <v>0</v>
      </c>
      <c r="CN138" s="77">
        <f t="shared" si="278"/>
        <v>0</v>
      </c>
      <c r="CO138" s="77">
        <f t="shared" si="279"/>
        <v>0</v>
      </c>
      <c r="CP138" s="77">
        <f t="shared" si="280"/>
        <v>0</v>
      </c>
      <c r="CQ138" s="77">
        <f t="shared" si="281"/>
        <v>0</v>
      </c>
      <c r="CR138" s="77">
        <f t="shared" si="282"/>
        <v>60.727272727272734</v>
      </c>
      <c r="CS138" s="75"/>
      <c r="CT138" s="75"/>
      <c r="CU138" s="78">
        <f t="shared" si="295"/>
        <v>146.96</v>
      </c>
      <c r="CV138" s="78">
        <f t="shared" si="296"/>
        <v>0</v>
      </c>
      <c r="CW138" s="78">
        <f t="shared" si="297"/>
        <v>0</v>
      </c>
      <c r="CX138" s="78">
        <f t="shared" si="298"/>
        <v>0</v>
      </c>
      <c r="CY138" s="78">
        <f t="shared" si="299"/>
        <v>0</v>
      </c>
      <c r="CZ138" s="78">
        <f t="shared" si="300"/>
        <v>0</v>
      </c>
      <c r="DA138" s="78">
        <f t="shared" si="301"/>
        <v>0</v>
      </c>
      <c r="DB138" s="78">
        <f t="shared" si="302"/>
        <v>0</v>
      </c>
      <c r="DC138" s="78">
        <f t="shared" si="303"/>
        <v>0</v>
      </c>
      <c r="DD138" s="78">
        <f t="shared" si="304"/>
        <v>0</v>
      </c>
      <c r="DE138" s="78">
        <f t="shared" si="305"/>
        <v>0</v>
      </c>
      <c r="DF138" s="78">
        <f t="shared" si="306"/>
        <v>0</v>
      </c>
      <c r="DG138" s="77">
        <f t="shared" si="307"/>
        <v>146.96</v>
      </c>
      <c r="DH138" s="75"/>
      <c r="DJ138" s="6">
        <f t="shared" si="308"/>
        <v>30</v>
      </c>
      <c r="DK138" s="6">
        <f t="shared" si="309"/>
        <v>0</v>
      </c>
      <c r="DL138" s="6">
        <f t="shared" si="310"/>
        <v>0</v>
      </c>
      <c r="DM138" s="6">
        <f t="shared" si="311"/>
        <v>0</v>
      </c>
      <c r="DN138" s="6">
        <f t="shared" si="312"/>
        <v>0</v>
      </c>
      <c r="DO138" s="6">
        <f t="shared" si="313"/>
        <v>0</v>
      </c>
      <c r="DP138" s="6">
        <f t="shared" si="314"/>
        <v>0</v>
      </c>
      <c r="DQ138" s="6">
        <f t="shared" si="315"/>
        <v>0</v>
      </c>
      <c r="DR138" s="6">
        <f t="shared" si="316"/>
        <v>0</v>
      </c>
      <c r="DS138" s="6">
        <f t="shared" si="317"/>
        <v>0</v>
      </c>
      <c r="DT138" s="6">
        <f t="shared" si="318"/>
        <v>0</v>
      </c>
      <c r="DU138" s="6">
        <f t="shared" si="319"/>
        <v>0</v>
      </c>
      <c r="DV138" s="77">
        <f t="shared" si="337"/>
        <v>30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77">
        <f t="shared" si="335"/>
        <v>0</v>
      </c>
      <c r="EO138" s="75">
        <f t="shared" si="283"/>
        <v>176.96</v>
      </c>
      <c r="EP138" s="75">
        <f t="shared" si="284"/>
        <v>0</v>
      </c>
      <c r="EQ138" s="75">
        <f t="shared" si="285"/>
        <v>0</v>
      </c>
      <c r="ER138" s="75">
        <f t="shared" si="286"/>
        <v>0</v>
      </c>
      <c r="ES138" s="75">
        <f t="shared" si="287"/>
        <v>0</v>
      </c>
      <c r="ET138" s="75">
        <f t="shared" si="288"/>
        <v>0</v>
      </c>
      <c r="EU138" s="75">
        <f t="shared" si="289"/>
        <v>0</v>
      </c>
      <c r="EV138" s="75">
        <f t="shared" si="290"/>
        <v>0</v>
      </c>
      <c r="EW138" s="75">
        <f t="shared" si="291"/>
        <v>0</v>
      </c>
      <c r="EX138" s="75">
        <f t="shared" si="292"/>
        <v>0</v>
      </c>
      <c r="EY138" s="75">
        <f t="shared" si="293"/>
        <v>0</v>
      </c>
      <c r="EZ138" s="75">
        <f t="shared" si="294"/>
        <v>0</v>
      </c>
      <c r="FA138" s="77">
        <f t="shared" si="336"/>
        <v>176.96</v>
      </c>
      <c r="FD138" s="75">
        <f t="shared" si="320"/>
        <v>7171.04</v>
      </c>
      <c r="FE138" s="75">
        <f t="shared" si="321"/>
        <v>0</v>
      </c>
      <c r="FF138" s="75">
        <f t="shared" si="322"/>
        <v>0</v>
      </c>
      <c r="FG138" s="75">
        <f t="shared" si="323"/>
        <v>0</v>
      </c>
      <c r="FH138" s="75">
        <f t="shared" si="324"/>
        <v>0</v>
      </c>
      <c r="FI138" s="75">
        <f t="shared" si="325"/>
        <v>0</v>
      </c>
      <c r="FJ138" s="75">
        <f t="shared" si="326"/>
        <v>0</v>
      </c>
      <c r="FK138" s="75">
        <f t="shared" si="327"/>
        <v>0</v>
      </c>
      <c r="FL138" s="75">
        <f t="shared" si="328"/>
        <v>0</v>
      </c>
      <c r="FM138" s="75">
        <f t="shared" si="329"/>
        <v>0</v>
      </c>
      <c r="FN138" s="75">
        <f t="shared" si="330"/>
        <v>0</v>
      </c>
      <c r="FO138" s="75">
        <f t="shared" si="331"/>
        <v>0</v>
      </c>
      <c r="FP138" s="75">
        <f t="shared" si="332"/>
        <v>7171.04</v>
      </c>
    </row>
    <row r="139" spans="1:172" ht="15" customHeight="1" outlineLevel="2" x14ac:dyDescent="0.25">
      <c r="A139" s="30">
        <v>12</v>
      </c>
      <c r="B139" s="30" t="s">
        <v>408</v>
      </c>
      <c r="C139" s="30" t="s">
        <v>6</v>
      </c>
      <c r="D139" s="64">
        <f t="shared" si="339"/>
        <v>16073</v>
      </c>
      <c r="E139" s="62">
        <v>16073</v>
      </c>
      <c r="F139" s="46" t="s">
        <v>540</v>
      </c>
      <c r="G139" s="36" t="s">
        <v>410</v>
      </c>
      <c r="H139" s="36" t="s">
        <v>410</v>
      </c>
      <c r="I139" s="46" t="s">
        <v>541</v>
      </c>
      <c r="J139" s="44" t="s">
        <v>445</v>
      </c>
      <c r="K139" s="44" t="s">
        <v>434</v>
      </c>
      <c r="L139" s="32" t="s">
        <v>220</v>
      </c>
      <c r="M139" s="33" t="s">
        <v>405</v>
      </c>
      <c r="N139" s="34">
        <v>0.01</v>
      </c>
      <c r="O139" s="34">
        <v>0.02</v>
      </c>
      <c r="P139" s="34">
        <v>0</v>
      </c>
      <c r="Q139" s="34">
        <v>0</v>
      </c>
      <c r="R139" s="33">
        <v>0</v>
      </c>
      <c r="S139" s="33">
        <v>0</v>
      </c>
      <c r="T139" s="33">
        <v>30</v>
      </c>
      <c r="U139" s="33"/>
      <c r="X139" s="75">
        <f>+VLOOKUP($D139,[1]venta_neta_cons!$A$2:$N$1048576,3,0)</f>
        <v>7206</v>
      </c>
      <c r="Y139" s="75">
        <f>+VLOOKUP($D139,[1]venta_neta_cons!$A$2:$N$1048576,4,0)</f>
        <v>0</v>
      </c>
      <c r="Z139" s="75">
        <f>+VLOOKUP($D139,[1]venta_neta_cons!$A$2:$N$1048576,5,0)</f>
        <v>0</v>
      </c>
      <c r="AA139" s="75">
        <f>+VLOOKUP($D139,[1]venta_neta_cons!$A$2:$N$1048576,6,0)</f>
        <v>0</v>
      </c>
      <c r="AB139" s="75">
        <f>+VLOOKUP($D139,[1]venta_neta_cons!$A$2:$N$1048576,7,0)</f>
        <v>0</v>
      </c>
      <c r="AC139" s="75">
        <f>+VLOOKUP($D139,[1]venta_neta_cons!$A$2:$N$1048576,8,0)</f>
        <v>0</v>
      </c>
      <c r="AD139" s="75">
        <f>+VLOOKUP($D139,[1]venta_neta_cons!$A$2:$N$1048576,9,0)</f>
        <v>0</v>
      </c>
      <c r="AE139" s="75">
        <f>+VLOOKUP($D139,[1]venta_neta_cons!$A$2:$N$1048576,10,0)</f>
        <v>0</v>
      </c>
      <c r="AF139" s="75">
        <f>+VLOOKUP($D139,[1]venta_neta_cons!$A$2:$N$1048576,11,0)</f>
        <v>0</v>
      </c>
      <c r="AG139" s="75">
        <f>+VLOOKUP($D139,[1]venta_neta_cons!$A$2:$N$1048576,12,0)</f>
        <v>0</v>
      </c>
      <c r="AH139" s="75">
        <f>+VLOOKUP($D139,[1]venta_neta_cons!$A$2:$N$1048576,13,0)</f>
        <v>0</v>
      </c>
      <c r="AI139" s="75">
        <f>+VLOOKUP($D139,[1]venta_neta_cons!$A$2:$N$1048576,14,0)</f>
        <v>0</v>
      </c>
      <c r="AJ139" s="76">
        <f t="shared" si="256"/>
        <v>7206</v>
      </c>
      <c r="AK139" s="159">
        <f t="shared" si="338"/>
        <v>0.19116291978906472</v>
      </c>
      <c r="AL139" s="76"/>
      <c r="AM139" s="75">
        <f>+VLOOKUP($D139,[1]saldo_cons!$A$2:$N$1048576,3,0)</f>
        <v>7206</v>
      </c>
      <c r="AN139" s="75">
        <f>+VLOOKUP($D139,[1]saldo_cons!$A$2:$N$1048576,4,0)</f>
        <v>0</v>
      </c>
      <c r="AO139" s="75">
        <f>+VLOOKUP($D139,[1]saldo_cons!$A$2:$N$1048576,5,0)</f>
        <v>0</v>
      </c>
      <c r="AP139" s="75">
        <f>+VLOOKUP($D139,[1]saldo_cons!$A$2:$N$1048576,6,0)</f>
        <v>0</v>
      </c>
      <c r="AQ139" s="75">
        <f>+VLOOKUP($D139,[1]saldo_cons!$A$2:$N$1048576,7,0)</f>
        <v>0</v>
      </c>
      <c r="AR139" s="75">
        <f>+VLOOKUP($D139,[1]saldo_cons!$A$2:$N$1048576,8,0)</f>
        <v>0</v>
      </c>
      <c r="AS139" s="75">
        <f>+VLOOKUP($D139,[1]saldo_cons!$A$2:$N$1048576,9,0)</f>
        <v>0</v>
      </c>
      <c r="AT139" s="75">
        <f>+VLOOKUP($D139,[1]saldo_cons!$A$2:$N$1048576,10,0)</f>
        <v>0</v>
      </c>
      <c r="AU139" s="75">
        <f>+VLOOKUP($D139,[1]saldo_cons!$A$2:$N$1048576,11,0)</f>
        <v>0</v>
      </c>
      <c r="AV139" s="75">
        <f>+VLOOKUP($D139,[1]saldo_cons!$A$2:$N$1048576,12,0)</f>
        <v>0</v>
      </c>
      <c r="AW139" s="75">
        <f>+VLOOKUP($D139,[1]saldo_cons!$A$2:$N$1048576,13,0)</f>
        <v>0</v>
      </c>
      <c r="AX139" s="75">
        <f>+VLOOKUP($D139,[1]saldo_cons!$A$2:$N$1048576,14,0)</f>
        <v>0</v>
      </c>
      <c r="AY139" s="76">
        <f t="shared" si="333"/>
        <v>7206</v>
      </c>
      <c r="AZ139" s="76"/>
      <c r="BA139" s="76"/>
      <c r="BB139" s="75">
        <f>+VLOOKUP($D139,[1]ggr_cons!$A$2:$N$1048576,3,0)</f>
        <v>1377.5200000000004</v>
      </c>
      <c r="BC139" s="75">
        <f>+VLOOKUP($D139,[1]ggr_cons!$A$2:$N$1048576,4,0)</f>
        <v>0</v>
      </c>
      <c r="BD139" s="75">
        <f>+VLOOKUP($D139,[1]ggr_cons!$A$2:$N$1048576,5,0)</f>
        <v>0</v>
      </c>
      <c r="BE139" s="75">
        <f>+VLOOKUP($D139,[1]ggr_cons!$A$2:$N$1048576,6,0)</f>
        <v>0</v>
      </c>
      <c r="BF139" s="75">
        <f>+VLOOKUP($D139,[1]ggr_cons!$A$2:$N$1048576,7,0)</f>
        <v>0</v>
      </c>
      <c r="BG139" s="75">
        <f>+VLOOKUP($D139,[1]ggr_cons!$A$2:$N$1048576,8,0)</f>
        <v>0</v>
      </c>
      <c r="BH139" s="75">
        <f>+VLOOKUP($D139,[1]ggr_cons!$A$2:$N$1048576,9,0)</f>
        <v>0</v>
      </c>
      <c r="BI139" s="75">
        <f>+VLOOKUP($D139,[1]ggr_cons!$A$2:$N$1048576,10,0)</f>
        <v>0</v>
      </c>
      <c r="BJ139" s="75">
        <f>+VLOOKUP($D139,[1]ggr_cons!$A$2:$N$1048576,11,0)</f>
        <v>0</v>
      </c>
      <c r="BK139" s="75">
        <f>+VLOOKUP($D139,[1]ggr_cons!$A$2:$N$1048576,12,0)</f>
        <v>0</v>
      </c>
      <c r="BL139" s="75">
        <f>+VLOOKUP($D139,[1]ggr_cons!$A$2:$N$1048576,13,0)</f>
        <v>0</v>
      </c>
      <c r="BM139" s="75">
        <f>+VLOOKUP($D139,[1]ggr_cons!$A$2:$N$1048576,14,0)</f>
        <v>0</v>
      </c>
      <c r="BN139" s="76">
        <f t="shared" si="334"/>
        <v>1377.5200000000004</v>
      </c>
      <c r="BO139" s="75"/>
      <c r="BP139" s="75"/>
      <c r="BQ139" s="77">
        <f t="shared" si="257"/>
        <v>72.06</v>
      </c>
      <c r="BR139" s="77">
        <f t="shared" si="258"/>
        <v>0</v>
      </c>
      <c r="BS139" s="77">
        <f t="shared" si="259"/>
        <v>0</v>
      </c>
      <c r="BT139" s="77">
        <f t="shared" si="260"/>
        <v>0</v>
      </c>
      <c r="BU139" s="77">
        <f t="shared" si="261"/>
        <v>0</v>
      </c>
      <c r="BV139" s="77">
        <f t="shared" si="262"/>
        <v>0</v>
      </c>
      <c r="BW139" s="77">
        <f t="shared" si="263"/>
        <v>0</v>
      </c>
      <c r="BX139" s="77">
        <f t="shared" si="264"/>
        <v>0</v>
      </c>
      <c r="BY139" s="77">
        <f t="shared" si="265"/>
        <v>0</v>
      </c>
      <c r="BZ139" s="77">
        <f t="shared" si="266"/>
        <v>0</v>
      </c>
      <c r="CA139" s="77">
        <f t="shared" si="267"/>
        <v>0</v>
      </c>
      <c r="CB139" s="77">
        <f t="shared" si="268"/>
        <v>0</v>
      </c>
      <c r="CC139" s="77">
        <f t="shared" si="269"/>
        <v>72.06</v>
      </c>
      <c r="CD139" s="75"/>
      <c r="CE139" s="77"/>
      <c r="CF139" s="77">
        <f t="shared" si="270"/>
        <v>59.553719008264466</v>
      </c>
      <c r="CG139" s="77">
        <f t="shared" si="271"/>
        <v>0</v>
      </c>
      <c r="CH139" s="77">
        <f t="shared" si="272"/>
        <v>0</v>
      </c>
      <c r="CI139" s="77">
        <f t="shared" si="273"/>
        <v>0</v>
      </c>
      <c r="CJ139" s="77">
        <f t="shared" si="274"/>
        <v>0</v>
      </c>
      <c r="CK139" s="77">
        <f t="shared" si="275"/>
        <v>0</v>
      </c>
      <c r="CL139" s="77">
        <f t="shared" si="276"/>
        <v>0</v>
      </c>
      <c r="CM139" s="77">
        <f t="shared" si="277"/>
        <v>0</v>
      </c>
      <c r="CN139" s="77">
        <f t="shared" si="278"/>
        <v>0</v>
      </c>
      <c r="CO139" s="77">
        <f t="shared" si="279"/>
        <v>0</v>
      </c>
      <c r="CP139" s="77">
        <f t="shared" si="280"/>
        <v>0</v>
      </c>
      <c r="CQ139" s="77">
        <f t="shared" si="281"/>
        <v>0</v>
      </c>
      <c r="CR139" s="77">
        <f t="shared" si="282"/>
        <v>59.553719008264466</v>
      </c>
      <c r="CS139" s="75"/>
      <c r="CT139" s="75"/>
      <c r="CU139" s="78">
        <f t="shared" si="295"/>
        <v>144.12</v>
      </c>
      <c r="CV139" s="78">
        <f t="shared" si="296"/>
        <v>0</v>
      </c>
      <c r="CW139" s="78">
        <f t="shared" si="297"/>
        <v>0</v>
      </c>
      <c r="CX139" s="78">
        <f t="shared" si="298"/>
        <v>0</v>
      </c>
      <c r="CY139" s="78">
        <f t="shared" si="299"/>
        <v>0</v>
      </c>
      <c r="CZ139" s="78">
        <f t="shared" si="300"/>
        <v>0</v>
      </c>
      <c r="DA139" s="78">
        <f t="shared" si="301"/>
        <v>0</v>
      </c>
      <c r="DB139" s="78">
        <f t="shared" si="302"/>
        <v>0</v>
      </c>
      <c r="DC139" s="78">
        <f t="shared" si="303"/>
        <v>0</v>
      </c>
      <c r="DD139" s="78">
        <f t="shared" si="304"/>
        <v>0</v>
      </c>
      <c r="DE139" s="78">
        <f t="shared" si="305"/>
        <v>0</v>
      </c>
      <c r="DF139" s="78">
        <f t="shared" si="306"/>
        <v>0</v>
      </c>
      <c r="DG139" s="77">
        <f t="shared" si="307"/>
        <v>144.12</v>
      </c>
      <c r="DH139" s="75"/>
      <c r="DJ139" s="6">
        <f t="shared" si="308"/>
        <v>30</v>
      </c>
      <c r="DK139" s="6">
        <f t="shared" si="309"/>
        <v>0</v>
      </c>
      <c r="DL139" s="6">
        <f t="shared" si="310"/>
        <v>0</v>
      </c>
      <c r="DM139" s="6">
        <f t="shared" si="311"/>
        <v>0</v>
      </c>
      <c r="DN139" s="6">
        <f t="shared" si="312"/>
        <v>0</v>
      </c>
      <c r="DO139" s="6">
        <f t="shared" si="313"/>
        <v>0</v>
      </c>
      <c r="DP139" s="6">
        <f t="shared" si="314"/>
        <v>0</v>
      </c>
      <c r="DQ139" s="6">
        <f t="shared" si="315"/>
        <v>0</v>
      </c>
      <c r="DR139" s="6">
        <f t="shared" si="316"/>
        <v>0</v>
      </c>
      <c r="DS139" s="6">
        <f t="shared" si="317"/>
        <v>0</v>
      </c>
      <c r="DT139" s="6">
        <f t="shared" si="318"/>
        <v>0</v>
      </c>
      <c r="DU139" s="6">
        <f t="shared" si="319"/>
        <v>0</v>
      </c>
      <c r="DV139" s="77">
        <f t="shared" si="337"/>
        <v>30</v>
      </c>
      <c r="DY139" s="6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77">
        <f t="shared" si="335"/>
        <v>0</v>
      </c>
      <c r="EO139" s="75">
        <f t="shared" si="283"/>
        <v>174.12</v>
      </c>
      <c r="EP139" s="75">
        <f t="shared" si="284"/>
        <v>0</v>
      </c>
      <c r="EQ139" s="75">
        <f t="shared" si="285"/>
        <v>0</v>
      </c>
      <c r="ER139" s="75">
        <f t="shared" si="286"/>
        <v>0</v>
      </c>
      <c r="ES139" s="75">
        <f t="shared" si="287"/>
        <v>0</v>
      </c>
      <c r="ET139" s="75">
        <f t="shared" si="288"/>
        <v>0</v>
      </c>
      <c r="EU139" s="75">
        <f t="shared" si="289"/>
        <v>0</v>
      </c>
      <c r="EV139" s="75">
        <f t="shared" si="290"/>
        <v>0</v>
      </c>
      <c r="EW139" s="75">
        <f t="shared" si="291"/>
        <v>0</v>
      </c>
      <c r="EX139" s="75">
        <f t="shared" si="292"/>
        <v>0</v>
      </c>
      <c r="EY139" s="75">
        <f t="shared" si="293"/>
        <v>0</v>
      </c>
      <c r="EZ139" s="75">
        <f t="shared" si="294"/>
        <v>0</v>
      </c>
      <c r="FA139" s="77">
        <f t="shared" si="336"/>
        <v>174.12</v>
      </c>
      <c r="FD139" s="75">
        <f t="shared" si="320"/>
        <v>7031.88</v>
      </c>
      <c r="FE139" s="75">
        <f t="shared" si="321"/>
        <v>0</v>
      </c>
      <c r="FF139" s="75">
        <f t="shared" si="322"/>
        <v>0</v>
      </c>
      <c r="FG139" s="75">
        <f t="shared" si="323"/>
        <v>0</v>
      </c>
      <c r="FH139" s="75">
        <f t="shared" si="324"/>
        <v>0</v>
      </c>
      <c r="FI139" s="75">
        <f t="shared" si="325"/>
        <v>0</v>
      </c>
      <c r="FJ139" s="75">
        <f t="shared" si="326"/>
        <v>0</v>
      </c>
      <c r="FK139" s="75">
        <f t="shared" si="327"/>
        <v>0</v>
      </c>
      <c r="FL139" s="75">
        <f t="shared" si="328"/>
        <v>0</v>
      </c>
      <c r="FM139" s="75">
        <f t="shared" si="329"/>
        <v>0</v>
      </c>
      <c r="FN139" s="75">
        <f t="shared" si="330"/>
        <v>0</v>
      </c>
      <c r="FO139" s="75">
        <f t="shared" si="331"/>
        <v>0</v>
      </c>
      <c r="FP139" s="75">
        <f t="shared" si="332"/>
        <v>7031.88</v>
      </c>
    </row>
    <row r="140" spans="1:172" ht="15" customHeight="1" outlineLevel="2" x14ac:dyDescent="0.25">
      <c r="A140" s="30">
        <v>12</v>
      </c>
      <c r="B140" s="30" t="s">
        <v>408</v>
      </c>
      <c r="C140" s="30" t="s">
        <v>6</v>
      </c>
      <c r="D140" s="64">
        <f t="shared" si="339"/>
        <v>16075</v>
      </c>
      <c r="E140" s="62">
        <v>16075</v>
      </c>
      <c r="F140" s="39" t="s">
        <v>542</v>
      </c>
      <c r="G140" s="36" t="s">
        <v>410</v>
      </c>
      <c r="H140" s="36" t="s">
        <v>410</v>
      </c>
      <c r="I140" s="39" t="s">
        <v>543</v>
      </c>
      <c r="J140" s="39" t="s">
        <v>544</v>
      </c>
      <c r="K140" s="44" t="s">
        <v>434</v>
      </c>
      <c r="L140" s="32" t="s">
        <v>220</v>
      </c>
      <c r="M140" s="33" t="s">
        <v>405</v>
      </c>
      <c r="N140" s="34">
        <v>0.01</v>
      </c>
      <c r="O140" s="34">
        <v>0.02</v>
      </c>
      <c r="P140" s="34">
        <v>0</v>
      </c>
      <c r="Q140" s="34">
        <v>0</v>
      </c>
      <c r="R140" s="33">
        <v>0</v>
      </c>
      <c r="S140" s="33">
        <v>0</v>
      </c>
      <c r="T140" s="33">
        <v>30</v>
      </c>
      <c r="U140" s="33"/>
      <c r="X140" s="75">
        <f>+VLOOKUP($D140,[1]venta_neta_cons!$A$2:$N$1048576,3,0)</f>
        <v>1965</v>
      </c>
      <c r="Y140" s="75">
        <f>+VLOOKUP($D140,[1]venta_neta_cons!$A$2:$N$1048576,4,0)</f>
        <v>0</v>
      </c>
      <c r="Z140" s="75">
        <f>+VLOOKUP($D140,[1]venta_neta_cons!$A$2:$N$1048576,5,0)</f>
        <v>0</v>
      </c>
      <c r="AA140" s="75">
        <f>+VLOOKUP($D140,[1]venta_neta_cons!$A$2:$N$1048576,6,0)</f>
        <v>0</v>
      </c>
      <c r="AB140" s="75">
        <f>+VLOOKUP($D140,[1]venta_neta_cons!$A$2:$N$1048576,7,0)</f>
        <v>0</v>
      </c>
      <c r="AC140" s="75">
        <f>+VLOOKUP($D140,[1]venta_neta_cons!$A$2:$N$1048576,8,0)</f>
        <v>0</v>
      </c>
      <c r="AD140" s="75">
        <f>+VLOOKUP($D140,[1]venta_neta_cons!$A$2:$N$1048576,9,0)</f>
        <v>0</v>
      </c>
      <c r="AE140" s="75">
        <f>+VLOOKUP($D140,[1]venta_neta_cons!$A$2:$N$1048576,10,0)</f>
        <v>0</v>
      </c>
      <c r="AF140" s="75">
        <f>+VLOOKUP($D140,[1]venta_neta_cons!$A$2:$N$1048576,11,0)</f>
        <v>0</v>
      </c>
      <c r="AG140" s="75">
        <f>+VLOOKUP($D140,[1]venta_neta_cons!$A$2:$N$1048576,12,0)</f>
        <v>0</v>
      </c>
      <c r="AH140" s="75">
        <f>+VLOOKUP($D140,[1]venta_neta_cons!$A$2:$N$1048576,13,0)</f>
        <v>0</v>
      </c>
      <c r="AI140" s="75">
        <f>+VLOOKUP($D140,[1]venta_neta_cons!$A$2:$N$1048576,14,0)</f>
        <v>0</v>
      </c>
      <c r="AJ140" s="76">
        <f t="shared" si="256"/>
        <v>1965</v>
      </c>
      <c r="AK140" s="159">
        <f t="shared" si="338"/>
        <v>0.13203562340966923</v>
      </c>
      <c r="AL140" s="76"/>
      <c r="AM140" s="75">
        <f>+VLOOKUP($D140,[1]saldo_cons!$A$2:$N$1048576,3,0)</f>
        <v>1965</v>
      </c>
      <c r="AN140" s="75">
        <f>+VLOOKUP($D140,[1]saldo_cons!$A$2:$N$1048576,4,0)</f>
        <v>0</v>
      </c>
      <c r="AO140" s="75">
        <f>+VLOOKUP($D140,[1]saldo_cons!$A$2:$N$1048576,5,0)</f>
        <v>0</v>
      </c>
      <c r="AP140" s="75">
        <f>+VLOOKUP($D140,[1]saldo_cons!$A$2:$N$1048576,6,0)</f>
        <v>0</v>
      </c>
      <c r="AQ140" s="75">
        <f>+VLOOKUP($D140,[1]saldo_cons!$A$2:$N$1048576,7,0)</f>
        <v>0</v>
      </c>
      <c r="AR140" s="75">
        <f>+VLOOKUP($D140,[1]saldo_cons!$A$2:$N$1048576,8,0)</f>
        <v>0</v>
      </c>
      <c r="AS140" s="75">
        <f>+VLOOKUP($D140,[1]saldo_cons!$A$2:$N$1048576,9,0)</f>
        <v>0</v>
      </c>
      <c r="AT140" s="75">
        <f>+VLOOKUP($D140,[1]saldo_cons!$A$2:$N$1048576,10,0)</f>
        <v>0</v>
      </c>
      <c r="AU140" s="75">
        <f>+VLOOKUP($D140,[1]saldo_cons!$A$2:$N$1048576,11,0)</f>
        <v>0</v>
      </c>
      <c r="AV140" s="75">
        <f>+VLOOKUP($D140,[1]saldo_cons!$A$2:$N$1048576,12,0)</f>
        <v>0</v>
      </c>
      <c r="AW140" s="75">
        <f>+VLOOKUP($D140,[1]saldo_cons!$A$2:$N$1048576,13,0)</f>
        <v>0</v>
      </c>
      <c r="AX140" s="75">
        <f>+VLOOKUP($D140,[1]saldo_cons!$A$2:$N$1048576,14,0)</f>
        <v>0</v>
      </c>
      <c r="AY140" s="76">
        <f t="shared" si="333"/>
        <v>1965</v>
      </c>
      <c r="AZ140" s="76"/>
      <c r="BA140" s="76"/>
      <c r="BB140" s="75">
        <f>+VLOOKUP($D140,[1]ggr_cons!$A$2:$N$1048576,3,0)</f>
        <v>259.45000000000005</v>
      </c>
      <c r="BC140" s="75">
        <f>+VLOOKUP($D140,[1]ggr_cons!$A$2:$N$1048576,4,0)</f>
        <v>0</v>
      </c>
      <c r="BD140" s="75">
        <f>+VLOOKUP($D140,[1]ggr_cons!$A$2:$N$1048576,5,0)</f>
        <v>0</v>
      </c>
      <c r="BE140" s="75">
        <f>+VLOOKUP($D140,[1]ggr_cons!$A$2:$N$1048576,6,0)</f>
        <v>0</v>
      </c>
      <c r="BF140" s="75">
        <f>+VLOOKUP($D140,[1]ggr_cons!$A$2:$N$1048576,7,0)</f>
        <v>0</v>
      </c>
      <c r="BG140" s="75">
        <f>+VLOOKUP($D140,[1]ggr_cons!$A$2:$N$1048576,8,0)</f>
        <v>0</v>
      </c>
      <c r="BH140" s="75">
        <f>+VLOOKUP($D140,[1]ggr_cons!$A$2:$N$1048576,9,0)</f>
        <v>0</v>
      </c>
      <c r="BI140" s="75">
        <f>+VLOOKUP($D140,[1]ggr_cons!$A$2:$N$1048576,10,0)</f>
        <v>0</v>
      </c>
      <c r="BJ140" s="75">
        <f>+VLOOKUP($D140,[1]ggr_cons!$A$2:$N$1048576,11,0)</f>
        <v>0</v>
      </c>
      <c r="BK140" s="75">
        <f>+VLOOKUP($D140,[1]ggr_cons!$A$2:$N$1048576,12,0)</f>
        <v>0</v>
      </c>
      <c r="BL140" s="75">
        <f>+VLOOKUP($D140,[1]ggr_cons!$A$2:$N$1048576,13,0)</f>
        <v>0</v>
      </c>
      <c r="BM140" s="75">
        <f>+VLOOKUP($D140,[1]ggr_cons!$A$2:$N$1048576,14,0)</f>
        <v>0</v>
      </c>
      <c r="BN140" s="76">
        <f t="shared" si="334"/>
        <v>259.45000000000005</v>
      </c>
      <c r="BO140" s="75"/>
      <c r="BP140" s="75"/>
      <c r="BQ140" s="77">
        <f t="shared" si="257"/>
        <v>19.650000000000002</v>
      </c>
      <c r="BR140" s="77">
        <f t="shared" si="258"/>
        <v>0</v>
      </c>
      <c r="BS140" s="77">
        <f t="shared" si="259"/>
        <v>0</v>
      </c>
      <c r="BT140" s="77">
        <f t="shared" si="260"/>
        <v>0</v>
      </c>
      <c r="BU140" s="77">
        <f t="shared" si="261"/>
        <v>0</v>
      </c>
      <c r="BV140" s="77">
        <f t="shared" si="262"/>
        <v>0</v>
      </c>
      <c r="BW140" s="77">
        <f t="shared" si="263"/>
        <v>0</v>
      </c>
      <c r="BX140" s="77">
        <f t="shared" si="264"/>
        <v>0</v>
      </c>
      <c r="BY140" s="77">
        <f t="shared" si="265"/>
        <v>0</v>
      </c>
      <c r="BZ140" s="77">
        <f t="shared" si="266"/>
        <v>0</v>
      </c>
      <c r="CA140" s="77">
        <f t="shared" si="267"/>
        <v>0</v>
      </c>
      <c r="CB140" s="77">
        <f t="shared" si="268"/>
        <v>0</v>
      </c>
      <c r="CC140" s="77">
        <f t="shared" si="269"/>
        <v>19.650000000000002</v>
      </c>
      <c r="CD140" s="75"/>
      <c r="CE140" s="77"/>
      <c r="CF140" s="77">
        <f t="shared" si="270"/>
        <v>16.239669421487605</v>
      </c>
      <c r="CG140" s="77">
        <f t="shared" si="271"/>
        <v>0</v>
      </c>
      <c r="CH140" s="77">
        <f t="shared" si="272"/>
        <v>0</v>
      </c>
      <c r="CI140" s="77">
        <f t="shared" si="273"/>
        <v>0</v>
      </c>
      <c r="CJ140" s="77">
        <f t="shared" si="274"/>
        <v>0</v>
      </c>
      <c r="CK140" s="77">
        <f t="shared" si="275"/>
        <v>0</v>
      </c>
      <c r="CL140" s="77">
        <f t="shared" si="276"/>
        <v>0</v>
      </c>
      <c r="CM140" s="77">
        <f t="shared" si="277"/>
        <v>0</v>
      </c>
      <c r="CN140" s="77">
        <f t="shared" si="278"/>
        <v>0</v>
      </c>
      <c r="CO140" s="77">
        <f t="shared" si="279"/>
        <v>0</v>
      </c>
      <c r="CP140" s="77">
        <f t="shared" si="280"/>
        <v>0</v>
      </c>
      <c r="CQ140" s="77">
        <f t="shared" si="281"/>
        <v>0</v>
      </c>
      <c r="CR140" s="77">
        <f t="shared" si="282"/>
        <v>16.239669421487605</v>
      </c>
      <c r="CS140" s="75"/>
      <c r="CT140" s="75"/>
      <c r="CU140" s="78">
        <f t="shared" si="295"/>
        <v>39.300000000000004</v>
      </c>
      <c r="CV140" s="78">
        <f t="shared" si="296"/>
        <v>0</v>
      </c>
      <c r="CW140" s="78">
        <f t="shared" si="297"/>
        <v>0</v>
      </c>
      <c r="CX140" s="78">
        <f t="shared" si="298"/>
        <v>0</v>
      </c>
      <c r="CY140" s="78">
        <f t="shared" si="299"/>
        <v>0</v>
      </c>
      <c r="CZ140" s="78">
        <f t="shared" si="300"/>
        <v>0</v>
      </c>
      <c r="DA140" s="78">
        <f t="shared" si="301"/>
        <v>0</v>
      </c>
      <c r="DB140" s="78">
        <f t="shared" si="302"/>
        <v>0</v>
      </c>
      <c r="DC140" s="78">
        <f t="shared" si="303"/>
        <v>0</v>
      </c>
      <c r="DD140" s="78">
        <f t="shared" si="304"/>
        <v>0</v>
      </c>
      <c r="DE140" s="78">
        <f t="shared" si="305"/>
        <v>0</v>
      </c>
      <c r="DF140" s="78">
        <f t="shared" si="306"/>
        <v>0</v>
      </c>
      <c r="DG140" s="77">
        <f t="shared" si="307"/>
        <v>39.300000000000004</v>
      </c>
      <c r="DH140" s="75"/>
      <c r="DJ140" s="6">
        <f t="shared" si="308"/>
        <v>30</v>
      </c>
      <c r="DK140" s="6">
        <f t="shared" si="309"/>
        <v>0</v>
      </c>
      <c r="DL140" s="6">
        <f t="shared" si="310"/>
        <v>0</v>
      </c>
      <c r="DM140" s="6">
        <f t="shared" si="311"/>
        <v>0</v>
      </c>
      <c r="DN140" s="6">
        <f t="shared" si="312"/>
        <v>0</v>
      </c>
      <c r="DO140" s="6">
        <f t="shared" si="313"/>
        <v>0</v>
      </c>
      <c r="DP140" s="6">
        <f t="shared" si="314"/>
        <v>0</v>
      </c>
      <c r="DQ140" s="6">
        <f t="shared" si="315"/>
        <v>0</v>
      </c>
      <c r="DR140" s="6">
        <f t="shared" si="316"/>
        <v>0</v>
      </c>
      <c r="DS140" s="6">
        <f t="shared" si="317"/>
        <v>0</v>
      </c>
      <c r="DT140" s="6">
        <f t="shared" si="318"/>
        <v>0</v>
      </c>
      <c r="DU140" s="6">
        <f t="shared" si="319"/>
        <v>0</v>
      </c>
      <c r="DV140" s="77">
        <f t="shared" si="337"/>
        <v>30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77">
        <f t="shared" si="335"/>
        <v>0</v>
      </c>
      <c r="EO140" s="75">
        <f t="shared" si="283"/>
        <v>69.300000000000011</v>
      </c>
      <c r="EP140" s="75">
        <f t="shared" si="284"/>
        <v>0</v>
      </c>
      <c r="EQ140" s="75">
        <f t="shared" si="285"/>
        <v>0</v>
      </c>
      <c r="ER140" s="75">
        <f t="shared" si="286"/>
        <v>0</v>
      </c>
      <c r="ES140" s="75">
        <f t="shared" si="287"/>
        <v>0</v>
      </c>
      <c r="ET140" s="75">
        <f t="shared" si="288"/>
        <v>0</v>
      </c>
      <c r="EU140" s="75">
        <f t="shared" si="289"/>
        <v>0</v>
      </c>
      <c r="EV140" s="75">
        <f t="shared" si="290"/>
        <v>0</v>
      </c>
      <c r="EW140" s="75">
        <f t="shared" si="291"/>
        <v>0</v>
      </c>
      <c r="EX140" s="75">
        <f t="shared" si="292"/>
        <v>0</v>
      </c>
      <c r="EY140" s="75">
        <f t="shared" si="293"/>
        <v>0</v>
      </c>
      <c r="EZ140" s="75">
        <f t="shared" si="294"/>
        <v>0</v>
      </c>
      <c r="FA140" s="77">
        <f t="shared" si="336"/>
        <v>69.300000000000011</v>
      </c>
      <c r="FD140" s="75">
        <f t="shared" si="320"/>
        <v>1895.7</v>
      </c>
      <c r="FE140" s="75">
        <f t="shared" si="321"/>
        <v>0</v>
      </c>
      <c r="FF140" s="75">
        <f t="shared" si="322"/>
        <v>0</v>
      </c>
      <c r="FG140" s="75">
        <f t="shared" si="323"/>
        <v>0</v>
      </c>
      <c r="FH140" s="75">
        <f t="shared" si="324"/>
        <v>0</v>
      </c>
      <c r="FI140" s="75">
        <f t="shared" si="325"/>
        <v>0</v>
      </c>
      <c r="FJ140" s="75">
        <f t="shared" si="326"/>
        <v>0</v>
      </c>
      <c r="FK140" s="75">
        <f t="shared" si="327"/>
        <v>0</v>
      </c>
      <c r="FL140" s="75">
        <f t="shared" si="328"/>
        <v>0</v>
      </c>
      <c r="FM140" s="75">
        <f t="shared" si="329"/>
        <v>0</v>
      </c>
      <c r="FN140" s="75">
        <f t="shared" si="330"/>
        <v>0</v>
      </c>
      <c r="FO140" s="75">
        <f t="shared" si="331"/>
        <v>0</v>
      </c>
      <c r="FP140" s="75">
        <f t="shared" si="332"/>
        <v>1895.7</v>
      </c>
    </row>
    <row r="141" spans="1:172" ht="15" customHeight="1" outlineLevel="2" x14ac:dyDescent="0.25">
      <c r="A141" s="30">
        <v>12</v>
      </c>
      <c r="B141" s="30" t="s">
        <v>408</v>
      </c>
      <c r="C141" s="30" t="s">
        <v>6</v>
      </c>
      <c r="D141" s="64">
        <f t="shared" si="339"/>
        <v>16076</v>
      </c>
      <c r="E141" s="62">
        <v>16076</v>
      </c>
      <c r="F141" s="39" t="s">
        <v>545</v>
      </c>
      <c r="G141" s="36" t="s">
        <v>410</v>
      </c>
      <c r="H141" s="36" t="s">
        <v>410</v>
      </c>
      <c r="I141" s="39" t="s">
        <v>546</v>
      </c>
      <c r="J141" s="44" t="s">
        <v>445</v>
      </c>
      <c r="K141" s="44" t="s">
        <v>434</v>
      </c>
      <c r="L141" s="32" t="s">
        <v>220</v>
      </c>
      <c r="M141" s="33" t="s">
        <v>405</v>
      </c>
      <c r="N141" s="34">
        <v>0.01</v>
      </c>
      <c r="O141" s="34">
        <v>0.02</v>
      </c>
      <c r="P141" s="34">
        <v>0</v>
      </c>
      <c r="Q141" s="34">
        <v>0</v>
      </c>
      <c r="R141" s="33">
        <v>0</v>
      </c>
      <c r="S141" s="33">
        <v>0</v>
      </c>
      <c r="T141" s="33">
        <v>30</v>
      </c>
      <c r="U141" s="33"/>
      <c r="X141" s="75">
        <f>+VLOOKUP($D141,[1]venta_neta_cons!$A$2:$N$1048576,3,0)</f>
        <v>4105</v>
      </c>
      <c r="Y141" s="75">
        <f>+VLOOKUP($D141,[1]venta_neta_cons!$A$2:$N$1048576,4,0)</f>
        <v>0</v>
      </c>
      <c r="Z141" s="75">
        <f>+VLOOKUP($D141,[1]venta_neta_cons!$A$2:$N$1048576,5,0)</f>
        <v>0</v>
      </c>
      <c r="AA141" s="75">
        <f>+VLOOKUP($D141,[1]venta_neta_cons!$A$2:$N$1048576,6,0)</f>
        <v>0</v>
      </c>
      <c r="AB141" s="75">
        <f>+VLOOKUP($D141,[1]venta_neta_cons!$A$2:$N$1048576,7,0)</f>
        <v>0</v>
      </c>
      <c r="AC141" s="75">
        <f>+VLOOKUP($D141,[1]venta_neta_cons!$A$2:$N$1048576,8,0)</f>
        <v>0</v>
      </c>
      <c r="AD141" s="75">
        <f>+VLOOKUP($D141,[1]venta_neta_cons!$A$2:$N$1048576,9,0)</f>
        <v>0</v>
      </c>
      <c r="AE141" s="75">
        <f>+VLOOKUP($D141,[1]venta_neta_cons!$A$2:$N$1048576,10,0)</f>
        <v>0</v>
      </c>
      <c r="AF141" s="75">
        <f>+VLOOKUP($D141,[1]venta_neta_cons!$A$2:$N$1048576,11,0)</f>
        <v>0</v>
      </c>
      <c r="AG141" s="75">
        <f>+VLOOKUP($D141,[1]venta_neta_cons!$A$2:$N$1048576,12,0)</f>
        <v>0</v>
      </c>
      <c r="AH141" s="75">
        <f>+VLOOKUP($D141,[1]venta_neta_cons!$A$2:$N$1048576,13,0)</f>
        <v>0</v>
      </c>
      <c r="AI141" s="75">
        <f>+VLOOKUP($D141,[1]venta_neta_cons!$A$2:$N$1048576,14,0)</f>
        <v>0</v>
      </c>
      <c r="AJ141" s="76">
        <f t="shared" si="256"/>
        <v>4105</v>
      </c>
      <c r="AK141" s="159">
        <f t="shared" si="338"/>
        <v>0.22085261875761264</v>
      </c>
      <c r="AL141" s="76"/>
      <c r="AM141" s="75">
        <f>+VLOOKUP($D141,[1]saldo_cons!$A$2:$N$1048576,3,0)</f>
        <v>4105</v>
      </c>
      <c r="AN141" s="75">
        <f>+VLOOKUP($D141,[1]saldo_cons!$A$2:$N$1048576,4,0)</f>
        <v>0</v>
      </c>
      <c r="AO141" s="75">
        <f>+VLOOKUP($D141,[1]saldo_cons!$A$2:$N$1048576,5,0)</f>
        <v>0</v>
      </c>
      <c r="AP141" s="75">
        <f>+VLOOKUP($D141,[1]saldo_cons!$A$2:$N$1048576,6,0)</f>
        <v>0</v>
      </c>
      <c r="AQ141" s="75">
        <f>+VLOOKUP($D141,[1]saldo_cons!$A$2:$N$1048576,7,0)</f>
        <v>0</v>
      </c>
      <c r="AR141" s="75">
        <f>+VLOOKUP($D141,[1]saldo_cons!$A$2:$N$1048576,8,0)</f>
        <v>0</v>
      </c>
      <c r="AS141" s="75">
        <f>+VLOOKUP($D141,[1]saldo_cons!$A$2:$N$1048576,9,0)</f>
        <v>0</v>
      </c>
      <c r="AT141" s="75">
        <f>+VLOOKUP($D141,[1]saldo_cons!$A$2:$N$1048576,10,0)</f>
        <v>0</v>
      </c>
      <c r="AU141" s="75">
        <f>+VLOOKUP($D141,[1]saldo_cons!$A$2:$N$1048576,11,0)</f>
        <v>0</v>
      </c>
      <c r="AV141" s="75">
        <f>+VLOOKUP($D141,[1]saldo_cons!$A$2:$N$1048576,12,0)</f>
        <v>0</v>
      </c>
      <c r="AW141" s="75">
        <f>+VLOOKUP($D141,[1]saldo_cons!$A$2:$N$1048576,13,0)</f>
        <v>0</v>
      </c>
      <c r="AX141" s="75">
        <f>+VLOOKUP($D141,[1]saldo_cons!$A$2:$N$1048576,14,0)</f>
        <v>0</v>
      </c>
      <c r="AY141" s="76">
        <f t="shared" si="333"/>
        <v>4105</v>
      </c>
      <c r="AZ141" s="76"/>
      <c r="BA141" s="76"/>
      <c r="BB141" s="75">
        <f>+VLOOKUP($D141,[1]ggr_cons!$A$2:$N$1048576,3,0)</f>
        <v>906.59999999999991</v>
      </c>
      <c r="BC141" s="75">
        <f>+VLOOKUP($D141,[1]ggr_cons!$A$2:$N$1048576,4,0)</f>
        <v>0</v>
      </c>
      <c r="BD141" s="75">
        <f>+VLOOKUP($D141,[1]ggr_cons!$A$2:$N$1048576,5,0)</f>
        <v>0</v>
      </c>
      <c r="BE141" s="75">
        <f>+VLOOKUP($D141,[1]ggr_cons!$A$2:$N$1048576,6,0)</f>
        <v>0</v>
      </c>
      <c r="BF141" s="75">
        <f>+VLOOKUP($D141,[1]ggr_cons!$A$2:$N$1048576,7,0)</f>
        <v>0</v>
      </c>
      <c r="BG141" s="75">
        <f>+VLOOKUP($D141,[1]ggr_cons!$A$2:$N$1048576,8,0)</f>
        <v>0</v>
      </c>
      <c r="BH141" s="75">
        <f>+VLOOKUP($D141,[1]ggr_cons!$A$2:$N$1048576,9,0)</f>
        <v>0</v>
      </c>
      <c r="BI141" s="75">
        <f>+VLOOKUP($D141,[1]ggr_cons!$A$2:$N$1048576,10,0)</f>
        <v>0</v>
      </c>
      <c r="BJ141" s="75">
        <f>+VLOOKUP($D141,[1]ggr_cons!$A$2:$N$1048576,11,0)</f>
        <v>0</v>
      </c>
      <c r="BK141" s="75">
        <f>+VLOOKUP($D141,[1]ggr_cons!$A$2:$N$1048576,12,0)</f>
        <v>0</v>
      </c>
      <c r="BL141" s="75">
        <f>+VLOOKUP($D141,[1]ggr_cons!$A$2:$N$1048576,13,0)</f>
        <v>0</v>
      </c>
      <c r="BM141" s="75">
        <f>+VLOOKUP($D141,[1]ggr_cons!$A$2:$N$1048576,14,0)</f>
        <v>0</v>
      </c>
      <c r="BN141" s="76">
        <f t="shared" si="334"/>
        <v>906.59999999999991</v>
      </c>
      <c r="BO141" s="75"/>
      <c r="BP141" s="75"/>
      <c r="BQ141" s="77">
        <f t="shared" si="257"/>
        <v>41.050000000000004</v>
      </c>
      <c r="BR141" s="77">
        <f t="shared" si="258"/>
        <v>0</v>
      </c>
      <c r="BS141" s="77">
        <f t="shared" si="259"/>
        <v>0</v>
      </c>
      <c r="BT141" s="77">
        <f t="shared" si="260"/>
        <v>0</v>
      </c>
      <c r="BU141" s="77">
        <f t="shared" si="261"/>
        <v>0</v>
      </c>
      <c r="BV141" s="77">
        <f t="shared" si="262"/>
        <v>0</v>
      </c>
      <c r="BW141" s="77">
        <f t="shared" si="263"/>
        <v>0</v>
      </c>
      <c r="BX141" s="77">
        <f t="shared" si="264"/>
        <v>0</v>
      </c>
      <c r="BY141" s="77">
        <f t="shared" si="265"/>
        <v>0</v>
      </c>
      <c r="BZ141" s="77">
        <f t="shared" si="266"/>
        <v>0</v>
      </c>
      <c r="CA141" s="77">
        <f t="shared" si="267"/>
        <v>0</v>
      </c>
      <c r="CB141" s="77">
        <f t="shared" si="268"/>
        <v>0</v>
      </c>
      <c r="CC141" s="77">
        <f t="shared" si="269"/>
        <v>41.050000000000004</v>
      </c>
      <c r="CD141" s="75"/>
      <c r="CE141" s="77"/>
      <c r="CF141" s="77">
        <f t="shared" si="270"/>
        <v>33.925619834710751</v>
      </c>
      <c r="CG141" s="77">
        <f t="shared" si="271"/>
        <v>0</v>
      </c>
      <c r="CH141" s="77">
        <f t="shared" si="272"/>
        <v>0</v>
      </c>
      <c r="CI141" s="77">
        <f t="shared" si="273"/>
        <v>0</v>
      </c>
      <c r="CJ141" s="77">
        <f t="shared" si="274"/>
        <v>0</v>
      </c>
      <c r="CK141" s="77">
        <f t="shared" si="275"/>
        <v>0</v>
      </c>
      <c r="CL141" s="77">
        <f t="shared" si="276"/>
        <v>0</v>
      </c>
      <c r="CM141" s="77">
        <f t="shared" si="277"/>
        <v>0</v>
      </c>
      <c r="CN141" s="77">
        <f t="shared" si="278"/>
        <v>0</v>
      </c>
      <c r="CO141" s="77">
        <f t="shared" si="279"/>
        <v>0</v>
      </c>
      <c r="CP141" s="77">
        <f t="shared" si="280"/>
        <v>0</v>
      </c>
      <c r="CQ141" s="77">
        <f t="shared" si="281"/>
        <v>0</v>
      </c>
      <c r="CR141" s="77">
        <f t="shared" si="282"/>
        <v>33.925619834710751</v>
      </c>
      <c r="CS141" s="75"/>
      <c r="CT141" s="75"/>
      <c r="CU141" s="78">
        <f t="shared" si="295"/>
        <v>82.100000000000009</v>
      </c>
      <c r="CV141" s="78">
        <f t="shared" si="296"/>
        <v>0</v>
      </c>
      <c r="CW141" s="78">
        <f t="shared" si="297"/>
        <v>0</v>
      </c>
      <c r="CX141" s="78">
        <f t="shared" si="298"/>
        <v>0</v>
      </c>
      <c r="CY141" s="78">
        <f t="shared" si="299"/>
        <v>0</v>
      </c>
      <c r="CZ141" s="78">
        <f t="shared" si="300"/>
        <v>0</v>
      </c>
      <c r="DA141" s="78">
        <f t="shared" si="301"/>
        <v>0</v>
      </c>
      <c r="DB141" s="78">
        <f t="shared" si="302"/>
        <v>0</v>
      </c>
      <c r="DC141" s="78">
        <f t="shared" si="303"/>
        <v>0</v>
      </c>
      <c r="DD141" s="78">
        <f t="shared" si="304"/>
        <v>0</v>
      </c>
      <c r="DE141" s="78">
        <f t="shared" si="305"/>
        <v>0</v>
      </c>
      <c r="DF141" s="78">
        <f t="shared" si="306"/>
        <v>0</v>
      </c>
      <c r="DG141" s="77">
        <f t="shared" si="307"/>
        <v>82.100000000000009</v>
      </c>
      <c r="DH141" s="75"/>
      <c r="DJ141" s="6">
        <f t="shared" si="308"/>
        <v>30</v>
      </c>
      <c r="DK141" s="6">
        <f t="shared" si="309"/>
        <v>0</v>
      </c>
      <c r="DL141" s="6">
        <f t="shared" si="310"/>
        <v>0</v>
      </c>
      <c r="DM141" s="6">
        <f t="shared" si="311"/>
        <v>0</v>
      </c>
      <c r="DN141" s="6">
        <f t="shared" si="312"/>
        <v>0</v>
      </c>
      <c r="DO141" s="6">
        <f t="shared" si="313"/>
        <v>0</v>
      </c>
      <c r="DP141" s="6">
        <f t="shared" si="314"/>
        <v>0</v>
      </c>
      <c r="DQ141" s="6">
        <f t="shared" si="315"/>
        <v>0</v>
      </c>
      <c r="DR141" s="6">
        <f t="shared" si="316"/>
        <v>0</v>
      </c>
      <c r="DS141" s="6">
        <f t="shared" si="317"/>
        <v>0</v>
      </c>
      <c r="DT141" s="6">
        <f t="shared" si="318"/>
        <v>0</v>
      </c>
      <c r="DU141" s="6">
        <f t="shared" si="319"/>
        <v>0</v>
      </c>
      <c r="DV141" s="77">
        <f t="shared" si="337"/>
        <v>30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77">
        <f t="shared" si="335"/>
        <v>0</v>
      </c>
      <c r="EO141" s="75">
        <f t="shared" si="283"/>
        <v>112.10000000000001</v>
      </c>
      <c r="EP141" s="75">
        <f t="shared" si="284"/>
        <v>0</v>
      </c>
      <c r="EQ141" s="75">
        <f t="shared" si="285"/>
        <v>0</v>
      </c>
      <c r="ER141" s="75">
        <f t="shared" si="286"/>
        <v>0</v>
      </c>
      <c r="ES141" s="75">
        <f t="shared" si="287"/>
        <v>0</v>
      </c>
      <c r="ET141" s="75">
        <f t="shared" si="288"/>
        <v>0</v>
      </c>
      <c r="EU141" s="75">
        <f t="shared" si="289"/>
        <v>0</v>
      </c>
      <c r="EV141" s="75">
        <f t="shared" si="290"/>
        <v>0</v>
      </c>
      <c r="EW141" s="75">
        <f t="shared" si="291"/>
        <v>0</v>
      </c>
      <c r="EX141" s="75">
        <f t="shared" si="292"/>
        <v>0</v>
      </c>
      <c r="EY141" s="75">
        <f t="shared" si="293"/>
        <v>0</v>
      </c>
      <c r="EZ141" s="75">
        <f t="shared" si="294"/>
        <v>0</v>
      </c>
      <c r="FA141" s="77">
        <f t="shared" si="336"/>
        <v>112.10000000000001</v>
      </c>
      <c r="FD141" s="75">
        <f t="shared" si="320"/>
        <v>3992.9</v>
      </c>
      <c r="FE141" s="75">
        <f t="shared" si="321"/>
        <v>0</v>
      </c>
      <c r="FF141" s="75">
        <f t="shared" si="322"/>
        <v>0</v>
      </c>
      <c r="FG141" s="75">
        <f t="shared" si="323"/>
        <v>0</v>
      </c>
      <c r="FH141" s="75">
        <f t="shared" si="324"/>
        <v>0</v>
      </c>
      <c r="FI141" s="75">
        <f t="shared" si="325"/>
        <v>0</v>
      </c>
      <c r="FJ141" s="75">
        <f t="shared" si="326"/>
        <v>0</v>
      </c>
      <c r="FK141" s="75">
        <f t="shared" si="327"/>
        <v>0</v>
      </c>
      <c r="FL141" s="75">
        <f t="shared" si="328"/>
        <v>0</v>
      </c>
      <c r="FM141" s="75">
        <f t="shared" si="329"/>
        <v>0</v>
      </c>
      <c r="FN141" s="75">
        <f t="shared" si="330"/>
        <v>0</v>
      </c>
      <c r="FO141" s="75">
        <f t="shared" si="331"/>
        <v>0</v>
      </c>
      <c r="FP141" s="75">
        <f t="shared" si="332"/>
        <v>3992.9</v>
      </c>
    </row>
    <row r="142" spans="1:172" ht="15" customHeight="1" outlineLevel="2" x14ac:dyDescent="0.25">
      <c r="A142" s="30">
        <v>12</v>
      </c>
      <c r="B142" s="30" t="s">
        <v>408</v>
      </c>
      <c r="C142" s="30" t="s">
        <v>6</v>
      </c>
      <c r="D142" s="64">
        <f t="shared" si="339"/>
        <v>16077</v>
      </c>
      <c r="E142" s="62">
        <v>16077</v>
      </c>
      <c r="F142" s="44" t="s">
        <v>547</v>
      </c>
      <c r="G142" s="36" t="s">
        <v>410</v>
      </c>
      <c r="H142" s="36" t="s">
        <v>410</v>
      </c>
      <c r="I142" s="44" t="s">
        <v>548</v>
      </c>
      <c r="J142" s="44" t="s">
        <v>434</v>
      </c>
      <c r="K142" s="44" t="s">
        <v>434</v>
      </c>
      <c r="L142" s="32" t="s">
        <v>220</v>
      </c>
      <c r="M142" s="33" t="s">
        <v>405</v>
      </c>
      <c r="N142" s="34">
        <v>0.01</v>
      </c>
      <c r="O142" s="34">
        <v>0.02</v>
      </c>
      <c r="P142" s="34">
        <v>0</v>
      </c>
      <c r="Q142" s="34">
        <v>0</v>
      </c>
      <c r="R142" s="33">
        <v>0</v>
      </c>
      <c r="S142" s="33">
        <v>0</v>
      </c>
      <c r="T142" s="33">
        <v>30</v>
      </c>
      <c r="U142" s="33"/>
      <c r="X142" s="75">
        <f>+VLOOKUP($D142,[1]venta_neta_cons!$A$2:$N$1048576,3,0)</f>
        <v>2334</v>
      </c>
      <c r="Y142" s="75">
        <f>+VLOOKUP($D142,[1]venta_neta_cons!$A$2:$N$1048576,4,0)</f>
        <v>0</v>
      </c>
      <c r="Z142" s="75">
        <f>+VLOOKUP($D142,[1]venta_neta_cons!$A$2:$N$1048576,5,0)</f>
        <v>0</v>
      </c>
      <c r="AA142" s="75">
        <f>+VLOOKUP($D142,[1]venta_neta_cons!$A$2:$N$1048576,6,0)</f>
        <v>0</v>
      </c>
      <c r="AB142" s="75">
        <f>+VLOOKUP($D142,[1]venta_neta_cons!$A$2:$N$1048576,7,0)</f>
        <v>0</v>
      </c>
      <c r="AC142" s="75">
        <f>+VLOOKUP($D142,[1]venta_neta_cons!$A$2:$N$1048576,8,0)</f>
        <v>0</v>
      </c>
      <c r="AD142" s="75">
        <f>+VLOOKUP($D142,[1]venta_neta_cons!$A$2:$N$1048576,9,0)</f>
        <v>0</v>
      </c>
      <c r="AE142" s="75">
        <f>+VLOOKUP($D142,[1]venta_neta_cons!$A$2:$N$1048576,10,0)</f>
        <v>0</v>
      </c>
      <c r="AF142" s="75">
        <f>+VLOOKUP($D142,[1]venta_neta_cons!$A$2:$N$1048576,11,0)</f>
        <v>0</v>
      </c>
      <c r="AG142" s="75">
        <f>+VLOOKUP($D142,[1]venta_neta_cons!$A$2:$N$1048576,12,0)</f>
        <v>0</v>
      </c>
      <c r="AH142" s="75">
        <f>+VLOOKUP($D142,[1]venta_neta_cons!$A$2:$N$1048576,13,0)</f>
        <v>0</v>
      </c>
      <c r="AI142" s="75">
        <f>+VLOOKUP($D142,[1]venta_neta_cons!$A$2:$N$1048576,14,0)</f>
        <v>0</v>
      </c>
      <c r="AJ142" s="76">
        <f t="shared" si="256"/>
        <v>2334</v>
      </c>
      <c r="AK142" s="159">
        <f t="shared" si="338"/>
        <v>6.5355612682090822E-2</v>
      </c>
      <c r="AL142" s="76"/>
      <c r="AM142" s="75">
        <f>+VLOOKUP($D142,[1]saldo_cons!$A$2:$N$1048576,3,0)</f>
        <v>2334</v>
      </c>
      <c r="AN142" s="75">
        <f>+VLOOKUP($D142,[1]saldo_cons!$A$2:$N$1048576,4,0)</f>
        <v>0</v>
      </c>
      <c r="AO142" s="75">
        <f>+VLOOKUP($D142,[1]saldo_cons!$A$2:$N$1048576,5,0)</f>
        <v>0</v>
      </c>
      <c r="AP142" s="75">
        <f>+VLOOKUP($D142,[1]saldo_cons!$A$2:$N$1048576,6,0)</f>
        <v>0</v>
      </c>
      <c r="AQ142" s="75">
        <f>+VLOOKUP($D142,[1]saldo_cons!$A$2:$N$1048576,7,0)</f>
        <v>0</v>
      </c>
      <c r="AR142" s="75">
        <f>+VLOOKUP($D142,[1]saldo_cons!$A$2:$N$1048576,8,0)</f>
        <v>0</v>
      </c>
      <c r="AS142" s="75">
        <f>+VLOOKUP($D142,[1]saldo_cons!$A$2:$N$1048576,9,0)</f>
        <v>0</v>
      </c>
      <c r="AT142" s="75">
        <f>+VLOOKUP($D142,[1]saldo_cons!$A$2:$N$1048576,10,0)</f>
        <v>0</v>
      </c>
      <c r="AU142" s="75">
        <f>+VLOOKUP($D142,[1]saldo_cons!$A$2:$N$1048576,11,0)</f>
        <v>0</v>
      </c>
      <c r="AV142" s="75">
        <f>+VLOOKUP($D142,[1]saldo_cons!$A$2:$N$1048576,12,0)</f>
        <v>0</v>
      </c>
      <c r="AW142" s="75">
        <f>+VLOOKUP($D142,[1]saldo_cons!$A$2:$N$1048576,13,0)</f>
        <v>0</v>
      </c>
      <c r="AX142" s="75">
        <f>+VLOOKUP($D142,[1]saldo_cons!$A$2:$N$1048576,14,0)</f>
        <v>0</v>
      </c>
      <c r="AY142" s="76">
        <f t="shared" si="333"/>
        <v>2334</v>
      </c>
      <c r="AZ142" s="76"/>
      <c r="BA142" s="76"/>
      <c r="BB142" s="75">
        <f>+VLOOKUP($D142,[1]ggr_cons!$A$2:$N$1048576,3,0)</f>
        <v>152.53999999999996</v>
      </c>
      <c r="BC142" s="75">
        <f>+VLOOKUP($D142,[1]ggr_cons!$A$2:$N$1048576,4,0)</f>
        <v>0</v>
      </c>
      <c r="BD142" s="75">
        <f>+VLOOKUP($D142,[1]ggr_cons!$A$2:$N$1048576,5,0)</f>
        <v>0</v>
      </c>
      <c r="BE142" s="75">
        <f>+VLOOKUP($D142,[1]ggr_cons!$A$2:$N$1048576,6,0)</f>
        <v>0</v>
      </c>
      <c r="BF142" s="75">
        <f>+VLOOKUP($D142,[1]ggr_cons!$A$2:$N$1048576,7,0)</f>
        <v>0</v>
      </c>
      <c r="BG142" s="75">
        <f>+VLOOKUP($D142,[1]ggr_cons!$A$2:$N$1048576,8,0)</f>
        <v>0</v>
      </c>
      <c r="BH142" s="75">
        <f>+VLOOKUP($D142,[1]ggr_cons!$A$2:$N$1048576,9,0)</f>
        <v>0</v>
      </c>
      <c r="BI142" s="75">
        <f>+VLOOKUP($D142,[1]ggr_cons!$A$2:$N$1048576,10,0)</f>
        <v>0</v>
      </c>
      <c r="BJ142" s="75">
        <f>+VLOOKUP($D142,[1]ggr_cons!$A$2:$N$1048576,11,0)</f>
        <v>0</v>
      </c>
      <c r="BK142" s="75">
        <f>+VLOOKUP($D142,[1]ggr_cons!$A$2:$N$1048576,12,0)</f>
        <v>0</v>
      </c>
      <c r="BL142" s="75">
        <f>+VLOOKUP($D142,[1]ggr_cons!$A$2:$N$1048576,13,0)</f>
        <v>0</v>
      </c>
      <c r="BM142" s="75">
        <f>+VLOOKUP($D142,[1]ggr_cons!$A$2:$N$1048576,14,0)</f>
        <v>0</v>
      </c>
      <c r="BN142" s="76">
        <f t="shared" si="334"/>
        <v>152.53999999999996</v>
      </c>
      <c r="BO142" s="75"/>
      <c r="BP142" s="75"/>
      <c r="BQ142" s="77">
        <f t="shared" si="257"/>
        <v>23.34</v>
      </c>
      <c r="BR142" s="77">
        <f t="shared" si="258"/>
        <v>0</v>
      </c>
      <c r="BS142" s="77">
        <f t="shared" si="259"/>
        <v>0</v>
      </c>
      <c r="BT142" s="77">
        <f t="shared" si="260"/>
        <v>0</v>
      </c>
      <c r="BU142" s="77">
        <f t="shared" si="261"/>
        <v>0</v>
      </c>
      <c r="BV142" s="77">
        <f t="shared" si="262"/>
        <v>0</v>
      </c>
      <c r="BW142" s="77">
        <f t="shared" si="263"/>
        <v>0</v>
      </c>
      <c r="BX142" s="77">
        <f t="shared" si="264"/>
        <v>0</v>
      </c>
      <c r="BY142" s="77">
        <f t="shared" si="265"/>
        <v>0</v>
      </c>
      <c r="BZ142" s="77">
        <f t="shared" si="266"/>
        <v>0</v>
      </c>
      <c r="CA142" s="77">
        <f t="shared" si="267"/>
        <v>0</v>
      </c>
      <c r="CB142" s="77">
        <f t="shared" si="268"/>
        <v>0</v>
      </c>
      <c r="CC142" s="77">
        <f t="shared" si="269"/>
        <v>23.34</v>
      </c>
      <c r="CD142" s="75"/>
      <c r="CE142" s="77"/>
      <c r="CF142" s="77">
        <f t="shared" si="270"/>
        <v>19.289256198347108</v>
      </c>
      <c r="CG142" s="77">
        <f t="shared" si="271"/>
        <v>0</v>
      </c>
      <c r="CH142" s="77">
        <f t="shared" si="272"/>
        <v>0</v>
      </c>
      <c r="CI142" s="77">
        <f t="shared" si="273"/>
        <v>0</v>
      </c>
      <c r="CJ142" s="77">
        <f t="shared" si="274"/>
        <v>0</v>
      </c>
      <c r="CK142" s="77">
        <f t="shared" si="275"/>
        <v>0</v>
      </c>
      <c r="CL142" s="77">
        <f t="shared" si="276"/>
        <v>0</v>
      </c>
      <c r="CM142" s="77">
        <f t="shared" si="277"/>
        <v>0</v>
      </c>
      <c r="CN142" s="77">
        <f t="shared" si="278"/>
        <v>0</v>
      </c>
      <c r="CO142" s="77">
        <f t="shared" si="279"/>
        <v>0</v>
      </c>
      <c r="CP142" s="77">
        <f t="shared" si="280"/>
        <v>0</v>
      </c>
      <c r="CQ142" s="77">
        <f t="shared" si="281"/>
        <v>0</v>
      </c>
      <c r="CR142" s="77">
        <f t="shared" si="282"/>
        <v>19.289256198347108</v>
      </c>
      <c r="CS142" s="75"/>
      <c r="CT142" s="75"/>
      <c r="CU142" s="78">
        <f t="shared" si="295"/>
        <v>46.68</v>
      </c>
      <c r="CV142" s="78">
        <f t="shared" si="296"/>
        <v>0</v>
      </c>
      <c r="CW142" s="78">
        <f t="shared" si="297"/>
        <v>0</v>
      </c>
      <c r="CX142" s="78">
        <f t="shared" si="298"/>
        <v>0</v>
      </c>
      <c r="CY142" s="78">
        <f t="shared" si="299"/>
        <v>0</v>
      </c>
      <c r="CZ142" s="78">
        <f t="shared" si="300"/>
        <v>0</v>
      </c>
      <c r="DA142" s="78">
        <f t="shared" si="301"/>
        <v>0</v>
      </c>
      <c r="DB142" s="78">
        <f t="shared" si="302"/>
        <v>0</v>
      </c>
      <c r="DC142" s="78">
        <f t="shared" si="303"/>
        <v>0</v>
      </c>
      <c r="DD142" s="78">
        <f t="shared" si="304"/>
        <v>0</v>
      </c>
      <c r="DE142" s="78">
        <f t="shared" si="305"/>
        <v>0</v>
      </c>
      <c r="DF142" s="78">
        <f t="shared" si="306"/>
        <v>0</v>
      </c>
      <c r="DG142" s="77">
        <f t="shared" si="307"/>
        <v>46.68</v>
      </c>
      <c r="DH142" s="75"/>
      <c r="DJ142" s="6">
        <f t="shared" si="308"/>
        <v>30</v>
      </c>
      <c r="DK142" s="6">
        <f t="shared" si="309"/>
        <v>0</v>
      </c>
      <c r="DL142" s="6">
        <f t="shared" si="310"/>
        <v>0</v>
      </c>
      <c r="DM142" s="6">
        <f t="shared" si="311"/>
        <v>0</v>
      </c>
      <c r="DN142" s="6">
        <f t="shared" si="312"/>
        <v>0</v>
      </c>
      <c r="DO142" s="6">
        <f t="shared" si="313"/>
        <v>0</v>
      </c>
      <c r="DP142" s="6">
        <f t="shared" si="314"/>
        <v>0</v>
      </c>
      <c r="DQ142" s="6">
        <f t="shared" si="315"/>
        <v>0</v>
      </c>
      <c r="DR142" s="6">
        <f t="shared" si="316"/>
        <v>0</v>
      </c>
      <c r="DS142" s="6">
        <f t="shared" si="317"/>
        <v>0</v>
      </c>
      <c r="DT142" s="6">
        <f t="shared" si="318"/>
        <v>0</v>
      </c>
      <c r="DU142" s="6">
        <f t="shared" si="319"/>
        <v>0</v>
      </c>
      <c r="DV142" s="77">
        <f t="shared" si="337"/>
        <v>30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77">
        <f t="shared" si="335"/>
        <v>0</v>
      </c>
      <c r="EO142" s="75">
        <f t="shared" si="283"/>
        <v>76.680000000000007</v>
      </c>
      <c r="EP142" s="75">
        <f t="shared" si="284"/>
        <v>0</v>
      </c>
      <c r="EQ142" s="75">
        <f t="shared" si="285"/>
        <v>0</v>
      </c>
      <c r="ER142" s="75">
        <f t="shared" si="286"/>
        <v>0</v>
      </c>
      <c r="ES142" s="75">
        <f t="shared" si="287"/>
        <v>0</v>
      </c>
      <c r="ET142" s="75">
        <f t="shared" si="288"/>
        <v>0</v>
      </c>
      <c r="EU142" s="75">
        <f t="shared" si="289"/>
        <v>0</v>
      </c>
      <c r="EV142" s="75">
        <f t="shared" si="290"/>
        <v>0</v>
      </c>
      <c r="EW142" s="75">
        <f t="shared" si="291"/>
        <v>0</v>
      </c>
      <c r="EX142" s="75">
        <f t="shared" si="292"/>
        <v>0</v>
      </c>
      <c r="EY142" s="75">
        <f t="shared" si="293"/>
        <v>0</v>
      </c>
      <c r="EZ142" s="75">
        <f t="shared" si="294"/>
        <v>0</v>
      </c>
      <c r="FA142" s="77">
        <f t="shared" si="336"/>
        <v>76.680000000000007</v>
      </c>
      <c r="FD142" s="75">
        <f t="shared" si="320"/>
        <v>2257.3200000000002</v>
      </c>
      <c r="FE142" s="75">
        <f t="shared" si="321"/>
        <v>0</v>
      </c>
      <c r="FF142" s="75">
        <f t="shared" si="322"/>
        <v>0</v>
      </c>
      <c r="FG142" s="75">
        <f t="shared" si="323"/>
        <v>0</v>
      </c>
      <c r="FH142" s="75">
        <f t="shared" si="324"/>
        <v>0</v>
      </c>
      <c r="FI142" s="75">
        <f t="shared" si="325"/>
        <v>0</v>
      </c>
      <c r="FJ142" s="75">
        <f t="shared" si="326"/>
        <v>0</v>
      </c>
      <c r="FK142" s="75">
        <f t="shared" si="327"/>
        <v>0</v>
      </c>
      <c r="FL142" s="75">
        <f t="shared" si="328"/>
        <v>0</v>
      </c>
      <c r="FM142" s="75">
        <f t="shared" si="329"/>
        <v>0</v>
      </c>
      <c r="FN142" s="75">
        <f t="shared" si="330"/>
        <v>0</v>
      </c>
      <c r="FO142" s="75">
        <f t="shared" si="331"/>
        <v>0</v>
      </c>
      <c r="FP142" s="75">
        <f t="shared" si="332"/>
        <v>2257.3200000000002</v>
      </c>
    </row>
    <row r="143" spans="1:172" ht="15" customHeight="1" outlineLevel="2" x14ac:dyDescent="0.25">
      <c r="A143" s="30">
        <v>12</v>
      </c>
      <c r="B143" s="30" t="s">
        <v>408</v>
      </c>
      <c r="C143" s="30" t="s">
        <v>6</v>
      </c>
      <c r="D143" s="64">
        <f t="shared" si="339"/>
        <v>16078</v>
      </c>
      <c r="E143" s="62">
        <v>16078</v>
      </c>
      <c r="F143" s="46" t="s">
        <v>549</v>
      </c>
      <c r="G143" s="36" t="s">
        <v>410</v>
      </c>
      <c r="H143" s="36" t="s">
        <v>410</v>
      </c>
      <c r="I143" s="46" t="s">
        <v>550</v>
      </c>
      <c r="J143" s="44" t="s">
        <v>445</v>
      </c>
      <c r="K143" s="44" t="s">
        <v>434</v>
      </c>
      <c r="L143" s="32" t="s">
        <v>220</v>
      </c>
      <c r="M143" s="33" t="s">
        <v>405</v>
      </c>
      <c r="N143" s="34">
        <v>0.01</v>
      </c>
      <c r="O143" s="34">
        <v>0.02</v>
      </c>
      <c r="P143" s="34">
        <v>0</v>
      </c>
      <c r="Q143" s="34">
        <v>0</v>
      </c>
      <c r="R143" s="33">
        <v>0</v>
      </c>
      <c r="S143" s="33">
        <v>0</v>
      </c>
      <c r="T143" s="33">
        <v>30</v>
      </c>
      <c r="U143" s="33"/>
      <c r="X143" s="75">
        <f>+VLOOKUP($D143,[1]venta_neta_cons!$A$2:$N$1048576,3,0)</f>
        <v>8058</v>
      </c>
      <c r="Y143" s="75">
        <f>+VLOOKUP($D143,[1]venta_neta_cons!$A$2:$N$1048576,4,0)</f>
        <v>0</v>
      </c>
      <c r="Z143" s="75">
        <f>+VLOOKUP($D143,[1]venta_neta_cons!$A$2:$N$1048576,5,0)</f>
        <v>0</v>
      </c>
      <c r="AA143" s="75">
        <f>+VLOOKUP($D143,[1]venta_neta_cons!$A$2:$N$1048576,6,0)</f>
        <v>0</v>
      </c>
      <c r="AB143" s="75">
        <f>+VLOOKUP($D143,[1]venta_neta_cons!$A$2:$N$1048576,7,0)</f>
        <v>0</v>
      </c>
      <c r="AC143" s="75">
        <f>+VLOOKUP($D143,[1]venta_neta_cons!$A$2:$N$1048576,8,0)</f>
        <v>0</v>
      </c>
      <c r="AD143" s="75">
        <f>+VLOOKUP($D143,[1]venta_neta_cons!$A$2:$N$1048576,9,0)</f>
        <v>0</v>
      </c>
      <c r="AE143" s="75">
        <f>+VLOOKUP($D143,[1]venta_neta_cons!$A$2:$N$1048576,10,0)</f>
        <v>0</v>
      </c>
      <c r="AF143" s="75">
        <f>+VLOOKUP($D143,[1]venta_neta_cons!$A$2:$N$1048576,11,0)</f>
        <v>0</v>
      </c>
      <c r="AG143" s="75">
        <f>+VLOOKUP($D143,[1]venta_neta_cons!$A$2:$N$1048576,12,0)</f>
        <v>0</v>
      </c>
      <c r="AH143" s="75">
        <f>+VLOOKUP($D143,[1]venta_neta_cons!$A$2:$N$1048576,13,0)</f>
        <v>0</v>
      </c>
      <c r="AI143" s="75">
        <f>+VLOOKUP($D143,[1]venta_neta_cons!$A$2:$N$1048576,14,0)</f>
        <v>0</v>
      </c>
      <c r="AJ143" s="76">
        <f t="shared" ref="AJ143:AJ206" si="340">+SUM(X143:AI143)</f>
        <v>8058</v>
      </c>
      <c r="AK143" s="159">
        <f t="shared" si="338"/>
        <v>0.50433854554480018</v>
      </c>
      <c r="AL143" s="76"/>
      <c r="AM143" s="75">
        <f>+VLOOKUP($D143,[1]saldo_cons!$A$2:$N$1048576,3,0)</f>
        <v>8058</v>
      </c>
      <c r="AN143" s="75">
        <f>+VLOOKUP($D143,[1]saldo_cons!$A$2:$N$1048576,4,0)</f>
        <v>0</v>
      </c>
      <c r="AO143" s="75">
        <f>+VLOOKUP($D143,[1]saldo_cons!$A$2:$N$1048576,5,0)</f>
        <v>0</v>
      </c>
      <c r="AP143" s="75">
        <f>+VLOOKUP($D143,[1]saldo_cons!$A$2:$N$1048576,6,0)</f>
        <v>0</v>
      </c>
      <c r="AQ143" s="75">
        <f>+VLOOKUP($D143,[1]saldo_cons!$A$2:$N$1048576,7,0)</f>
        <v>0</v>
      </c>
      <c r="AR143" s="75">
        <f>+VLOOKUP($D143,[1]saldo_cons!$A$2:$N$1048576,8,0)</f>
        <v>0</v>
      </c>
      <c r="AS143" s="75">
        <f>+VLOOKUP($D143,[1]saldo_cons!$A$2:$N$1048576,9,0)</f>
        <v>0</v>
      </c>
      <c r="AT143" s="75">
        <f>+VLOOKUP($D143,[1]saldo_cons!$A$2:$N$1048576,10,0)</f>
        <v>0</v>
      </c>
      <c r="AU143" s="75">
        <f>+VLOOKUP($D143,[1]saldo_cons!$A$2:$N$1048576,11,0)</f>
        <v>0</v>
      </c>
      <c r="AV143" s="75">
        <f>+VLOOKUP($D143,[1]saldo_cons!$A$2:$N$1048576,12,0)</f>
        <v>0</v>
      </c>
      <c r="AW143" s="75">
        <f>+VLOOKUP($D143,[1]saldo_cons!$A$2:$N$1048576,13,0)</f>
        <v>0</v>
      </c>
      <c r="AX143" s="75">
        <f>+VLOOKUP($D143,[1]saldo_cons!$A$2:$N$1048576,14,0)</f>
        <v>0</v>
      </c>
      <c r="AY143" s="76">
        <f t="shared" si="333"/>
        <v>8058</v>
      </c>
      <c r="AZ143" s="76"/>
      <c r="BA143" s="76"/>
      <c r="BB143" s="75">
        <f>+VLOOKUP($D143,[1]ggr_cons!$A$2:$N$1048576,3,0)</f>
        <v>4063.96</v>
      </c>
      <c r="BC143" s="75">
        <f>+VLOOKUP($D143,[1]ggr_cons!$A$2:$N$1048576,4,0)</f>
        <v>0</v>
      </c>
      <c r="BD143" s="75">
        <f>+VLOOKUP($D143,[1]ggr_cons!$A$2:$N$1048576,5,0)</f>
        <v>0</v>
      </c>
      <c r="BE143" s="75">
        <f>+VLOOKUP($D143,[1]ggr_cons!$A$2:$N$1048576,6,0)</f>
        <v>0</v>
      </c>
      <c r="BF143" s="75">
        <f>+VLOOKUP($D143,[1]ggr_cons!$A$2:$N$1048576,7,0)</f>
        <v>0</v>
      </c>
      <c r="BG143" s="75">
        <f>+VLOOKUP($D143,[1]ggr_cons!$A$2:$N$1048576,8,0)</f>
        <v>0</v>
      </c>
      <c r="BH143" s="75">
        <f>+VLOOKUP($D143,[1]ggr_cons!$A$2:$N$1048576,9,0)</f>
        <v>0</v>
      </c>
      <c r="BI143" s="75">
        <f>+VLOOKUP($D143,[1]ggr_cons!$A$2:$N$1048576,10,0)</f>
        <v>0</v>
      </c>
      <c r="BJ143" s="75">
        <f>+VLOOKUP($D143,[1]ggr_cons!$A$2:$N$1048576,11,0)</f>
        <v>0</v>
      </c>
      <c r="BK143" s="75">
        <f>+VLOOKUP($D143,[1]ggr_cons!$A$2:$N$1048576,12,0)</f>
        <v>0</v>
      </c>
      <c r="BL143" s="75">
        <f>+VLOOKUP($D143,[1]ggr_cons!$A$2:$N$1048576,13,0)</f>
        <v>0</v>
      </c>
      <c r="BM143" s="75">
        <f>+VLOOKUP($D143,[1]ggr_cons!$A$2:$N$1048576,14,0)</f>
        <v>0</v>
      </c>
      <c r="BN143" s="76">
        <f t="shared" si="334"/>
        <v>4063.96</v>
      </c>
      <c r="BO143" s="75"/>
      <c r="BP143" s="75"/>
      <c r="BQ143" s="77">
        <f t="shared" ref="BQ143:BQ206" si="341">+$N143*X143</f>
        <v>80.58</v>
      </c>
      <c r="BR143" s="77">
        <f t="shared" ref="BR143:BR206" si="342">+$N143*Y143</f>
        <v>0</v>
      </c>
      <c r="BS143" s="77">
        <f t="shared" ref="BS143:BS206" si="343">+$N143*Z143</f>
        <v>0</v>
      </c>
      <c r="BT143" s="77">
        <f t="shared" ref="BT143:BT206" si="344">+$N143*AA143</f>
        <v>0</v>
      </c>
      <c r="BU143" s="77">
        <f t="shared" ref="BU143:BU206" si="345">+$N143*AB143</f>
        <v>0</v>
      </c>
      <c r="BV143" s="77">
        <f t="shared" ref="BV143:BV206" si="346">+$N143*AC143</f>
        <v>0</v>
      </c>
      <c r="BW143" s="77">
        <f t="shared" ref="BW143:BW206" si="347">+$N143*AD143</f>
        <v>0</v>
      </c>
      <c r="BX143" s="77">
        <f t="shared" ref="BX143:BX206" si="348">+$N143*AE143</f>
        <v>0</v>
      </c>
      <c r="BY143" s="77">
        <f t="shared" ref="BY143:BY206" si="349">+$N143*AF143</f>
        <v>0</v>
      </c>
      <c r="BZ143" s="77">
        <f t="shared" ref="BZ143:BZ206" si="350">+$N143*AG143</f>
        <v>0</v>
      </c>
      <c r="CA143" s="77">
        <f t="shared" ref="CA143:CA206" si="351">+$N143*AH143</f>
        <v>0</v>
      </c>
      <c r="CB143" s="77">
        <f t="shared" ref="CB143:CB206" si="352">+$N143*AI143</f>
        <v>0</v>
      </c>
      <c r="CC143" s="77">
        <f t="shared" ref="CC143:CC206" si="353">+SUM(BQ143:CB143)</f>
        <v>80.58</v>
      </c>
      <c r="CD143" s="75"/>
      <c r="CE143" s="77"/>
      <c r="CF143" s="77">
        <f t="shared" ref="CF143:CF206" si="354">+BQ143/$CE$2</f>
        <v>66.595041322314046</v>
      </c>
      <c r="CG143" s="77">
        <f t="shared" ref="CG143:CG206" si="355">+BR143/$CE$2</f>
        <v>0</v>
      </c>
      <c r="CH143" s="77">
        <f t="shared" ref="CH143:CH206" si="356">+BS143/$CE$2</f>
        <v>0</v>
      </c>
      <c r="CI143" s="77">
        <f t="shared" ref="CI143:CI206" si="357">+BT143/$CE$2</f>
        <v>0</v>
      </c>
      <c r="CJ143" s="77">
        <f t="shared" ref="CJ143:CJ206" si="358">+BU143/$CE$2</f>
        <v>0</v>
      </c>
      <c r="CK143" s="77">
        <f t="shared" ref="CK143:CK206" si="359">+BV143/$CE$2</f>
        <v>0</v>
      </c>
      <c r="CL143" s="77">
        <f t="shared" ref="CL143:CL206" si="360">+BW143/$CE$2</f>
        <v>0</v>
      </c>
      <c r="CM143" s="77">
        <f t="shared" ref="CM143:CM206" si="361">+BX143/$CE$2</f>
        <v>0</v>
      </c>
      <c r="CN143" s="77">
        <f t="shared" ref="CN143:CN206" si="362">+BY143/$CE$2</f>
        <v>0</v>
      </c>
      <c r="CO143" s="77">
        <f t="shared" ref="CO143:CO206" si="363">+BZ143/$CE$2</f>
        <v>0</v>
      </c>
      <c r="CP143" s="77">
        <f t="shared" ref="CP143:CP206" si="364">+CA143/$CE$2</f>
        <v>0</v>
      </c>
      <c r="CQ143" s="77">
        <f t="shared" ref="CQ143:CQ206" si="365">+CB143/$CE$2</f>
        <v>0</v>
      </c>
      <c r="CR143" s="77">
        <f t="shared" ref="CR143:CR206" si="366">+CC143/$CE$2</f>
        <v>66.595041322314046</v>
      </c>
      <c r="CS143" s="75"/>
      <c r="CT143" s="75"/>
      <c r="CU143" s="78">
        <f t="shared" si="295"/>
        <v>161.16</v>
      </c>
      <c r="CV143" s="78">
        <f t="shared" si="296"/>
        <v>0</v>
      </c>
      <c r="CW143" s="78">
        <f t="shared" si="297"/>
        <v>0</v>
      </c>
      <c r="CX143" s="78">
        <f t="shared" si="298"/>
        <v>0</v>
      </c>
      <c r="CY143" s="78">
        <f t="shared" si="299"/>
        <v>0</v>
      </c>
      <c r="CZ143" s="78">
        <f t="shared" si="300"/>
        <v>0</v>
      </c>
      <c r="DA143" s="78">
        <f t="shared" si="301"/>
        <v>0</v>
      </c>
      <c r="DB143" s="78">
        <f t="shared" si="302"/>
        <v>0</v>
      </c>
      <c r="DC143" s="78">
        <f t="shared" si="303"/>
        <v>0</v>
      </c>
      <c r="DD143" s="78">
        <f t="shared" si="304"/>
        <v>0</v>
      </c>
      <c r="DE143" s="78">
        <f t="shared" si="305"/>
        <v>0</v>
      </c>
      <c r="DF143" s="78">
        <f t="shared" si="306"/>
        <v>0</v>
      </c>
      <c r="DG143" s="77">
        <f t="shared" si="307"/>
        <v>161.16</v>
      </c>
      <c r="DH143" s="75"/>
      <c r="DJ143" s="6">
        <f t="shared" si="308"/>
        <v>30</v>
      </c>
      <c r="DK143" s="6">
        <f t="shared" si="309"/>
        <v>0</v>
      </c>
      <c r="DL143" s="6">
        <f t="shared" si="310"/>
        <v>0</v>
      </c>
      <c r="DM143" s="6">
        <f t="shared" si="311"/>
        <v>0</v>
      </c>
      <c r="DN143" s="6">
        <f t="shared" si="312"/>
        <v>0</v>
      </c>
      <c r="DO143" s="6">
        <f t="shared" si="313"/>
        <v>0</v>
      </c>
      <c r="DP143" s="6">
        <f t="shared" si="314"/>
        <v>0</v>
      </c>
      <c r="DQ143" s="6">
        <f t="shared" si="315"/>
        <v>0</v>
      </c>
      <c r="DR143" s="6">
        <f t="shared" si="316"/>
        <v>0</v>
      </c>
      <c r="DS143" s="6">
        <f t="shared" si="317"/>
        <v>0</v>
      </c>
      <c r="DT143" s="6">
        <f t="shared" si="318"/>
        <v>0</v>
      </c>
      <c r="DU143" s="6">
        <f t="shared" si="319"/>
        <v>0</v>
      </c>
      <c r="DV143" s="77">
        <f t="shared" si="337"/>
        <v>30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77">
        <f t="shared" si="335"/>
        <v>0</v>
      </c>
      <c r="EO143" s="75">
        <f t="shared" ref="EO143:EO206" si="367">+CU143+DJ143-DY143/2</f>
        <v>191.16</v>
      </c>
      <c r="EP143" s="75">
        <f t="shared" ref="EP143:EP206" si="368">+CV143+DK143-DZ143/2</f>
        <v>0</v>
      </c>
      <c r="EQ143" s="75">
        <f t="shared" ref="EQ143:EQ206" si="369">+CW143+DL143-EA143/2</f>
        <v>0</v>
      </c>
      <c r="ER143" s="75">
        <f t="shared" ref="ER143:ER206" si="370">+CX143+DM143-EB143/2</f>
        <v>0</v>
      </c>
      <c r="ES143" s="75">
        <f t="shared" ref="ES143:ES206" si="371">+CY143+DN143-EC143/2</f>
        <v>0</v>
      </c>
      <c r="ET143" s="75">
        <f t="shared" ref="ET143:ET206" si="372">+CZ143+DO143-ED143/2</f>
        <v>0</v>
      </c>
      <c r="EU143" s="75">
        <f t="shared" ref="EU143:EU206" si="373">+DA143+DP143-EE143/2</f>
        <v>0</v>
      </c>
      <c r="EV143" s="75">
        <f t="shared" ref="EV143:EV206" si="374">+DB143+DQ143-EF143/2</f>
        <v>0</v>
      </c>
      <c r="EW143" s="75">
        <f t="shared" ref="EW143:EW206" si="375">+DC143+DR143-EG143/2</f>
        <v>0</v>
      </c>
      <c r="EX143" s="75">
        <f t="shared" ref="EX143:EX206" si="376">+DD143+DS143-EH143/2</f>
        <v>0</v>
      </c>
      <c r="EY143" s="75">
        <f t="shared" ref="EY143:EY206" si="377">+DE143+DT143-EI143/2</f>
        <v>0</v>
      </c>
      <c r="EZ143" s="75">
        <f t="shared" ref="EZ143:EZ206" si="378">+DF143+DU143-EJ143/2</f>
        <v>0</v>
      </c>
      <c r="FA143" s="77">
        <f t="shared" si="336"/>
        <v>191.16</v>
      </c>
      <c r="FD143" s="75">
        <f t="shared" si="320"/>
        <v>7866.84</v>
      </c>
      <c r="FE143" s="75">
        <f t="shared" si="321"/>
        <v>0</v>
      </c>
      <c r="FF143" s="75">
        <f t="shared" si="322"/>
        <v>0</v>
      </c>
      <c r="FG143" s="75">
        <f t="shared" si="323"/>
        <v>0</v>
      </c>
      <c r="FH143" s="75">
        <f t="shared" si="324"/>
        <v>0</v>
      </c>
      <c r="FI143" s="75">
        <f t="shared" si="325"/>
        <v>0</v>
      </c>
      <c r="FJ143" s="75">
        <f t="shared" si="326"/>
        <v>0</v>
      </c>
      <c r="FK143" s="75">
        <f t="shared" si="327"/>
        <v>0</v>
      </c>
      <c r="FL143" s="75">
        <f t="shared" si="328"/>
        <v>0</v>
      </c>
      <c r="FM143" s="75">
        <f t="shared" si="329"/>
        <v>0</v>
      </c>
      <c r="FN143" s="75">
        <f t="shared" si="330"/>
        <v>0</v>
      </c>
      <c r="FO143" s="75">
        <f t="shared" si="331"/>
        <v>0</v>
      </c>
      <c r="FP143" s="75">
        <f t="shared" si="332"/>
        <v>7866.84</v>
      </c>
    </row>
    <row r="144" spans="1:172" ht="15" customHeight="1" outlineLevel="2" x14ac:dyDescent="0.25">
      <c r="A144" s="30">
        <v>12</v>
      </c>
      <c r="B144" s="30" t="s">
        <v>408</v>
      </c>
      <c r="C144" s="30" t="s">
        <v>6</v>
      </c>
      <c r="D144" s="64">
        <f t="shared" si="339"/>
        <v>16079</v>
      </c>
      <c r="E144" s="62">
        <v>16079</v>
      </c>
      <c r="F144" s="39" t="s">
        <v>551</v>
      </c>
      <c r="G144" s="36" t="s">
        <v>410</v>
      </c>
      <c r="H144" s="36" t="s">
        <v>410</v>
      </c>
      <c r="I144" s="39" t="s">
        <v>552</v>
      </c>
      <c r="J144" s="39" t="s">
        <v>553</v>
      </c>
      <c r="K144" s="44" t="s">
        <v>434</v>
      </c>
      <c r="L144" s="32" t="s">
        <v>220</v>
      </c>
      <c r="M144" s="33" t="s">
        <v>405</v>
      </c>
      <c r="N144" s="34">
        <v>0.01</v>
      </c>
      <c r="O144" s="34">
        <v>0.02</v>
      </c>
      <c r="P144" s="34">
        <v>0</v>
      </c>
      <c r="Q144" s="34">
        <v>0</v>
      </c>
      <c r="R144" s="33">
        <v>0</v>
      </c>
      <c r="S144" s="33">
        <v>0</v>
      </c>
      <c r="T144" s="33">
        <v>30</v>
      </c>
      <c r="U144" s="33"/>
      <c r="X144" s="75">
        <f>+VLOOKUP($D144,[1]venta_neta_cons!$A$2:$N$1048576,3,0)</f>
        <v>7511</v>
      </c>
      <c r="Y144" s="75">
        <f>+VLOOKUP($D144,[1]venta_neta_cons!$A$2:$N$1048576,4,0)</f>
        <v>0</v>
      </c>
      <c r="Z144" s="75">
        <f>+VLOOKUP($D144,[1]venta_neta_cons!$A$2:$N$1048576,5,0)</f>
        <v>0</v>
      </c>
      <c r="AA144" s="75">
        <f>+VLOOKUP($D144,[1]venta_neta_cons!$A$2:$N$1048576,6,0)</f>
        <v>0</v>
      </c>
      <c r="AB144" s="75">
        <f>+VLOOKUP($D144,[1]venta_neta_cons!$A$2:$N$1048576,7,0)</f>
        <v>0</v>
      </c>
      <c r="AC144" s="75">
        <f>+VLOOKUP($D144,[1]venta_neta_cons!$A$2:$N$1048576,8,0)</f>
        <v>0</v>
      </c>
      <c r="AD144" s="75">
        <f>+VLOOKUP($D144,[1]venta_neta_cons!$A$2:$N$1048576,9,0)</f>
        <v>0</v>
      </c>
      <c r="AE144" s="75">
        <f>+VLOOKUP($D144,[1]venta_neta_cons!$A$2:$N$1048576,10,0)</f>
        <v>0</v>
      </c>
      <c r="AF144" s="75">
        <f>+VLOOKUP($D144,[1]venta_neta_cons!$A$2:$N$1048576,11,0)</f>
        <v>0</v>
      </c>
      <c r="AG144" s="75">
        <f>+VLOOKUP($D144,[1]venta_neta_cons!$A$2:$N$1048576,12,0)</f>
        <v>0</v>
      </c>
      <c r="AH144" s="75">
        <f>+VLOOKUP($D144,[1]venta_neta_cons!$A$2:$N$1048576,13,0)</f>
        <v>0</v>
      </c>
      <c r="AI144" s="75">
        <f>+VLOOKUP($D144,[1]venta_neta_cons!$A$2:$N$1048576,14,0)</f>
        <v>0</v>
      </c>
      <c r="AJ144" s="76">
        <f t="shared" si="340"/>
        <v>7511</v>
      </c>
      <c r="AK144" s="159">
        <f t="shared" si="338"/>
        <v>0.21288776461190254</v>
      </c>
      <c r="AL144" s="76"/>
      <c r="AM144" s="75">
        <f>+VLOOKUP($D144,[1]saldo_cons!$A$2:$N$1048576,3,0)</f>
        <v>7511</v>
      </c>
      <c r="AN144" s="75">
        <f>+VLOOKUP($D144,[1]saldo_cons!$A$2:$N$1048576,4,0)</f>
        <v>0</v>
      </c>
      <c r="AO144" s="75">
        <f>+VLOOKUP($D144,[1]saldo_cons!$A$2:$N$1048576,5,0)</f>
        <v>0</v>
      </c>
      <c r="AP144" s="75">
        <f>+VLOOKUP($D144,[1]saldo_cons!$A$2:$N$1048576,6,0)</f>
        <v>0</v>
      </c>
      <c r="AQ144" s="75">
        <f>+VLOOKUP($D144,[1]saldo_cons!$A$2:$N$1048576,7,0)</f>
        <v>0</v>
      </c>
      <c r="AR144" s="75">
        <f>+VLOOKUP($D144,[1]saldo_cons!$A$2:$N$1048576,8,0)</f>
        <v>0</v>
      </c>
      <c r="AS144" s="75">
        <f>+VLOOKUP($D144,[1]saldo_cons!$A$2:$N$1048576,9,0)</f>
        <v>0</v>
      </c>
      <c r="AT144" s="75">
        <f>+VLOOKUP($D144,[1]saldo_cons!$A$2:$N$1048576,10,0)</f>
        <v>0</v>
      </c>
      <c r="AU144" s="75">
        <f>+VLOOKUP($D144,[1]saldo_cons!$A$2:$N$1048576,11,0)</f>
        <v>0</v>
      </c>
      <c r="AV144" s="75">
        <f>+VLOOKUP($D144,[1]saldo_cons!$A$2:$N$1048576,12,0)</f>
        <v>0</v>
      </c>
      <c r="AW144" s="75">
        <f>+VLOOKUP($D144,[1]saldo_cons!$A$2:$N$1048576,13,0)</f>
        <v>0</v>
      </c>
      <c r="AX144" s="75">
        <f>+VLOOKUP($D144,[1]saldo_cons!$A$2:$N$1048576,14,0)</f>
        <v>0</v>
      </c>
      <c r="AY144" s="76">
        <f t="shared" si="333"/>
        <v>7511</v>
      </c>
      <c r="AZ144" s="76"/>
      <c r="BA144" s="76"/>
      <c r="BB144" s="75">
        <f>+VLOOKUP($D144,[1]ggr_cons!$A$2:$N$1048576,3,0)</f>
        <v>1599</v>
      </c>
      <c r="BC144" s="75">
        <f>+VLOOKUP($D144,[1]ggr_cons!$A$2:$N$1048576,4,0)</f>
        <v>0</v>
      </c>
      <c r="BD144" s="75">
        <f>+VLOOKUP($D144,[1]ggr_cons!$A$2:$N$1048576,5,0)</f>
        <v>0</v>
      </c>
      <c r="BE144" s="75">
        <f>+VLOOKUP($D144,[1]ggr_cons!$A$2:$N$1048576,6,0)</f>
        <v>0</v>
      </c>
      <c r="BF144" s="75">
        <f>+VLOOKUP($D144,[1]ggr_cons!$A$2:$N$1048576,7,0)</f>
        <v>0</v>
      </c>
      <c r="BG144" s="75">
        <f>+VLOOKUP($D144,[1]ggr_cons!$A$2:$N$1048576,8,0)</f>
        <v>0</v>
      </c>
      <c r="BH144" s="75">
        <f>+VLOOKUP($D144,[1]ggr_cons!$A$2:$N$1048576,9,0)</f>
        <v>0</v>
      </c>
      <c r="BI144" s="75">
        <f>+VLOOKUP($D144,[1]ggr_cons!$A$2:$N$1048576,10,0)</f>
        <v>0</v>
      </c>
      <c r="BJ144" s="75">
        <f>+VLOOKUP($D144,[1]ggr_cons!$A$2:$N$1048576,11,0)</f>
        <v>0</v>
      </c>
      <c r="BK144" s="75">
        <f>+VLOOKUP($D144,[1]ggr_cons!$A$2:$N$1048576,12,0)</f>
        <v>0</v>
      </c>
      <c r="BL144" s="75">
        <f>+VLOOKUP($D144,[1]ggr_cons!$A$2:$N$1048576,13,0)</f>
        <v>0</v>
      </c>
      <c r="BM144" s="75">
        <f>+VLOOKUP($D144,[1]ggr_cons!$A$2:$N$1048576,14,0)</f>
        <v>0</v>
      </c>
      <c r="BN144" s="76">
        <f t="shared" si="334"/>
        <v>1599</v>
      </c>
      <c r="BO144" s="75"/>
      <c r="BP144" s="75"/>
      <c r="BQ144" s="77">
        <f t="shared" si="341"/>
        <v>75.11</v>
      </c>
      <c r="BR144" s="77">
        <f t="shared" si="342"/>
        <v>0</v>
      </c>
      <c r="BS144" s="77">
        <f t="shared" si="343"/>
        <v>0</v>
      </c>
      <c r="BT144" s="77">
        <f t="shared" si="344"/>
        <v>0</v>
      </c>
      <c r="BU144" s="77">
        <f t="shared" si="345"/>
        <v>0</v>
      </c>
      <c r="BV144" s="77">
        <f t="shared" si="346"/>
        <v>0</v>
      </c>
      <c r="BW144" s="77">
        <f t="shared" si="347"/>
        <v>0</v>
      </c>
      <c r="BX144" s="77">
        <f t="shared" si="348"/>
        <v>0</v>
      </c>
      <c r="BY144" s="77">
        <f t="shared" si="349"/>
        <v>0</v>
      </c>
      <c r="BZ144" s="77">
        <f t="shared" si="350"/>
        <v>0</v>
      </c>
      <c r="CA144" s="77">
        <f t="shared" si="351"/>
        <v>0</v>
      </c>
      <c r="CB144" s="77">
        <f t="shared" si="352"/>
        <v>0</v>
      </c>
      <c r="CC144" s="77">
        <f t="shared" si="353"/>
        <v>75.11</v>
      </c>
      <c r="CD144" s="75"/>
      <c r="CE144" s="77"/>
      <c r="CF144" s="77">
        <f t="shared" si="354"/>
        <v>62.074380165289256</v>
      </c>
      <c r="CG144" s="77">
        <f t="shared" si="355"/>
        <v>0</v>
      </c>
      <c r="CH144" s="77">
        <f t="shared" si="356"/>
        <v>0</v>
      </c>
      <c r="CI144" s="77">
        <f t="shared" si="357"/>
        <v>0</v>
      </c>
      <c r="CJ144" s="77">
        <f t="shared" si="358"/>
        <v>0</v>
      </c>
      <c r="CK144" s="77">
        <f t="shared" si="359"/>
        <v>0</v>
      </c>
      <c r="CL144" s="77">
        <f t="shared" si="360"/>
        <v>0</v>
      </c>
      <c r="CM144" s="77">
        <f t="shared" si="361"/>
        <v>0</v>
      </c>
      <c r="CN144" s="77">
        <f t="shared" si="362"/>
        <v>0</v>
      </c>
      <c r="CO144" s="77">
        <f t="shared" si="363"/>
        <v>0</v>
      </c>
      <c r="CP144" s="77">
        <f t="shared" si="364"/>
        <v>0</v>
      </c>
      <c r="CQ144" s="77">
        <f t="shared" si="365"/>
        <v>0</v>
      </c>
      <c r="CR144" s="77">
        <f t="shared" si="366"/>
        <v>62.074380165289256</v>
      </c>
      <c r="CS144" s="75"/>
      <c r="CT144" s="75"/>
      <c r="CU144" s="78">
        <f t="shared" si="295"/>
        <v>150.22</v>
      </c>
      <c r="CV144" s="78">
        <f t="shared" si="296"/>
        <v>0</v>
      </c>
      <c r="CW144" s="78">
        <f t="shared" si="297"/>
        <v>0</v>
      </c>
      <c r="CX144" s="78">
        <f t="shared" si="298"/>
        <v>0</v>
      </c>
      <c r="CY144" s="78">
        <f t="shared" si="299"/>
        <v>0</v>
      </c>
      <c r="CZ144" s="78">
        <f t="shared" si="300"/>
        <v>0</v>
      </c>
      <c r="DA144" s="78">
        <f t="shared" si="301"/>
        <v>0</v>
      </c>
      <c r="DB144" s="78">
        <f t="shared" si="302"/>
        <v>0</v>
      </c>
      <c r="DC144" s="78">
        <f t="shared" si="303"/>
        <v>0</v>
      </c>
      <c r="DD144" s="78">
        <f t="shared" si="304"/>
        <v>0</v>
      </c>
      <c r="DE144" s="78">
        <f t="shared" si="305"/>
        <v>0</v>
      </c>
      <c r="DF144" s="78">
        <f t="shared" si="306"/>
        <v>0</v>
      </c>
      <c r="DG144" s="77">
        <f t="shared" si="307"/>
        <v>150.22</v>
      </c>
      <c r="DH144" s="75"/>
      <c r="DJ144" s="6">
        <f t="shared" si="308"/>
        <v>30</v>
      </c>
      <c r="DK144" s="6">
        <f t="shared" si="309"/>
        <v>0</v>
      </c>
      <c r="DL144" s="6">
        <f t="shared" si="310"/>
        <v>0</v>
      </c>
      <c r="DM144" s="6">
        <f t="shared" si="311"/>
        <v>0</v>
      </c>
      <c r="DN144" s="6">
        <f t="shared" si="312"/>
        <v>0</v>
      </c>
      <c r="DO144" s="6">
        <f t="shared" si="313"/>
        <v>0</v>
      </c>
      <c r="DP144" s="6">
        <f t="shared" si="314"/>
        <v>0</v>
      </c>
      <c r="DQ144" s="6">
        <f t="shared" si="315"/>
        <v>0</v>
      </c>
      <c r="DR144" s="6">
        <f t="shared" si="316"/>
        <v>0</v>
      </c>
      <c r="DS144" s="6">
        <f t="shared" si="317"/>
        <v>0</v>
      </c>
      <c r="DT144" s="6">
        <f t="shared" si="318"/>
        <v>0</v>
      </c>
      <c r="DU144" s="6">
        <f t="shared" si="319"/>
        <v>0</v>
      </c>
      <c r="DV144" s="77">
        <f t="shared" si="337"/>
        <v>30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77">
        <f t="shared" si="335"/>
        <v>0</v>
      </c>
      <c r="EO144" s="75">
        <f t="shared" si="367"/>
        <v>180.22</v>
      </c>
      <c r="EP144" s="75">
        <f t="shared" si="368"/>
        <v>0</v>
      </c>
      <c r="EQ144" s="75">
        <f t="shared" si="369"/>
        <v>0</v>
      </c>
      <c r="ER144" s="75">
        <f t="shared" si="370"/>
        <v>0</v>
      </c>
      <c r="ES144" s="75">
        <f t="shared" si="371"/>
        <v>0</v>
      </c>
      <c r="ET144" s="75">
        <f t="shared" si="372"/>
        <v>0</v>
      </c>
      <c r="EU144" s="75">
        <f t="shared" si="373"/>
        <v>0</v>
      </c>
      <c r="EV144" s="75">
        <f t="shared" si="374"/>
        <v>0</v>
      </c>
      <c r="EW144" s="75">
        <f t="shared" si="375"/>
        <v>0</v>
      </c>
      <c r="EX144" s="75">
        <f t="shared" si="376"/>
        <v>0</v>
      </c>
      <c r="EY144" s="75">
        <f t="shared" si="377"/>
        <v>0</v>
      </c>
      <c r="EZ144" s="75">
        <f t="shared" si="378"/>
        <v>0</v>
      </c>
      <c r="FA144" s="77">
        <f t="shared" si="336"/>
        <v>180.22</v>
      </c>
      <c r="FD144" s="75">
        <f t="shared" si="320"/>
        <v>7330.78</v>
      </c>
      <c r="FE144" s="75">
        <f t="shared" si="321"/>
        <v>0</v>
      </c>
      <c r="FF144" s="75">
        <f t="shared" si="322"/>
        <v>0</v>
      </c>
      <c r="FG144" s="75">
        <f t="shared" si="323"/>
        <v>0</v>
      </c>
      <c r="FH144" s="75">
        <f t="shared" si="324"/>
        <v>0</v>
      </c>
      <c r="FI144" s="75">
        <f t="shared" si="325"/>
        <v>0</v>
      </c>
      <c r="FJ144" s="75">
        <f t="shared" si="326"/>
        <v>0</v>
      </c>
      <c r="FK144" s="75">
        <f t="shared" si="327"/>
        <v>0</v>
      </c>
      <c r="FL144" s="75">
        <f t="shared" si="328"/>
        <v>0</v>
      </c>
      <c r="FM144" s="75">
        <f t="shared" si="329"/>
        <v>0</v>
      </c>
      <c r="FN144" s="75">
        <f t="shared" si="330"/>
        <v>0</v>
      </c>
      <c r="FO144" s="75">
        <f t="shared" si="331"/>
        <v>0</v>
      </c>
      <c r="FP144" s="75">
        <f t="shared" si="332"/>
        <v>7330.78</v>
      </c>
    </row>
    <row r="145" spans="1:172" ht="15" customHeight="1" outlineLevel="2" x14ac:dyDescent="0.25">
      <c r="A145" s="30">
        <v>12</v>
      </c>
      <c r="B145" s="30" t="s">
        <v>408</v>
      </c>
      <c r="C145" s="30" t="s">
        <v>6</v>
      </c>
      <c r="D145" s="64">
        <f t="shared" si="339"/>
        <v>16080</v>
      </c>
      <c r="E145" s="62">
        <v>16080</v>
      </c>
      <c r="F145" s="39" t="s">
        <v>554</v>
      </c>
      <c r="G145" s="36" t="s">
        <v>410</v>
      </c>
      <c r="H145" s="36" t="s">
        <v>410</v>
      </c>
      <c r="I145" s="39" t="s">
        <v>555</v>
      </c>
      <c r="J145" s="44" t="s">
        <v>445</v>
      </c>
      <c r="K145" s="44" t="s">
        <v>434</v>
      </c>
      <c r="L145" s="32" t="s">
        <v>220</v>
      </c>
      <c r="M145" s="33" t="s">
        <v>405</v>
      </c>
      <c r="N145" s="34">
        <v>0.01</v>
      </c>
      <c r="O145" s="34">
        <v>0.02</v>
      </c>
      <c r="P145" s="34">
        <v>0</v>
      </c>
      <c r="Q145" s="34">
        <v>0</v>
      </c>
      <c r="R145" s="33">
        <v>0</v>
      </c>
      <c r="S145" s="33">
        <v>0</v>
      </c>
      <c r="T145" s="33">
        <v>30</v>
      </c>
      <c r="U145" s="33"/>
      <c r="X145" s="75">
        <f>+VLOOKUP($D145,[1]venta_neta_cons!$A$2:$N$1048576,3,0)</f>
        <v>2396</v>
      </c>
      <c r="Y145" s="75">
        <f>+VLOOKUP($D145,[1]venta_neta_cons!$A$2:$N$1048576,4,0)</f>
        <v>0</v>
      </c>
      <c r="Z145" s="75">
        <f>+VLOOKUP($D145,[1]venta_neta_cons!$A$2:$N$1048576,5,0)</f>
        <v>0</v>
      </c>
      <c r="AA145" s="75">
        <f>+VLOOKUP($D145,[1]venta_neta_cons!$A$2:$N$1048576,6,0)</f>
        <v>0</v>
      </c>
      <c r="AB145" s="75">
        <f>+VLOOKUP($D145,[1]venta_neta_cons!$A$2:$N$1048576,7,0)</f>
        <v>0</v>
      </c>
      <c r="AC145" s="75">
        <f>+VLOOKUP($D145,[1]venta_neta_cons!$A$2:$N$1048576,8,0)</f>
        <v>0</v>
      </c>
      <c r="AD145" s="75">
        <f>+VLOOKUP($D145,[1]venta_neta_cons!$A$2:$N$1048576,9,0)</f>
        <v>0</v>
      </c>
      <c r="AE145" s="75">
        <f>+VLOOKUP($D145,[1]venta_neta_cons!$A$2:$N$1048576,10,0)</f>
        <v>0</v>
      </c>
      <c r="AF145" s="75">
        <f>+VLOOKUP($D145,[1]venta_neta_cons!$A$2:$N$1048576,11,0)</f>
        <v>0</v>
      </c>
      <c r="AG145" s="75">
        <f>+VLOOKUP($D145,[1]venta_neta_cons!$A$2:$N$1048576,12,0)</f>
        <v>0</v>
      </c>
      <c r="AH145" s="75">
        <f>+VLOOKUP($D145,[1]venta_neta_cons!$A$2:$N$1048576,13,0)</f>
        <v>0</v>
      </c>
      <c r="AI145" s="75">
        <f>+VLOOKUP($D145,[1]venta_neta_cons!$A$2:$N$1048576,14,0)</f>
        <v>0</v>
      </c>
      <c r="AJ145" s="76">
        <f t="shared" si="340"/>
        <v>2396</v>
      </c>
      <c r="AK145" s="159">
        <f t="shared" si="338"/>
        <v>-0.40119365609348923</v>
      </c>
      <c r="AL145" s="76"/>
      <c r="AM145" s="75">
        <f>+VLOOKUP($D145,[1]saldo_cons!$A$2:$N$1048576,3,0)</f>
        <v>2396</v>
      </c>
      <c r="AN145" s="75">
        <f>+VLOOKUP($D145,[1]saldo_cons!$A$2:$N$1048576,4,0)</f>
        <v>0</v>
      </c>
      <c r="AO145" s="75">
        <f>+VLOOKUP($D145,[1]saldo_cons!$A$2:$N$1048576,5,0)</f>
        <v>0</v>
      </c>
      <c r="AP145" s="75">
        <f>+VLOOKUP($D145,[1]saldo_cons!$A$2:$N$1048576,6,0)</f>
        <v>0</v>
      </c>
      <c r="AQ145" s="75">
        <f>+VLOOKUP($D145,[1]saldo_cons!$A$2:$N$1048576,7,0)</f>
        <v>0</v>
      </c>
      <c r="AR145" s="75">
        <f>+VLOOKUP($D145,[1]saldo_cons!$A$2:$N$1048576,8,0)</f>
        <v>0</v>
      </c>
      <c r="AS145" s="75">
        <f>+VLOOKUP($D145,[1]saldo_cons!$A$2:$N$1048576,9,0)</f>
        <v>0</v>
      </c>
      <c r="AT145" s="75">
        <f>+VLOOKUP($D145,[1]saldo_cons!$A$2:$N$1048576,10,0)</f>
        <v>0</v>
      </c>
      <c r="AU145" s="75">
        <f>+VLOOKUP($D145,[1]saldo_cons!$A$2:$N$1048576,11,0)</f>
        <v>0</v>
      </c>
      <c r="AV145" s="75">
        <f>+VLOOKUP($D145,[1]saldo_cons!$A$2:$N$1048576,12,0)</f>
        <v>0</v>
      </c>
      <c r="AW145" s="75">
        <f>+VLOOKUP($D145,[1]saldo_cons!$A$2:$N$1048576,13,0)</f>
        <v>0</v>
      </c>
      <c r="AX145" s="75">
        <f>+VLOOKUP($D145,[1]saldo_cons!$A$2:$N$1048576,14,0)</f>
        <v>0</v>
      </c>
      <c r="AY145" s="76">
        <f t="shared" si="333"/>
        <v>2396</v>
      </c>
      <c r="AZ145" s="76"/>
      <c r="BA145" s="76"/>
      <c r="BB145" s="75">
        <f>+VLOOKUP($D145,[1]ggr_cons!$A$2:$N$1048576,3,0)</f>
        <v>-961.26000000000022</v>
      </c>
      <c r="BC145" s="75">
        <f>+VLOOKUP($D145,[1]ggr_cons!$A$2:$N$1048576,4,0)</f>
        <v>0</v>
      </c>
      <c r="BD145" s="75">
        <f>+VLOOKUP($D145,[1]ggr_cons!$A$2:$N$1048576,5,0)</f>
        <v>0</v>
      </c>
      <c r="BE145" s="75">
        <f>+VLOOKUP($D145,[1]ggr_cons!$A$2:$N$1048576,6,0)</f>
        <v>0</v>
      </c>
      <c r="BF145" s="75">
        <f>+VLOOKUP($D145,[1]ggr_cons!$A$2:$N$1048576,7,0)</f>
        <v>0</v>
      </c>
      <c r="BG145" s="75">
        <f>+VLOOKUP($D145,[1]ggr_cons!$A$2:$N$1048576,8,0)</f>
        <v>0</v>
      </c>
      <c r="BH145" s="75">
        <f>+VLOOKUP($D145,[1]ggr_cons!$A$2:$N$1048576,9,0)</f>
        <v>0</v>
      </c>
      <c r="BI145" s="75">
        <f>+VLOOKUP($D145,[1]ggr_cons!$A$2:$N$1048576,10,0)</f>
        <v>0</v>
      </c>
      <c r="BJ145" s="75">
        <f>+VLOOKUP($D145,[1]ggr_cons!$A$2:$N$1048576,11,0)</f>
        <v>0</v>
      </c>
      <c r="BK145" s="75">
        <f>+VLOOKUP($D145,[1]ggr_cons!$A$2:$N$1048576,12,0)</f>
        <v>0</v>
      </c>
      <c r="BL145" s="75">
        <f>+VLOOKUP($D145,[1]ggr_cons!$A$2:$N$1048576,13,0)</f>
        <v>0</v>
      </c>
      <c r="BM145" s="75">
        <f>+VLOOKUP($D145,[1]ggr_cons!$A$2:$N$1048576,14,0)</f>
        <v>0</v>
      </c>
      <c r="BN145" s="76">
        <f t="shared" si="334"/>
        <v>-961.26000000000022</v>
      </c>
      <c r="BO145" s="75"/>
      <c r="BP145" s="75"/>
      <c r="BQ145" s="77">
        <f t="shared" si="341"/>
        <v>23.96</v>
      </c>
      <c r="BR145" s="77">
        <f t="shared" si="342"/>
        <v>0</v>
      </c>
      <c r="BS145" s="77">
        <f t="shared" si="343"/>
        <v>0</v>
      </c>
      <c r="BT145" s="77">
        <f t="shared" si="344"/>
        <v>0</v>
      </c>
      <c r="BU145" s="77">
        <f t="shared" si="345"/>
        <v>0</v>
      </c>
      <c r="BV145" s="77">
        <f t="shared" si="346"/>
        <v>0</v>
      </c>
      <c r="BW145" s="77">
        <f t="shared" si="347"/>
        <v>0</v>
      </c>
      <c r="BX145" s="77">
        <f t="shared" si="348"/>
        <v>0</v>
      </c>
      <c r="BY145" s="77">
        <f t="shared" si="349"/>
        <v>0</v>
      </c>
      <c r="BZ145" s="77">
        <f t="shared" si="350"/>
        <v>0</v>
      </c>
      <c r="CA145" s="77">
        <f t="shared" si="351"/>
        <v>0</v>
      </c>
      <c r="CB145" s="77">
        <f t="shared" si="352"/>
        <v>0</v>
      </c>
      <c r="CC145" s="77">
        <f t="shared" si="353"/>
        <v>23.96</v>
      </c>
      <c r="CD145" s="75"/>
      <c r="CE145" s="77"/>
      <c r="CF145" s="77">
        <f t="shared" si="354"/>
        <v>19.801652892561986</v>
      </c>
      <c r="CG145" s="77">
        <f t="shared" si="355"/>
        <v>0</v>
      </c>
      <c r="CH145" s="77">
        <f t="shared" si="356"/>
        <v>0</v>
      </c>
      <c r="CI145" s="77">
        <f t="shared" si="357"/>
        <v>0</v>
      </c>
      <c r="CJ145" s="77">
        <f t="shared" si="358"/>
        <v>0</v>
      </c>
      <c r="CK145" s="77">
        <f t="shared" si="359"/>
        <v>0</v>
      </c>
      <c r="CL145" s="77">
        <f t="shared" si="360"/>
        <v>0</v>
      </c>
      <c r="CM145" s="77">
        <f t="shared" si="361"/>
        <v>0</v>
      </c>
      <c r="CN145" s="77">
        <f t="shared" si="362"/>
        <v>0</v>
      </c>
      <c r="CO145" s="77">
        <f t="shared" si="363"/>
        <v>0</v>
      </c>
      <c r="CP145" s="77">
        <f t="shared" si="364"/>
        <v>0</v>
      </c>
      <c r="CQ145" s="77">
        <f t="shared" si="365"/>
        <v>0</v>
      </c>
      <c r="CR145" s="77">
        <f t="shared" si="366"/>
        <v>19.801652892561986</v>
      </c>
      <c r="CS145" s="75"/>
      <c r="CT145" s="75"/>
      <c r="CU145" s="78">
        <f t="shared" ref="CU145:CU208" si="379">+$O145*X145+$P145*BB145+$Q145*(0.9*BB145+$S145)+$R145</f>
        <v>47.92</v>
      </c>
      <c r="CV145" s="78">
        <f t="shared" ref="CV145:CV208" si="380">+$O145*Y145+$P145*BC145+$Q145*(0.9*BC145+$S145)+$R145</f>
        <v>0</v>
      </c>
      <c r="CW145" s="78">
        <f t="shared" ref="CW145:CW208" si="381">+$O145*Z145+$P145*BD145+$Q145*(0.9*BD145+$S145)+$R145</f>
        <v>0</v>
      </c>
      <c r="CX145" s="78">
        <f t="shared" ref="CX145:CX208" si="382">+$O145*AA145+$P145*BE145+$Q145*(0.9*BE145+$S145)+$R145</f>
        <v>0</v>
      </c>
      <c r="CY145" s="78">
        <f t="shared" ref="CY145:CY208" si="383">+$O145*AB145+$P145*BF145+$Q145*(0.9*BF145+$S145)+$R145</f>
        <v>0</v>
      </c>
      <c r="CZ145" s="78">
        <f t="shared" ref="CZ145:CZ208" si="384">+$O145*AC145+$P145*BG145+$Q145*(0.9*BG145+$S145)+$R145</f>
        <v>0</v>
      </c>
      <c r="DA145" s="78">
        <f t="shared" ref="DA145:DA208" si="385">+$O145*AD145+$P145*BH145+$Q145*(0.9*BH145+$S145)+$R145</f>
        <v>0</v>
      </c>
      <c r="DB145" s="78">
        <f t="shared" ref="DB145:DB208" si="386">+$O145*AE145+$P145*BI145+$Q145*(0.9*BI145+$S145)+$R145</f>
        <v>0</v>
      </c>
      <c r="DC145" s="78">
        <f t="shared" ref="DC145:DC208" si="387">+$O145*AF145+$P145*BJ145+$Q145*(0.9*BJ145+$S145)+$R145</f>
        <v>0</v>
      </c>
      <c r="DD145" s="78">
        <f t="shared" ref="DD145:DD208" si="388">+$O145*AG145+$P145*BK145+$Q145*(0.9*BK145+$S145)+$R145</f>
        <v>0</v>
      </c>
      <c r="DE145" s="78">
        <f t="shared" ref="DE145:DE208" si="389">+$O145*AH145+$P145*BL145+$Q145*(0.9*BL145+$S145)+$R145</f>
        <v>0</v>
      </c>
      <c r="DF145" s="78">
        <f t="shared" ref="DF145:DF208" si="390">+$O145*AI145+$P145*BM145+$Q145*(0.9*BM145+$S145)+$R145</f>
        <v>0</v>
      </c>
      <c r="DG145" s="77">
        <f t="shared" ref="DG145:DG208" si="391">+SUM(CU145:DF145)</f>
        <v>47.92</v>
      </c>
      <c r="DH145" s="75"/>
      <c r="DJ145" s="6">
        <f t="shared" ref="DJ145:DJ208" si="392">+IF(X145=0,0,$T145)</f>
        <v>30</v>
      </c>
      <c r="DK145" s="6">
        <f t="shared" ref="DK145:DK208" si="393">+IF(Y145=0,0,$T145)</f>
        <v>0</v>
      </c>
      <c r="DL145" s="6">
        <f t="shared" ref="DL145:DL208" si="394">+IF(Z145=0,0,$T145)</f>
        <v>0</v>
      </c>
      <c r="DM145" s="6">
        <f t="shared" ref="DM145:DM208" si="395">+IF(AA145=0,0,$T145)</f>
        <v>0</v>
      </c>
      <c r="DN145" s="6">
        <f t="shared" ref="DN145:DN208" si="396">+IF(AB145=0,0,$T145)</f>
        <v>0</v>
      </c>
      <c r="DO145" s="6">
        <f t="shared" ref="DO145:DO208" si="397">+IF(AC145=0,0,$T145)</f>
        <v>0</v>
      </c>
      <c r="DP145" s="6">
        <f t="shared" ref="DP145:DP208" si="398">+IF(AD145=0,0,$T145)</f>
        <v>0</v>
      </c>
      <c r="DQ145" s="6">
        <f t="shared" ref="DQ145:DQ208" si="399">+IF(AE145=0,0,$T145)</f>
        <v>0</v>
      </c>
      <c r="DR145" s="6">
        <f t="shared" ref="DR145:DR208" si="400">+IF(AF145=0,0,$T145)</f>
        <v>0</v>
      </c>
      <c r="DS145" s="6">
        <f t="shared" ref="DS145:DS208" si="401">+IF(AG145=0,0,$T145)</f>
        <v>0</v>
      </c>
      <c r="DT145" s="6">
        <f t="shared" ref="DT145:DT208" si="402">+IF(AH145=0,0,$T145)</f>
        <v>0</v>
      </c>
      <c r="DU145" s="6">
        <f t="shared" ref="DU145:DU208" si="403">+IF(AI145=0,0,$T145)</f>
        <v>0</v>
      </c>
      <c r="DV145" s="77">
        <f t="shared" si="337"/>
        <v>30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77">
        <f t="shared" si="335"/>
        <v>0</v>
      </c>
      <c r="EO145" s="75">
        <f t="shared" si="367"/>
        <v>77.92</v>
      </c>
      <c r="EP145" s="75">
        <f t="shared" si="368"/>
        <v>0</v>
      </c>
      <c r="EQ145" s="75">
        <f t="shared" si="369"/>
        <v>0</v>
      </c>
      <c r="ER145" s="75">
        <f t="shared" si="370"/>
        <v>0</v>
      </c>
      <c r="ES145" s="75">
        <f t="shared" si="371"/>
        <v>0</v>
      </c>
      <c r="ET145" s="75">
        <f t="shared" si="372"/>
        <v>0</v>
      </c>
      <c r="EU145" s="75">
        <f t="shared" si="373"/>
        <v>0</v>
      </c>
      <c r="EV145" s="75">
        <f t="shared" si="374"/>
        <v>0</v>
      </c>
      <c r="EW145" s="75">
        <f t="shared" si="375"/>
        <v>0</v>
      </c>
      <c r="EX145" s="75">
        <f t="shared" si="376"/>
        <v>0</v>
      </c>
      <c r="EY145" s="75">
        <f t="shared" si="377"/>
        <v>0</v>
      </c>
      <c r="EZ145" s="75">
        <f t="shared" si="378"/>
        <v>0</v>
      </c>
      <c r="FA145" s="77">
        <f t="shared" si="336"/>
        <v>77.92</v>
      </c>
      <c r="FD145" s="75">
        <f t="shared" ref="FD145:FD208" si="404">+AM145-EO145-DY145</f>
        <v>2318.08</v>
      </c>
      <c r="FE145" s="75">
        <f t="shared" ref="FE145:FE208" si="405">+AN145-EP145-DZ145</f>
        <v>0</v>
      </c>
      <c r="FF145" s="75">
        <f t="shared" ref="FF145:FF208" si="406">+AO145-EQ145-EA145</f>
        <v>0</v>
      </c>
      <c r="FG145" s="75">
        <f t="shared" ref="FG145:FG208" si="407">+AP145-ER145-EB145</f>
        <v>0</v>
      </c>
      <c r="FH145" s="75">
        <f t="shared" ref="FH145:FH208" si="408">+AQ145-ES145-EC145</f>
        <v>0</v>
      </c>
      <c r="FI145" s="75">
        <f t="shared" ref="FI145:FI208" si="409">+AR145-ET145-ED145</f>
        <v>0</v>
      </c>
      <c r="FJ145" s="75">
        <f t="shared" ref="FJ145:FJ208" si="410">+AS145-EU145-EE145</f>
        <v>0</v>
      </c>
      <c r="FK145" s="75">
        <f t="shared" ref="FK145:FK208" si="411">+AT145-EV145-EF145</f>
        <v>0</v>
      </c>
      <c r="FL145" s="75">
        <f t="shared" ref="FL145:FL208" si="412">+AU145-EW145-EG145</f>
        <v>0</v>
      </c>
      <c r="FM145" s="75">
        <f t="shared" ref="FM145:FM208" si="413">+AV145-EX145-EH145</f>
        <v>0</v>
      </c>
      <c r="FN145" s="75">
        <f t="shared" ref="FN145:FN208" si="414">+AW145-EY145-EI145</f>
        <v>0</v>
      </c>
      <c r="FO145" s="75">
        <f t="shared" ref="FO145:FO208" si="415">+AX145-EZ145-EJ145</f>
        <v>0</v>
      </c>
      <c r="FP145" s="75">
        <f t="shared" ref="FP145:FP208" si="416">+AY145-FA145</f>
        <v>2318.08</v>
      </c>
    </row>
    <row r="146" spans="1:172" ht="15" customHeight="1" outlineLevel="2" x14ac:dyDescent="0.25">
      <c r="A146" s="30">
        <v>12</v>
      </c>
      <c r="B146" s="30" t="s">
        <v>408</v>
      </c>
      <c r="C146" s="30" t="s">
        <v>6</v>
      </c>
      <c r="D146" s="64">
        <f t="shared" si="339"/>
        <v>16081</v>
      </c>
      <c r="E146" s="62">
        <v>16081</v>
      </c>
      <c r="F146" s="46" t="s">
        <v>556</v>
      </c>
      <c r="G146" s="36" t="s">
        <v>410</v>
      </c>
      <c r="H146" s="36" t="s">
        <v>410</v>
      </c>
      <c r="I146" s="46" t="s">
        <v>557</v>
      </c>
      <c r="J146" s="46" t="s">
        <v>558</v>
      </c>
      <c r="K146" s="44" t="s">
        <v>434</v>
      </c>
      <c r="L146" s="32" t="s">
        <v>220</v>
      </c>
      <c r="M146" s="33" t="s">
        <v>405</v>
      </c>
      <c r="N146" s="34">
        <v>0.01</v>
      </c>
      <c r="O146" s="34">
        <v>0.02</v>
      </c>
      <c r="P146" s="34">
        <v>0</v>
      </c>
      <c r="Q146" s="34">
        <v>0</v>
      </c>
      <c r="R146" s="33">
        <v>0</v>
      </c>
      <c r="S146" s="33">
        <v>0</v>
      </c>
      <c r="T146" s="33">
        <v>30</v>
      </c>
      <c r="U146" s="33"/>
      <c r="X146" s="75">
        <f>+VLOOKUP($D146,[1]venta_neta_cons!$A$2:$N$1048576,3,0)</f>
        <v>924</v>
      </c>
      <c r="Y146" s="75">
        <f>+VLOOKUP($D146,[1]venta_neta_cons!$A$2:$N$1048576,4,0)</f>
        <v>0</v>
      </c>
      <c r="Z146" s="75">
        <f>+VLOOKUP($D146,[1]venta_neta_cons!$A$2:$N$1048576,5,0)</f>
        <v>0</v>
      </c>
      <c r="AA146" s="75">
        <f>+VLOOKUP($D146,[1]venta_neta_cons!$A$2:$N$1048576,6,0)</f>
        <v>0</v>
      </c>
      <c r="AB146" s="75">
        <f>+VLOOKUP($D146,[1]venta_neta_cons!$A$2:$N$1048576,7,0)</f>
        <v>0</v>
      </c>
      <c r="AC146" s="75">
        <f>+VLOOKUP($D146,[1]venta_neta_cons!$A$2:$N$1048576,8,0)</f>
        <v>0</v>
      </c>
      <c r="AD146" s="75">
        <f>+VLOOKUP($D146,[1]venta_neta_cons!$A$2:$N$1048576,9,0)</f>
        <v>0</v>
      </c>
      <c r="AE146" s="75">
        <f>+VLOOKUP($D146,[1]venta_neta_cons!$A$2:$N$1048576,10,0)</f>
        <v>0</v>
      </c>
      <c r="AF146" s="75">
        <f>+VLOOKUP($D146,[1]venta_neta_cons!$A$2:$N$1048576,11,0)</f>
        <v>0</v>
      </c>
      <c r="AG146" s="75">
        <f>+VLOOKUP($D146,[1]venta_neta_cons!$A$2:$N$1048576,12,0)</f>
        <v>0</v>
      </c>
      <c r="AH146" s="75">
        <f>+VLOOKUP($D146,[1]venta_neta_cons!$A$2:$N$1048576,13,0)</f>
        <v>0</v>
      </c>
      <c r="AI146" s="75">
        <f>+VLOOKUP($D146,[1]venta_neta_cons!$A$2:$N$1048576,14,0)</f>
        <v>0</v>
      </c>
      <c r="AJ146" s="76">
        <f t="shared" si="340"/>
        <v>924</v>
      </c>
      <c r="AK146" s="159">
        <f t="shared" si="338"/>
        <v>-2.5357142857142804E-2</v>
      </c>
      <c r="AL146" s="76"/>
      <c r="AM146" s="75">
        <f>+VLOOKUP($D146,[1]saldo_cons!$A$2:$N$1048576,3,0)</f>
        <v>924</v>
      </c>
      <c r="AN146" s="75">
        <f>+VLOOKUP($D146,[1]saldo_cons!$A$2:$N$1048576,4,0)</f>
        <v>0</v>
      </c>
      <c r="AO146" s="75">
        <f>+VLOOKUP($D146,[1]saldo_cons!$A$2:$N$1048576,5,0)</f>
        <v>0</v>
      </c>
      <c r="AP146" s="75">
        <f>+VLOOKUP($D146,[1]saldo_cons!$A$2:$N$1048576,6,0)</f>
        <v>0</v>
      </c>
      <c r="AQ146" s="75">
        <f>+VLOOKUP($D146,[1]saldo_cons!$A$2:$N$1048576,7,0)</f>
        <v>0</v>
      </c>
      <c r="AR146" s="75">
        <f>+VLOOKUP($D146,[1]saldo_cons!$A$2:$N$1048576,8,0)</f>
        <v>0</v>
      </c>
      <c r="AS146" s="75">
        <f>+VLOOKUP($D146,[1]saldo_cons!$A$2:$N$1048576,9,0)</f>
        <v>0</v>
      </c>
      <c r="AT146" s="75">
        <f>+VLOOKUP($D146,[1]saldo_cons!$A$2:$N$1048576,10,0)</f>
        <v>0</v>
      </c>
      <c r="AU146" s="75">
        <f>+VLOOKUP($D146,[1]saldo_cons!$A$2:$N$1048576,11,0)</f>
        <v>0</v>
      </c>
      <c r="AV146" s="75">
        <f>+VLOOKUP($D146,[1]saldo_cons!$A$2:$N$1048576,12,0)</f>
        <v>0</v>
      </c>
      <c r="AW146" s="75">
        <f>+VLOOKUP($D146,[1]saldo_cons!$A$2:$N$1048576,13,0)</f>
        <v>0</v>
      </c>
      <c r="AX146" s="75">
        <f>+VLOOKUP($D146,[1]saldo_cons!$A$2:$N$1048576,14,0)</f>
        <v>0</v>
      </c>
      <c r="AY146" s="76">
        <f t="shared" si="333"/>
        <v>924</v>
      </c>
      <c r="AZ146" s="76"/>
      <c r="BA146" s="76"/>
      <c r="BB146" s="75">
        <f>+VLOOKUP($D146,[1]ggr_cons!$A$2:$N$1048576,3,0)</f>
        <v>-23.42999999999995</v>
      </c>
      <c r="BC146" s="75">
        <f>+VLOOKUP($D146,[1]ggr_cons!$A$2:$N$1048576,4,0)</f>
        <v>0</v>
      </c>
      <c r="BD146" s="75">
        <f>+VLOOKUP($D146,[1]ggr_cons!$A$2:$N$1048576,5,0)</f>
        <v>0</v>
      </c>
      <c r="BE146" s="75">
        <f>+VLOOKUP($D146,[1]ggr_cons!$A$2:$N$1048576,6,0)</f>
        <v>0</v>
      </c>
      <c r="BF146" s="75">
        <f>+VLOOKUP($D146,[1]ggr_cons!$A$2:$N$1048576,7,0)</f>
        <v>0</v>
      </c>
      <c r="BG146" s="75">
        <f>+VLOOKUP($D146,[1]ggr_cons!$A$2:$N$1048576,8,0)</f>
        <v>0</v>
      </c>
      <c r="BH146" s="75">
        <f>+VLOOKUP($D146,[1]ggr_cons!$A$2:$N$1048576,9,0)</f>
        <v>0</v>
      </c>
      <c r="BI146" s="75">
        <f>+VLOOKUP($D146,[1]ggr_cons!$A$2:$N$1048576,10,0)</f>
        <v>0</v>
      </c>
      <c r="BJ146" s="75">
        <f>+VLOOKUP($D146,[1]ggr_cons!$A$2:$N$1048576,11,0)</f>
        <v>0</v>
      </c>
      <c r="BK146" s="75">
        <f>+VLOOKUP($D146,[1]ggr_cons!$A$2:$N$1048576,12,0)</f>
        <v>0</v>
      </c>
      <c r="BL146" s="75">
        <f>+VLOOKUP($D146,[1]ggr_cons!$A$2:$N$1048576,13,0)</f>
        <v>0</v>
      </c>
      <c r="BM146" s="75">
        <f>+VLOOKUP($D146,[1]ggr_cons!$A$2:$N$1048576,14,0)</f>
        <v>0</v>
      </c>
      <c r="BN146" s="76">
        <f t="shared" si="334"/>
        <v>-23.42999999999995</v>
      </c>
      <c r="BO146" s="75"/>
      <c r="BP146" s="75"/>
      <c r="BQ146" s="77">
        <f t="shared" si="341"/>
        <v>9.24</v>
      </c>
      <c r="BR146" s="77">
        <f t="shared" si="342"/>
        <v>0</v>
      </c>
      <c r="BS146" s="77">
        <f t="shared" si="343"/>
        <v>0</v>
      </c>
      <c r="BT146" s="77">
        <f t="shared" si="344"/>
        <v>0</v>
      </c>
      <c r="BU146" s="77">
        <f t="shared" si="345"/>
        <v>0</v>
      </c>
      <c r="BV146" s="77">
        <f t="shared" si="346"/>
        <v>0</v>
      </c>
      <c r="BW146" s="77">
        <f t="shared" si="347"/>
        <v>0</v>
      </c>
      <c r="BX146" s="77">
        <f t="shared" si="348"/>
        <v>0</v>
      </c>
      <c r="BY146" s="77">
        <f t="shared" si="349"/>
        <v>0</v>
      </c>
      <c r="BZ146" s="77">
        <f t="shared" si="350"/>
        <v>0</v>
      </c>
      <c r="CA146" s="77">
        <f t="shared" si="351"/>
        <v>0</v>
      </c>
      <c r="CB146" s="77">
        <f t="shared" si="352"/>
        <v>0</v>
      </c>
      <c r="CC146" s="77">
        <f t="shared" si="353"/>
        <v>9.24</v>
      </c>
      <c r="CD146" s="75"/>
      <c r="CE146" s="77"/>
      <c r="CF146" s="77">
        <f t="shared" si="354"/>
        <v>7.6363636363636367</v>
      </c>
      <c r="CG146" s="77">
        <f t="shared" si="355"/>
        <v>0</v>
      </c>
      <c r="CH146" s="77">
        <f t="shared" si="356"/>
        <v>0</v>
      </c>
      <c r="CI146" s="77">
        <f t="shared" si="357"/>
        <v>0</v>
      </c>
      <c r="CJ146" s="77">
        <f t="shared" si="358"/>
        <v>0</v>
      </c>
      <c r="CK146" s="77">
        <f t="shared" si="359"/>
        <v>0</v>
      </c>
      <c r="CL146" s="77">
        <f t="shared" si="360"/>
        <v>0</v>
      </c>
      <c r="CM146" s="77">
        <f t="shared" si="361"/>
        <v>0</v>
      </c>
      <c r="CN146" s="77">
        <f t="shared" si="362"/>
        <v>0</v>
      </c>
      <c r="CO146" s="77">
        <f t="shared" si="363"/>
        <v>0</v>
      </c>
      <c r="CP146" s="77">
        <f t="shared" si="364"/>
        <v>0</v>
      </c>
      <c r="CQ146" s="77">
        <f t="shared" si="365"/>
        <v>0</v>
      </c>
      <c r="CR146" s="77">
        <f t="shared" si="366"/>
        <v>7.6363636363636367</v>
      </c>
      <c r="CS146" s="75"/>
      <c r="CT146" s="75"/>
      <c r="CU146" s="78">
        <f t="shared" si="379"/>
        <v>18.48</v>
      </c>
      <c r="CV146" s="78">
        <f t="shared" si="380"/>
        <v>0</v>
      </c>
      <c r="CW146" s="78">
        <f t="shared" si="381"/>
        <v>0</v>
      </c>
      <c r="CX146" s="78">
        <f t="shared" si="382"/>
        <v>0</v>
      </c>
      <c r="CY146" s="78">
        <f t="shared" si="383"/>
        <v>0</v>
      </c>
      <c r="CZ146" s="78">
        <f t="shared" si="384"/>
        <v>0</v>
      </c>
      <c r="DA146" s="78">
        <f t="shared" si="385"/>
        <v>0</v>
      </c>
      <c r="DB146" s="78">
        <f t="shared" si="386"/>
        <v>0</v>
      </c>
      <c r="DC146" s="78">
        <f t="shared" si="387"/>
        <v>0</v>
      </c>
      <c r="DD146" s="78">
        <f t="shared" si="388"/>
        <v>0</v>
      </c>
      <c r="DE146" s="78">
        <f t="shared" si="389"/>
        <v>0</v>
      </c>
      <c r="DF146" s="78">
        <f t="shared" si="390"/>
        <v>0</v>
      </c>
      <c r="DG146" s="77">
        <f t="shared" si="391"/>
        <v>18.48</v>
      </c>
      <c r="DH146" s="75"/>
      <c r="DJ146" s="6">
        <f t="shared" si="392"/>
        <v>30</v>
      </c>
      <c r="DK146" s="6">
        <f t="shared" si="393"/>
        <v>0</v>
      </c>
      <c r="DL146" s="6">
        <f t="shared" si="394"/>
        <v>0</v>
      </c>
      <c r="DM146" s="6">
        <f t="shared" si="395"/>
        <v>0</v>
      </c>
      <c r="DN146" s="6">
        <f t="shared" si="396"/>
        <v>0</v>
      </c>
      <c r="DO146" s="6">
        <f t="shared" si="397"/>
        <v>0</v>
      </c>
      <c r="DP146" s="6">
        <f t="shared" si="398"/>
        <v>0</v>
      </c>
      <c r="DQ146" s="6">
        <f t="shared" si="399"/>
        <v>0</v>
      </c>
      <c r="DR146" s="6">
        <f t="shared" si="400"/>
        <v>0</v>
      </c>
      <c r="DS146" s="6">
        <f t="shared" si="401"/>
        <v>0</v>
      </c>
      <c r="DT146" s="6">
        <f t="shared" si="402"/>
        <v>0</v>
      </c>
      <c r="DU146" s="6">
        <f t="shared" si="403"/>
        <v>0</v>
      </c>
      <c r="DV146" s="77">
        <f t="shared" si="337"/>
        <v>30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77">
        <f t="shared" si="335"/>
        <v>0</v>
      </c>
      <c r="EO146" s="75">
        <f t="shared" si="367"/>
        <v>48.480000000000004</v>
      </c>
      <c r="EP146" s="75">
        <f t="shared" si="368"/>
        <v>0</v>
      </c>
      <c r="EQ146" s="75">
        <f t="shared" si="369"/>
        <v>0</v>
      </c>
      <c r="ER146" s="75">
        <f t="shared" si="370"/>
        <v>0</v>
      </c>
      <c r="ES146" s="75">
        <f t="shared" si="371"/>
        <v>0</v>
      </c>
      <c r="ET146" s="75">
        <f t="shared" si="372"/>
        <v>0</v>
      </c>
      <c r="EU146" s="75">
        <f t="shared" si="373"/>
        <v>0</v>
      </c>
      <c r="EV146" s="75">
        <f t="shared" si="374"/>
        <v>0</v>
      </c>
      <c r="EW146" s="75">
        <f t="shared" si="375"/>
        <v>0</v>
      </c>
      <c r="EX146" s="75">
        <f t="shared" si="376"/>
        <v>0</v>
      </c>
      <c r="EY146" s="75">
        <f t="shared" si="377"/>
        <v>0</v>
      </c>
      <c r="EZ146" s="75">
        <f t="shared" si="378"/>
        <v>0</v>
      </c>
      <c r="FA146" s="77">
        <f t="shared" si="336"/>
        <v>48.480000000000004</v>
      </c>
      <c r="FD146" s="75">
        <f t="shared" si="404"/>
        <v>875.52</v>
      </c>
      <c r="FE146" s="75">
        <f t="shared" si="405"/>
        <v>0</v>
      </c>
      <c r="FF146" s="75">
        <f t="shared" si="406"/>
        <v>0</v>
      </c>
      <c r="FG146" s="75">
        <f t="shared" si="407"/>
        <v>0</v>
      </c>
      <c r="FH146" s="75">
        <f t="shared" si="408"/>
        <v>0</v>
      </c>
      <c r="FI146" s="75">
        <f t="shared" si="409"/>
        <v>0</v>
      </c>
      <c r="FJ146" s="75">
        <f t="shared" si="410"/>
        <v>0</v>
      </c>
      <c r="FK146" s="75">
        <f t="shared" si="411"/>
        <v>0</v>
      </c>
      <c r="FL146" s="75">
        <f t="shared" si="412"/>
        <v>0</v>
      </c>
      <c r="FM146" s="75">
        <f t="shared" si="413"/>
        <v>0</v>
      </c>
      <c r="FN146" s="75">
        <f t="shared" si="414"/>
        <v>0</v>
      </c>
      <c r="FO146" s="75">
        <f t="shared" si="415"/>
        <v>0</v>
      </c>
      <c r="FP146" s="75">
        <f t="shared" si="416"/>
        <v>875.52</v>
      </c>
    </row>
    <row r="147" spans="1:172" ht="15" customHeight="1" outlineLevel="2" x14ac:dyDescent="0.25">
      <c r="A147" s="30">
        <v>12</v>
      </c>
      <c r="B147" s="30" t="s">
        <v>408</v>
      </c>
      <c r="C147" s="30" t="s">
        <v>6</v>
      </c>
      <c r="D147" s="64">
        <f t="shared" si="339"/>
        <v>16082</v>
      </c>
      <c r="E147" s="62">
        <v>16082</v>
      </c>
      <c r="F147" s="46" t="s">
        <v>559</v>
      </c>
      <c r="G147" s="36" t="s">
        <v>410</v>
      </c>
      <c r="H147" s="36" t="s">
        <v>410</v>
      </c>
      <c r="I147" s="46" t="s">
        <v>560</v>
      </c>
      <c r="J147" s="46" t="s">
        <v>561</v>
      </c>
      <c r="K147" s="44" t="s">
        <v>434</v>
      </c>
      <c r="L147" s="32" t="s">
        <v>220</v>
      </c>
      <c r="M147" s="33" t="s">
        <v>405</v>
      </c>
      <c r="N147" s="34">
        <v>0.01</v>
      </c>
      <c r="O147" s="34">
        <v>0.02</v>
      </c>
      <c r="P147" s="34">
        <v>0</v>
      </c>
      <c r="Q147" s="34">
        <v>0</v>
      </c>
      <c r="R147" s="33">
        <v>0</v>
      </c>
      <c r="S147" s="33">
        <v>0</v>
      </c>
      <c r="T147" s="33">
        <v>30</v>
      </c>
      <c r="U147" s="33"/>
      <c r="X147" s="75">
        <f>+VLOOKUP($D147,[1]venta_neta_cons!$A$2:$N$1048576,3,0)</f>
        <v>6956</v>
      </c>
      <c r="Y147" s="75">
        <f>+VLOOKUP($D147,[1]venta_neta_cons!$A$2:$N$1048576,4,0)</f>
        <v>0</v>
      </c>
      <c r="Z147" s="75">
        <f>+VLOOKUP($D147,[1]venta_neta_cons!$A$2:$N$1048576,5,0)</f>
        <v>0</v>
      </c>
      <c r="AA147" s="75">
        <f>+VLOOKUP($D147,[1]venta_neta_cons!$A$2:$N$1048576,6,0)</f>
        <v>0</v>
      </c>
      <c r="AB147" s="75">
        <f>+VLOOKUP($D147,[1]venta_neta_cons!$A$2:$N$1048576,7,0)</f>
        <v>0</v>
      </c>
      <c r="AC147" s="75">
        <f>+VLOOKUP($D147,[1]venta_neta_cons!$A$2:$N$1048576,8,0)</f>
        <v>0</v>
      </c>
      <c r="AD147" s="75">
        <f>+VLOOKUP($D147,[1]venta_neta_cons!$A$2:$N$1048576,9,0)</f>
        <v>0</v>
      </c>
      <c r="AE147" s="75">
        <f>+VLOOKUP($D147,[1]venta_neta_cons!$A$2:$N$1048576,10,0)</f>
        <v>0</v>
      </c>
      <c r="AF147" s="75">
        <f>+VLOOKUP($D147,[1]venta_neta_cons!$A$2:$N$1048576,11,0)</f>
        <v>0</v>
      </c>
      <c r="AG147" s="75">
        <f>+VLOOKUP($D147,[1]venta_neta_cons!$A$2:$N$1048576,12,0)</f>
        <v>0</v>
      </c>
      <c r="AH147" s="75">
        <f>+VLOOKUP($D147,[1]venta_neta_cons!$A$2:$N$1048576,13,0)</f>
        <v>0</v>
      </c>
      <c r="AI147" s="75">
        <f>+VLOOKUP($D147,[1]venta_neta_cons!$A$2:$N$1048576,14,0)</f>
        <v>0</v>
      </c>
      <c r="AJ147" s="76">
        <f t="shared" si="340"/>
        <v>6956</v>
      </c>
      <c r="AK147" s="159">
        <f t="shared" si="338"/>
        <v>0.38201552616446238</v>
      </c>
      <c r="AL147" s="76"/>
      <c r="AM147" s="75">
        <f>+VLOOKUP($D147,[1]saldo_cons!$A$2:$N$1048576,3,0)</f>
        <v>6956</v>
      </c>
      <c r="AN147" s="75">
        <f>+VLOOKUP($D147,[1]saldo_cons!$A$2:$N$1048576,4,0)</f>
        <v>0</v>
      </c>
      <c r="AO147" s="75">
        <f>+VLOOKUP($D147,[1]saldo_cons!$A$2:$N$1048576,5,0)</f>
        <v>0</v>
      </c>
      <c r="AP147" s="75">
        <f>+VLOOKUP($D147,[1]saldo_cons!$A$2:$N$1048576,6,0)</f>
        <v>0</v>
      </c>
      <c r="AQ147" s="75">
        <f>+VLOOKUP($D147,[1]saldo_cons!$A$2:$N$1048576,7,0)</f>
        <v>0</v>
      </c>
      <c r="AR147" s="75">
        <f>+VLOOKUP($D147,[1]saldo_cons!$A$2:$N$1048576,8,0)</f>
        <v>0</v>
      </c>
      <c r="AS147" s="75">
        <f>+VLOOKUP($D147,[1]saldo_cons!$A$2:$N$1048576,9,0)</f>
        <v>0</v>
      </c>
      <c r="AT147" s="75">
        <f>+VLOOKUP($D147,[1]saldo_cons!$A$2:$N$1048576,10,0)</f>
        <v>0</v>
      </c>
      <c r="AU147" s="75">
        <f>+VLOOKUP($D147,[1]saldo_cons!$A$2:$N$1048576,11,0)</f>
        <v>0</v>
      </c>
      <c r="AV147" s="75">
        <f>+VLOOKUP($D147,[1]saldo_cons!$A$2:$N$1048576,12,0)</f>
        <v>0</v>
      </c>
      <c r="AW147" s="75">
        <f>+VLOOKUP($D147,[1]saldo_cons!$A$2:$N$1048576,13,0)</f>
        <v>0</v>
      </c>
      <c r="AX147" s="75">
        <f>+VLOOKUP($D147,[1]saldo_cons!$A$2:$N$1048576,14,0)</f>
        <v>0</v>
      </c>
      <c r="AY147" s="76">
        <f t="shared" si="333"/>
        <v>6956</v>
      </c>
      <c r="AZ147" s="76"/>
      <c r="BA147" s="76"/>
      <c r="BB147" s="75">
        <f>+VLOOKUP($D147,[1]ggr_cons!$A$2:$N$1048576,3,0)</f>
        <v>2657.3</v>
      </c>
      <c r="BC147" s="75">
        <f>+VLOOKUP($D147,[1]ggr_cons!$A$2:$N$1048576,4,0)</f>
        <v>0</v>
      </c>
      <c r="BD147" s="75">
        <f>+VLOOKUP($D147,[1]ggr_cons!$A$2:$N$1048576,5,0)</f>
        <v>0</v>
      </c>
      <c r="BE147" s="75">
        <f>+VLOOKUP($D147,[1]ggr_cons!$A$2:$N$1048576,6,0)</f>
        <v>0</v>
      </c>
      <c r="BF147" s="75">
        <f>+VLOOKUP($D147,[1]ggr_cons!$A$2:$N$1048576,7,0)</f>
        <v>0</v>
      </c>
      <c r="BG147" s="75">
        <f>+VLOOKUP($D147,[1]ggr_cons!$A$2:$N$1048576,8,0)</f>
        <v>0</v>
      </c>
      <c r="BH147" s="75">
        <f>+VLOOKUP($D147,[1]ggr_cons!$A$2:$N$1048576,9,0)</f>
        <v>0</v>
      </c>
      <c r="BI147" s="75">
        <f>+VLOOKUP($D147,[1]ggr_cons!$A$2:$N$1048576,10,0)</f>
        <v>0</v>
      </c>
      <c r="BJ147" s="75">
        <f>+VLOOKUP($D147,[1]ggr_cons!$A$2:$N$1048576,11,0)</f>
        <v>0</v>
      </c>
      <c r="BK147" s="75">
        <f>+VLOOKUP($D147,[1]ggr_cons!$A$2:$N$1048576,12,0)</f>
        <v>0</v>
      </c>
      <c r="BL147" s="75">
        <f>+VLOOKUP($D147,[1]ggr_cons!$A$2:$N$1048576,13,0)</f>
        <v>0</v>
      </c>
      <c r="BM147" s="75">
        <f>+VLOOKUP($D147,[1]ggr_cons!$A$2:$N$1048576,14,0)</f>
        <v>0</v>
      </c>
      <c r="BN147" s="76">
        <f t="shared" si="334"/>
        <v>2657.3</v>
      </c>
      <c r="BO147" s="75"/>
      <c r="BP147" s="75"/>
      <c r="BQ147" s="77">
        <f t="shared" si="341"/>
        <v>69.56</v>
      </c>
      <c r="BR147" s="77">
        <f t="shared" si="342"/>
        <v>0</v>
      </c>
      <c r="BS147" s="77">
        <f t="shared" si="343"/>
        <v>0</v>
      </c>
      <c r="BT147" s="77">
        <f t="shared" si="344"/>
        <v>0</v>
      </c>
      <c r="BU147" s="77">
        <f t="shared" si="345"/>
        <v>0</v>
      </c>
      <c r="BV147" s="77">
        <f t="shared" si="346"/>
        <v>0</v>
      </c>
      <c r="BW147" s="77">
        <f t="shared" si="347"/>
        <v>0</v>
      </c>
      <c r="BX147" s="77">
        <f t="shared" si="348"/>
        <v>0</v>
      </c>
      <c r="BY147" s="77">
        <f t="shared" si="349"/>
        <v>0</v>
      </c>
      <c r="BZ147" s="77">
        <f t="shared" si="350"/>
        <v>0</v>
      </c>
      <c r="CA147" s="77">
        <f t="shared" si="351"/>
        <v>0</v>
      </c>
      <c r="CB147" s="77">
        <f t="shared" si="352"/>
        <v>0</v>
      </c>
      <c r="CC147" s="77">
        <f t="shared" si="353"/>
        <v>69.56</v>
      </c>
      <c r="CD147" s="75"/>
      <c r="CE147" s="77"/>
      <c r="CF147" s="77">
        <f t="shared" si="354"/>
        <v>57.487603305785129</v>
      </c>
      <c r="CG147" s="77">
        <f t="shared" si="355"/>
        <v>0</v>
      </c>
      <c r="CH147" s="77">
        <f t="shared" si="356"/>
        <v>0</v>
      </c>
      <c r="CI147" s="77">
        <f t="shared" si="357"/>
        <v>0</v>
      </c>
      <c r="CJ147" s="77">
        <f t="shared" si="358"/>
        <v>0</v>
      </c>
      <c r="CK147" s="77">
        <f t="shared" si="359"/>
        <v>0</v>
      </c>
      <c r="CL147" s="77">
        <f t="shared" si="360"/>
        <v>0</v>
      </c>
      <c r="CM147" s="77">
        <f t="shared" si="361"/>
        <v>0</v>
      </c>
      <c r="CN147" s="77">
        <f t="shared" si="362"/>
        <v>0</v>
      </c>
      <c r="CO147" s="77">
        <f t="shared" si="363"/>
        <v>0</v>
      </c>
      <c r="CP147" s="77">
        <f t="shared" si="364"/>
        <v>0</v>
      </c>
      <c r="CQ147" s="77">
        <f t="shared" si="365"/>
        <v>0</v>
      </c>
      <c r="CR147" s="77">
        <f t="shared" si="366"/>
        <v>57.487603305785129</v>
      </c>
      <c r="CS147" s="75"/>
      <c r="CT147" s="75"/>
      <c r="CU147" s="78">
        <f t="shared" si="379"/>
        <v>139.12</v>
      </c>
      <c r="CV147" s="78">
        <f t="shared" si="380"/>
        <v>0</v>
      </c>
      <c r="CW147" s="78">
        <f t="shared" si="381"/>
        <v>0</v>
      </c>
      <c r="CX147" s="78">
        <f t="shared" si="382"/>
        <v>0</v>
      </c>
      <c r="CY147" s="78">
        <f t="shared" si="383"/>
        <v>0</v>
      </c>
      <c r="CZ147" s="78">
        <f t="shared" si="384"/>
        <v>0</v>
      </c>
      <c r="DA147" s="78">
        <f t="shared" si="385"/>
        <v>0</v>
      </c>
      <c r="DB147" s="78">
        <f t="shared" si="386"/>
        <v>0</v>
      </c>
      <c r="DC147" s="78">
        <f t="shared" si="387"/>
        <v>0</v>
      </c>
      <c r="DD147" s="78">
        <f t="shared" si="388"/>
        <v>0</v>
      </c>
      <c r="DE147" s="78">
        <f t="shared" si="389"/>
        <v>0</v>
      </c>
      <c r="DF147" s="78">
        <f t="shared" si="390"/>
        <v>0</v>
      </c>
      <c r="DG147" s="77">
        <f t="shared" si="391"/>
        <v>139.12</v>
      </c>
      <c r="DH147" s="75"/>
      <c r="DJ147" s="6">
        <f t="shared" si="392"/>
        <v>30</v>
      </c>
      <c r="DK147" s="6">
        <f t="shared" si="393"/>
        <v>0</v>
      </c>
      <c r="DL147" s="6">
        <f t="shared" si="394"/>
        <v>0</v>
      </c>
      <c r="DM147" s="6">
        <f t="shared" si="395"/>
        <v>0</v>
      </c>
      <c r="DN147" s="6">
        <f t="shared" si="396"/>
        <v>0</v>
      </c>
      <c r="DO147" s="6">
        <f t="shared" si="397"/>
        <v>0</v>
      </c>
      <c r="DP147" s="6">
        <f t="shared" si="398"/>
        <v>0</v>
      </c>
      <c r="DQ147" s="6">
        <f t="shared" si="399"/>
        <v>0</v>
      </c>
      <c r="DR147" s="6">
        <f t="shared" si="400"/>
        <v>0</v>
      </c>
      <c r="DS147" s="6">
        <f t="shared" si="401"/>
        <v>0</v>
      </c>
      <c r="DT147" s="6">
        <f t="shared" si="402"/>
        <v>0</v>
      </c>
      <c r="DU147" s="6">
        <f t="shared" si="403"/>
        <v>0</v>
      </c>
      <c r="DV147" s="77">
        <f t="shared" si="337"/>
        <v>30</v>
      </c>
      <c r="DY147" s="6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77">
        <f t="shared" si="335"/>
        <v>0</v>
      </c>
      <c r="EO147" s="75">
        <f t="shared" si="367"/>
        <v>169.12</v>
      </c>
      <c r="EP147" s="75">
        <f t="shared" si="368"/>
        <v>0</v>
      </c>
      <c r="EQ147" s="75">
        <f t="shared" si="369"/>
        <v>0</v>
      </c>
      <c r="ER147" s="75">
        <f t="shared" si="370"/>
        <v>0</v>
      </c>
      <c r="ES147" s="75">
        <f t="shared" si="371"/>
        <v>0</v>
      </c>
      <c r="ET147" s="75">
        <f t="shared" si="372"/>
        <v>0</v>
      </c>
      <c r="EU147" s="75">
        <f t="shared" si="373"/>
        <v>0</v>
      </c>
      <c r="EV147" s="75">
        <f t="shared" si="374"/>
        <v>0</v>
      </c>
      <c r="EW147" s="75">
        <f t="shared" si="375"/>
        <v>0</v>
      </c>
      <c r="EX147" s="75">
        <f t="shared" si="376"/>
        <v>0</v>
      </c>
      <c r="EY147" s="75">
        <f t="shared" si="377"/>
        <v>0</v>
      </c>
      <c r="EZ147" s="75">
        <f t="shared" si="378"/>
        <v>0</v>
      </c>
      <c r="FA147" s="77">
        <f t="shared" si="336"/>
        <v>169.12</v>
      </c>
      <c r="FD147" s="75">
        <f t="shared" si="404"/>
        <v>6786.88</v>
      </c>
      <c r="FE147" s="75">
        <f t="shared" si="405"/>
        <v>0</v>
      </c>
      <c r="FF147" s="75">
        <f t="shared" si="406"/>
        <v>0</v>
      </c>
      <c r="FG147" s="75">
        <f t="shared" si="407"/>
        <v>0</v>
      </c>
      <c r="FH147" s="75">
        <f t="shared" si="408"/>
        <v>0</v>
      </c>
      <c r="FI147" s="75">
        <f t="shared" si="409"/>
        <v>0</v>
      </c>
      <c r="FJ147" s="75">
        <f t="shared" si="410"/>
        <v>0</v>
      </c>
      <c r="FK147" s="75">
        <f t="shared" si="411"/>
        <v>0</v>
      </c>
      <c r="FL147" s="75">
        <f t="shared" si="412"/>
        <v>0</v>
      </c>
      <c r="FM147" s="75">
        <f t="shared" si="413"/>
        <v>0</v>
      </c>
      <c r="FN147" s="75">
        <f t="shared" si="414"/>
        <v>0</v>
      </c>
      <c r="FO147" s="75">
        <f t="shared" si="415"/>
        <v>0</v>
      </c>
      <c r="FP147" s="75">
        <f t="shared" si="416"/>
        <v>6786.88</v>
      </c>
    </row>
    <row r="148" spans="1:172" ht="15" customHeight="1" outlineLevel="2" x14ac:dyDescent="0.25">
      <c r="A148" s="30">
        <v>12</v>
      </c>
      <c r="B148" s="30" t="s">
        <v>408</v>
      </c>
      <c r="C148" s="30" t="s">
        <v>6</v>
      </c>
      <c r="D148" s="64">
        <f t="shared" si="339"/>
        <v>16083</v>
      </c>
      <c r="E148" s="62">
        <v>16083</v>
      </c>
      <c r="F148" s="46" t="s">
        <v>562</v>
      </c>
      <c r="G148" s="36" t="s">
        <v>410</v>
      </c>
      <c r="H148" s="36" t="s">
        <v>410</v>
      </c>
      <c r="I148" s="46" t="s">
        <v>563</v>
      </c>
      <c r="J148" s="46" t="s">
        <v>564</v>
      </c>
      <c r="K148" s="44" t="s">
        <v>434</v>
      </c>
      <c r="L148" s="32" t="s">
        <v>220</v>
      </c>
      <c r="M148" s="33" t="s">
        <v>405</v>
      </c>
      <c r="N148" s="34">
        <v>0.01</v>
      </c>
      <c r="O148" s="34">
        <v>0.02</v>
      </c>
      <c r="P148" s="34">
        <v>0</v>
      </c>
      <c r="Q148" s="34">
        <v>0</v>
      </c>
      <c r="R148" s="33">
        <v>0</v>
      </c>
      <c r="S148" s="33">
        <v>0</v>
      </c>
      <c r="T148" s="33">
        <v>30</v>
      </c>
      <c r="U148" s="33"/>
      <c r="X148" s="75">
        <f>+VLOOKUP($D148,[1]venta_neta_cons!$A$2:$N$1048576,3,0)</f>
        <v>2035</v>
      </c>
      <c r="Y148" s="75">
        <f>+VLOOKUP($D148,[1]venta_neta_cons!$A$2:$N$1048576,4,0)</f>
        <v>0</v>
      </c>
      <c r="Z148" s="75">
        <f>+VLOOKUP($D148,[1]venta_neta_cons!$A$2:$N$1048576,5,0)</f>
        <v>0</v>
      </c>
      <c r="AA148" s="75">
        <f>+VLOOKUP($D148,[1]venta_neta_cons!$A$2:$N$1048576,6,0)</f>
        <v>0</v>
      </c>
      <c r="AB148" s="75">
        <f>+VLOOKUP($D148,[1]venta_neta_cons!$A$2:$N$1048576,7,0)</f>
        <v>0</v>
      </c>
      <c r="AC148" s="75">
        <f>+VLOOKUP($D148,[1]venta_neta_cons!$A$2:$N$1048576,8,0)</f>
        <v>0</v>
      </c>
      <c r="AD148" s="75">
        <f>+VLOOKUP($D148,[1]venta_neta_cons!$A$2:$N$1048576,9,0)</f>
        <v>0</v>
      </c>
      <c r="AE148" s="75">
        <f>+VLOOKUP($D148,[1]venta_neta_cons!$A$2:$N$1048576,10,0)</f>
        <v>0</v>
      </c>
      <c r="AF148" s="75">
        <f>+VLOOKUP($D148,[1]venta_neta_cons!$A$2:$N$1048576,11,0)</f>
        <v>0</v>
      </c>
      <c r="AG148" s="75">
        <f>+VLOOKUP($D148,[1]venta_neta_cons!$A$2:$N$1048576,12,0)</f>
        <v>0</v>
      </c>
      <c r="AH148" s="75">
        <f>+VLOOKUP($D148,[1]venta_neta_cons!$A$2:$N$1048576,13,0)</f>
        <v>0</v>
      </c>
      <c r="AI148" s="75">
        <f>+VLOOKUP($D148,[1]venta_neta_cons!$A$2:$N$1048576,14,0)</f>
        <v>0</v>
      </c>
      <c r="AJ148" s="76">
        <f t="shared" si="340"/>
        <v>2035</v>
      </c>
      <c r="AK148" s="159">
        <f t="shared" si="338"/>
        <v>0.25164619164619162</v>
      </c>
      <c r="AL148" s="76"/>
      <c r="AM148" s="75">
        <f>+VLOOKUP($D148,[1]saldo_cons!$A$2:$N$1048576,3,0)</f>
        <v>2035</v>
      </c>
      <c r="AN148" s="75">
        <f>+VLOOKUP($D148,[1]saldo_cons!$A$2:$N$1048576,4,0)</f>
        <v>0</v>
      </c>
      <c r="AO148" s="75">
        <f>+VLOOKUP($D148,[1]saldo_cons!$A$2:$N$1048576,5,0)</f>
        <v>0</v>
      </c>
      <c r="AP148" s="75">
        <f>+VLOOKUP($D148,[1]saldo_cons!$A$2:$N$1048576,6,0)</f>
        <v>0</v>
      </c>
      <c r="AQ148" s="75">
        <f>+VLOOKUP($D148,[1]saldo_cons!$A$2:$N$1048576,7,0)</f>
        <v>0</v>
      </c>
      <c r="AR148" s="75">
        <f>+VLOOKUP($D148,[1]saldo_cons!$A$2:$N$1048576,8,0)</f>
        <v>0</v>
      </c>
      <c r="AS148" s="75">
        <f>+VLOOKUP($D148,[1]saldo_cons!$A$2:$N$1048576,9,0)</f>
        <v>0</v>
      </c>
      <c r="AT148" s="75">
        <f>+VLOOKUP($D148,[1]saldo_cons!$A$2:$N$1048576,10,0)</f>
        <v>0</v>
      </c>
      <c r="AU148" s="75">
        <f>+VLOOKUP($D148,[1]saldo_cons!$A$2:$N$1048576,11,0)</f>
        <v>0</v>
      </c>
      <c r="AV148" s="75">
        <f>+VLOOKUP($D148,[1]saldo_cons!$A$2:$N$1048576,12,0)</f>
        <v>0</v>
      </c>
      <c r="AW148" s="75">
        <f>+VLOOKUP($D148,[1]saldo_cons!$A$2:$N$1048576,13,0)</f>
        <v>0</v>
      </c>
      <c r="AX148" s="75">
        <f>+VLOOKUP($D148,[1]saldo_cons!$A$2:$N$1048576,14,0)</f>
        <v>0</v>
      </c>
      <c r="AY148" s="76">
        <f t="shared" ref="AY148:AY211" si="417">+SUM(AM148:AX148)</f>
        <v>2035</v>
      </c>
      <c r="AZ148" s="76"/>
      <c r="BA148" s="76"/>
      <c r="BB148" s="75">
        <f>+VLOOKUP($D148,[1]ggr_cons!$A$2:$N$1048576,3,0)</f>
        <v>512.09999999999991</v>
      </c>
      <c r="BC148" s="75">
        <f>+VLOOKUP($D148,[1]ggr_cons!$A$2:$N$1048576,4,0)</f>
        <v>0</v>
      </c>
      <c r="BD148" s="75">
        <f>+VLOOKUP($D148,[1]ggr_cons!$A$2:$N$1048576,5,0)</f>
        <v>0</v>
      </c>
      <c r="BE148" s="75">
        <f>+VLOOKUP($D148,[1]ggr_cons!$A$2:$N$1048576,6,0)</f>
        <v>0</v>
      </c>
      <c r="BF148" s="75">
        <f>+VLOOKUP($D148,[1]ggr_cons!$A$2:$N$1048576,7,0)</f>
        <v>0</v>
      </c>
      <c r="BG148" s="75">
        <f>+VLOOKUP($D148,[1]ggr_cons!$A$2:$N$1048576,8,0)</f>
        <v>0</v>
      </c>
      <c r="BH148" s="75">
        <f>+VLOOKUP($D148,[1]ggr_cons!$A$2:$N$1048576,9,0)</f>
        <v>0</v>
      </c>
      <c r="BI148" s="75">
        <f>+VLOOKUP($D148,[1]ggr_cons!$A$2:$N$1048576,10,0)</f>
        <v>0</v>
      </c>
      <c r="BJ148" s="75">
        <f>+VLOOKUP($D148,[1]ggr_cons!$A$2:$N$1048576,11,0)</f>
        <v>0</v>
      </c>
      <c r="BK148" s="75">
        <f>+VLOOKUP($D148,[1]ggr_cons!$A$2:$N$1048576,12,0)</f>
        <v>0</v>
      </c>
      <c r="BL148" s="75">
        <f>+VLOOKUP($D148,[1]ggr_cons!$A$2:$N$1048576,13,0)</f>
        <v>0</v>
      </c>
      <c r="BM148" s="75">
        <f>+VLOOKUP($D148,[1]ggr_cons!$A$2:$N$1048576,14,0)</f>
        <v>0</v>
      </c>
      <c r="BN148" s="76">
        <f t="shared" ref="BN148:BN211" si="418">+SUM(BB148:BM148)</f>
        <v>512.09999999999991</v>
      </c>
      <c r="BO148" s="75"/>
      <c r="BP148" s="75"/>
      <c r="BQ148" s="77">
        <f t="shared" si="341"/>
        <v>20.350000000000001</v>
      </c>
      <c r="BR148" s="77">
        <f t="shared" si="342"/>
        <v>0</v>
      </c>
      <c r="BS148" s="77">
        <f t="shared" si="343"/>
        <v>0</v>
      </c>
      <c r="BT148" s="77">
        <f t="shared" si="344"/>
        <v>0</v>
      </c>
      <c r="BU148" s="77">
        <f t="shared" si="345"/>
        <v>0</v>
      </c>
      <c r="BV148" s="77">
        <f t="shared" si="346"/>
        <v>0</v>
      </c>
      <c r="BW148" s="77">
        <f t="shared" si="347"/>
        <v>0</v>
      </c>
      <c r="BX148" s="77">
        <f t="shared" si="348"/>
        <v>0</v>
      </c>
      <c r="BY148" s="77">
        <f t="shared" si="349"/>
        <v>0</v>
      </c>
      <c r="BZ148" s="77">
        <f t="shared" si="350"/>
        <v>0</v>
      </c>
      <c r="CA148" s="77">
        <f t="shared" si="351"/>
        <v>0</v>
      </c>
      <c r="CB148" s="77">
        <f t="shared" si="352"/>
        <v>0</v>
      </c>
      <c r="CC148" s="77">
        <f t="shared" si="353"/>
        <v>20.350000000000001</v>
      </c>
      <c r="CD148" s="75"/>
      <c r="CE148" s="77"/>
      <c r="CF148" s="77">
        <f t="shared" si="354"/>
        <v>16.81818181818182</v>
      </c>
      <c r="CG148" s="77">
        <f t="shared" si="355"/>
        <v>0</v>
      </c>
      <c r="CH148" s="77">
        <f t="shared" si="356"/>
        <v>0</v>
      </c>
      <c r="CI148" s="77">
        <f t="shared" si="357"/>
        <v>0</v>
      </c>
      <c r="CJ148" s="77">
        <f t="shared" si="358"/>
        <v>0</v>
      </c>
      <c r="CK148" s="77">
        <f t="shared" si="359"/>
        <v>0</v>
      </c>
      <c r="CL148" s="77">
        <f t="shared" si="360"/>
        <v>0</v>
      </c>
      <c r="CM148" s="77">
        <f t="shared" si="361"/>
        <v>0</v>
      </c>
      <c r="CN148" s="77">
        <f t="shared" si="362"/>
        <v>0</v>
      </c>
      <c r="CO148" s="77">
        <f t="shared" si="363"/>
        <v>0</v>
      </c>
      <c r="CP148" s="77">
        <f t="shared" si="364"/>
        <v>0</v>
      </c>
      <c r="CQ148" s="77">
        <f t="shared" si="365"/>
        <v>0</v>
      </c>
      <c r="CR148" s="77">
        <f t="shared" si="366"/>
        <v>16.81818181818182</v>
      </c>
      <c r="CS148" s="75"/>
      <c r="CT148" s="75"/>
      <c r="CU148" s="78">
        <f t="shared" si="379"/>
        <v>40.700000000000003</v>
      </c>
      <c r="CV148" s="78">
        <f t="shared" si="380"/>
        <v>0</v>
      </c>
      <c r="CW148" s="78">
        <f t="shared" si="381"/>
        <v>0</v>
      </c>
      <c r="CX148" s="78">
        <f t="shared" si="382"/>
        <v>0</v>
      </c>
      <c r="CY148" s="78">
        <f t="shared" si="383"/>
        <v>0</v>
      </c>
      <c r="CZ148" s="78">
        <f t="shared" si="384"/>
        <v>0</v>
      </c>
      <c r="DA148" s="78">
        <f t="shared" si="385"/>
        <v>0</v>
      </c>
      <c r="DB148" s="78">
        <f t="shared" si="386"/>
        <v>0</v>
      </c>
      <c r="DC148" s="78">
        <f t="shared" si="387"/>
        <v>0</v>
      </c>
      <c r="DD148" s="78">
        <f t="shared" si="388"/>
        <v>0</v>
      </c>
      <c r="DE148" s="78">
        <f t="shared" si="389"/>
        <v>0</v>
      </c>
      <c r="DF148" s="78">
        <f t="shared" si="390"/>
        <v>0</v>
      </c>
      <c r="DG148" s="77">
        <f t="shared" si="391"/>
        <v>40.700000000000003</v>
      </c>
      <c r="DH148" s="75"/>
      <c r="DJ148" s="6">
        <f t="shared" si="392"/>
        <v>30</v>
      </c>
      <c r="DK148" s="6">
        <f t="shared" si="393"/>
        <v>0</v>
      </c>
      <c r="DL148" s="6">
        <f t="shared" si="394"/>
        <v>0</v>
      </c>
      <c r="DM148" s="6">
        <f t="shared" si="395"/>
        <v>0</v>
      </c>
      <c r="DN148" s="6">
        <f t="shared" si="396"/>
        <v>0</v>
      </c>
      <c r="DO148" s="6">
        <f t="shared" si="397"/>
        <v>0</v>
      </c>
      <c r="DP148" s="6">
        <f t="shared" si="398"/>
        <v>0</v>
      </c>
      <c r="DQ148" s="6">
        <f t="shared" si="399"/>
        <v>0</v>
      </c>
      <c r="DR148" s="6">
        <f t="shared" si="400"/>
        <v>0</v>
      </c>
      <c r="DS148" s="6">
        <f t="shared" si="401"/>
        <v>0</v>
      </c>
      <c r="DT148" s="6">
        <f t="shared" si="402"/>
        <v>0</v>
      </c>
      <c r="DU148" s="6">
        <f t="shared" si="403"/>
        <v>0</v>
      </c>
      <c r="DV148" s="77">
        <f t="shared" si="337"/>
        <v>30</v>
      </c>
      <c r="DY148" s="6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77">
        <f t="shared" ref="EK148:EK211" si="419">+SUM(DY148:EJ148)</f>
        <v>0</v>
      </c>
      <c r="EO148" s="75">
        <f t="shared" si="367"/>
        <v>70.7</v>
      </c>
      <c r="EP148" s="75">
        <f t="shared" si="368"/>
        <v>0</v>
      </c>
      <c r="EQ148" s="75">
        <f t="shared" si="369"/>
        <v>0</v>
      </c>
      <c r="ER148" s="75">
        <f t="shared" si="370"/>
        <v>0</v>
      </c>
      <c r="ES148" s="75">
        <f t="shared" si="371"/>
        <v>0</v>
      </c>
      <c r="ET148" s="75">
        <f t="shared" si="372"/>
        <v>0</v>
      </c>
      <c r="EU148" s="75">
        <f t="shared" si="373"/>
        <v>0</v>
      </c>
      <c r="EV148" s="75">
        <f t="shared" si="374"/>
        <v>0</v>
      </c>
      <c r="EW148" s="75">
        <f t="shared" si="375"/>
        <v>0</v>
      </c>
      <c r="EX148" s="75">
        <f t="shared" si="376"/>
        <v>0</v>
      </c>
      <c r="EY148" s="75">
        <f t="shared" si="377"/>
        <v>0</v>
      </c>
      <c r="EZ148" s="75">
        <f t="shared" si="378"/>
        <v>0</v>
      </c>
      <c r="FA148" s="77">
        <f t="shared" ref="FA148:FA211" si="420">+SUM(EO148:EZ148)</f>
        <v>70.7</v>
      </c>
      <c r="FD148" s="75">
        <f t="shared" si="404"/>
        <v>1964.3</v>
      </c>
      <c r="FE148" s="75">
        <f t="shared" si="405"/>
        <v>0</v>
      </c>
      <c r="FF148" s="75">
        <f t="shared" si="406"/>
        <v>0</v>
      </c>
      <c r="FG148" s="75">
        <f t="shared" si="407"/>
        <v>0</v>
      </c>
      <c r="FH148" s="75">
        <f t="shared" si="408"/>
        <v>0</v>
      </c>
      <c r="FI148" s="75">
        <f t="shared" si="409"/>
        <v>0</v>
      </c>
      <c r="FJ148" s="75">
        <f t="shared" si="410"/>
        <v>0</v>
      </c>
      <c r="FK148" s="75">
        <f t="shared" si="411"/>
        <v>0</v>
      </c>
      <c r="FL148" s="75">
        <f t="shared" si="412"/>
        <v>0</v>
      </c>
      <c r="FM148" s="75">
        <f t="shared" si="413"/>
        <v>0</v>
      </c>
      <c r="FN148" s="75">
        <f t="shared" si="414"/>
        <v>0</v>
      </c>
      <c r="FO148" s="75">
        <f t="shared" si="415"/>
        <v>0</v>
      </c>
      <c r="FP148" s="75">
        <f t="shared" si="416"/>
        <v>1964.3</v>
      </c>
    </row>
    <row r="149" spans="1:172" ht="15" customHeight="1" outlineLevel="2" x14ac:dyDescent="0.25">
      <c r="A149" s="30">
        <v>12</v>
      </c>
      <c r="B149" s="30" t="s">
        <v>408</v>
      </c>
      <c r="C149" s="30" t="s">
        <v>6</v>
      </c>
      <c r="D149" s="64">
        <f t="shared" si="339"/>
        <v>16084</v>
      </c>
      <c r="E149" s="62">
        <v>16084</v>
      </c>
      <c r="F149" s="39" t="s">
        <v>565</v>
      </c>
      <c r="G149" s="36" t="s">
        <v>410</v>
      </c>
      <c r="H149" s="36" t="s">
        <v>410</v>
      </c>
      <c r="I149" s="39" t="s">
        <v>566</v>
      </c>
      <c r="J149" s="37" t="s">
        <v>431</v>
      </c>
      <c r="K149" s="37" t="s">
        <v>431</v>
      </c>
      <c r="L149" s="32" t="s">
        <v>220</v>
      </c>
      <c r="M149" s="33" t="s">
        <v>405</v>
      </c>
      <c r="N149" s="34">
        <v>0.01</v>
      </c>
      <c r="O149" s="34">
        <v>0.02</v>
      </c>
      <c r="P149" s="34">
        <v>0</v>
      </c>
      <c r="Q149" s="34">
        <v>0</v>
      </c>
      <c r="R149" s="33">
        <v>0</v>
      </c>
      <c r="S149" s="33">
        <v>0</v>
      </c>
      <c r="T149" s="33">
        <v>30</v>
      </c>
      <c r="U149" s="33"/>
      <c r="X149" s="75">
        <f>+VLOOKUP($D149,[1]venta_neta_cons!$A$2:$N$1048576,3,0)</f>
        <v>8608</v>
      </c>
      <c r="Y149" s="75">
        <f>+VLOOKUP($D149,[1]venta_neta_cons!$A$2:$N$1048576,4,0)</f>
        <v>0</v>
      </c>
      <c r="Z149" s="75">
        <f>+VLOOKUP($D149,[1]venta_neta_cons!$A$2:$N$1048576,5,0)</f>
        <v>0</v>
      </c>
      <c r="AA149" s="75">
        <f>+VLOOKUP($D149,[1]venta_neta_cons!$A$2:$N$1048576,6,0)</f>
        <v>0</v>
      </c>
      <c r="AB149" s="75">
        <f>+VLOOKUP($D149,[1]venta_neta_cons!$A$2:$N$1048576,7,0)</f>
        <v>0</v>
      </c>
      <c r="AC149" s="75">
        <f>+VLOOKUP($D149,[1]venta_neta_cons!$A$2:$N$1048576,8,0)</f>
        <v>0</v>
      </c>
      <c r="AD149" s="75">
        <f>+VLOOKUP($D149,[1]venta_neta_cons!$A$2:$N$1048576,9,0)</f>
        <v>0</v>
      </c>
      <c r="AE149" s="75">
        <f>+VLOOKUP($D149,[1]venta_neta_cons!$A$2:$N$1048576,10,0)</f>
        <v>0</v>
      </c>
      <c r="AF149" s="75">
        <f>+VLOOKUP($D149,[1]venta_neta_cons!$A$2:$N$1048576,11,0)</f>
        <v>0</v>
      </c>
      <c r="AG149" s="75">
        <f>+VLOOKUP($D149,[1]venta_neta_cons!$A$2:$N$1048576,12,0)</f>
        <v>0</v>
      </c>
      <c r="AH149" s="75">
        <f>+VLOOKUP($D149,[1]venta_neta_cons!$A$2:$N$1048576,13,0)</f>
        <v>0</v>
      </c>
      <c r="AI149" s="75">
        <f>+VLOOKUP($D149,[1]venta_neta_cons!$A$2:$N$1048576,14,0)</f>
        <v>0</v>
      </c>
      <c r="AJ149" s="76">
        <f t="shared" si="340"/>
        <v>8608</v>
      </c>
      <c r="AK149" s="159">
        <f t="shared" si="338"/>
        <v>6.6620585501858759E-2</v>
      </c>
      <c r="AL149" s="76"/>
      <c r="AM149" s="75">
        <f>+VLOOKUP($D149,[1]saldo_cons!$A$2:$N$1048576,3,0)</f>
        <v>8608</v>
      </c>
      <c r="AN149" s="75">
        <f>+VLOOKUP($D149,[1]saldo_cons!$A$2:$N$1048576,4,0)</f>
        <v>0</v>
      </c>
      <c r="AO149" s="75">
        <f>+VLOOKUP($D149,[1]saldo_cons!$A$2:$N$1048576,5,0)</f>
        <v>0</v>
      </c>
      <c r="AP149" s="75">
        <f>+VLOOKUP($D149,[1]saldo_cons!$A$2:$N$1048576,6,0)</f>
        <v>0</v>
      </c>
      <c r="AQ149" s="75">
        <f>+VLOOKUP($D149,[1]saldo_cons!$A$2:$N$1048576,7,0)</f>
        <v>0</v>
      </c>
      <c r="AR149" s="75">
        <f>+VLOOKUP($D149,[1]saldo_cons!$A$2:$N$1048576,8,0)</f>
        <v>0</v>
      </c>
      <c r="AS149" s="75">
        <f>+VLOOKUP($D149,[1]saldo_cons!$A$2:$N$1048576,9,0)</f>
        <v>0</v>
      </c>
      <c r="AT149" s="75">
        <f>+VLOOKUP($D149,[1]saldo_cons!$A$2:$N$1048576,10,0)</f>
        <v>0</v>
      </c>
      <c r="AU149" s="75">
        <f>+VLOOKUP($D149,[1]saldo_cons!$A$2:$N$1048576,11,0)</f>
        <v>0</v>
      </c>
      <c r="AV149" s="75">
        <f>+VLOOKUP($D149,[1]saldo_cons!$A$2:$N$1048576,12,0)</f>
        <v>0</v>
      </c>
      <c r="AW149" s="75">
        <f>+VLOOKUP($D149,[1]saldo_cons!$A$2:$N$1048576,13,0)</f>
        <v>0</v>
      </c>
      <c r="AX149" s="75">
        <f>+VLOOKUP($D149,[1]saldo_cons!$A$2:$N$1048576,14,0)</f>
        <v>0</v>
      </c>
      <c r="AY149" s="76">
        <f t="shared" si="417"/>
        <v>8608</v>
      </c>
      <c r="AZ149" s="76"/>
      <c r="BA149" s="76"/>
      <c r="BB149" s="75">
        <f>+VLOOKUP($D149,[1]ggr_cons!$A$2:$N$1048576,3,0)</f>
        <v>573.47000000000025</v>
      </c>
      <c r="BC149" s="75">
        <f>+VLOOKUP($D149,[1]ggr_cons!$A$2:$N$1048576,4,0)</f>
        <v>0</v>
      </c>
      <c r="BD149" s="75">
        <f>+VLOOKUP($D149,[1]ggr_cons!$A$2:$N$1048576,5,0)</f>
        <v>0</v>
      </c>
      <c r="BE149" s="75">
        <f>+VLOOKUP($D149,[1]ggr_cons!$A$2:$N$1048576,6,0)</f>
        <v>0</v>
      </c>
      <c r="BF149" s="75">
        <f>+VLOOKUP($D149,[1]ggr_cons!$A$2:$N$1048576,7,0)</f>
        <v>0</v>
      </c>
      <c r="BG149" s="75">
        <f>+VLOOKUP($D149,[1]ggr_cons!$A$2:$N$1048576,8,0)</f>
        <v>0</v>
      </c>
      <c r="BH149" s="75">
        <f>+VLOOKUP($D149,[1]ggr_cons!$A$2:$N$1048576,9,0)</f>
        <v>0</v>
      </c>
      <c r="BI149" s="75">
        <f>+VLOOKUP($D149,[1]ggr_cons!$A$2:$N$1048576,10,0)</f>
        <v>0</v>
      </c>
      <c r="BJ149" s="75">
        <f>+VLOOKUP($D149,[1]ggr_cons!$A$2:$N$1048576,11,0)</f>
        <v>0</v>
      </c>
      <c r="BK149" s="75">
        <f>+VLOOKUP($D149,[1]ggr_cons!$A$2:$N$1048576,12,0)</f>
        <v>0</v>
      </c>
      <c r="BL149" s="75">
        <f>+VLOOKUP($D149,[1]ggr_cons!$A$2:$N$1048576,13,0)</f>
        <v>0</v>
      </c>
      <c r="BM149" s="75">
        <f>+VLOOKUP($D149,[1]ggr_cons!$A$2:$N$1048576,14,0)</f>
        <v>0</v>
      </c>
      <c r="BN149" s="76">
        <f t="shared" si="418"/>
        <v>573.47000000000025</v>
      </c>
      <c r="BO149" s="75"/>
      <c r="BP149" s="75"/>
      <c r="BQ149" s="77">
        <f t="shared" si="341"/>
        <v>86.08</v>
      </c>
      <c r="BR149" s="77">
        <f t="shared" si="342"/>
        <v>0</v>
      </c>
      <c r="BS149" s="77">
        <f t="shared" si="343"/>
        <v>0</v>
      </c>
      <c r="BT149" s="77">
        <f t="shared" si="344"/>
        <v>0</v>
      </c>
      <c r="BU149" s="77">
        <f t="shared" si="345"/>
        <v>0</v>
      </c>
      <c r="BV149" s="77">
        <f t="shared" si="346"/>
        <v>0</v>
      </c>
      <c r="BW149" s="77">
        <f t="shared" si="347"/>
        <v>0</v>
      </c>
      <c r="BX149" s="77">
        <f t="shared" si="348"/>
        <v>0</v>
      </c>
      <c r="BY149" s="77">
        <f t="shared" si="349"/>
        <v>0</v>
      </c>
      <c r="BZ149" s="77">
        <f t="shared" si="350"/>
        <v>0</v>
      </c>
      <c r="CA149" s="77">
        <f t="shared" si="351"/>
        <v>0</v>
      </c>
      <c r="CB149" s="77">
        <f t="shared" si="352"/>
        <v>0</v>
      </c>
      <c r="CC149" s="77">
        <f t="shared" si="353"/>
        <v>86.08</v>
      </c>
      <c r="CD149" s="75"/>
      <c r="CE149" s="77"/>
      <c r="CF149" s="77">
        <f t="shared" si="354"/>
        <v>71.140495867768593</v>
      </c>
      <c r="CG149" s="77">
        <f t="shared" si="355"/>
        <v>0</v>
      </c>
      <c r="CH149" s="77">
        <f t="shared" si="356"/>
        <v>0</v>
      </c>
      <c r="CI149" s="77">
        <f t="shared" si="357"/>
        <v>0</v>
      </c>
      <c r="CJ149" s="77">
        <f t="shared" si="358"/>
        <v>0</v>
      </c>
      <c r="CK149" s="77">
        <f t="shared" si="359"/>
        <v>0</v>
      </c>
      <c r="CL149" s="77">
        <f t="shared" si="360"/>
        <v>0</v>
      </c>
      <c r="CM149" s="77">
        <f t="shared" si="361"/>
        <v>0</v>
      </c>
      <c r="CN149" s="77">
        <f t="shared" si="362"/>
        <v>0</v>
      </c>
      <c r="CO149" s="77">
        <f t="shared" si="363"/>
        <v>0</v>
      </c>
      <c r="CP149" s="77">
        <f t="shared" si="364"/>
        <v>0</v>
      </c>
      <c r="CQ149" s="77">
        <f t="shared" si="365"/>
        <v>0</v>
      </c>
      <c r="CR149" s="77">
        <f t="shared" si="366"/>
        <v>71.140495867768593</v>
      </c>
      <c r="CS149" s="75"/>
      <c r="CT149" s="75"/>
      <c r="CU149" s="78">
        <f t="shared" si="379"/>
        <v>172.16</v>
      </c>
      <c r="CV149" s="78">
        <f t="shared" si="380"/>
        <v>0</v>
      </c>
      <c r="CW149" s="78">
        <f t="shared" si="381"/>
        <v>0</v>
      </c>
      <c r="CX149" s="78">
        <f t="shared" si="382"/>
        <v>0</v>
      </c>
      <c r="CY149" s="78">
        <f t="shared" si="383"/>
        <v>0</v>
      </c>
      <c r="CZ149" s="78">
        <f t="shared" si="384"/>
        <v>0</v>
      </c>
      <c r="DA149" s="78">
        <f t="shared" si="385"/>
        <v>0</v>
      </c>
      <c r="DB149" s="78">
        <f t="shared" si="386"/>
        <v>0</v>
      </c>
      <c r="DC149" s="78">
        <f t="shared" si="387"/>
        <v>0</v>
      </c>
      <c r="DD149" s="78">
        <f t="shared" si="388"/>
        <v>0</v>
      </c>
      <c r="DE149" s="78">
        <f t="shared" si="389"/>
        <v>0</v>
      </c>
      <c r="DF149" s="78">
        <f t="shared" si="390"/>
        <v>0</v>
      </c>
      <c r="DG149" s="77">
        <f t="shared" si="391"/>
        <v>172.16</v>
      </c>
      <c r="DH149" s="75"/>
      <c r="DJ149" s="6">
        <f t="shared" si="392"/>
        <v>30</v>
      </c>
      <c r="DK149" s="6">
        <f t="shared" si="393"/>
        <v>0</v>
      </c>
      <c r="DL149" s="6">
        <f t="shared" si="394"/>
        <v>0</v>
      </c>
      <c r="DM149" s="6">
        <f t="shared" si="395"/>
        <v>0</v>
      </c>
      <c r="DN149" s="6">
        <f t="shared" si="396"/>
        <v>0</v>
      </c>
      <c r="DO149" s="6">
        <f t="shared" si="397"/>
        <v>0</v>
      </c>
      <c r="DP149" s="6">
        <f t="shared" si="398"/>
        <v>0</v>
      </c>
      <c r="DQ149" s="6">
        <f t="shared" si="399"/>
        <v>0</v>
      </c>
      <c r="DR149" s="6">
        <f t="shared" si="400"/>
        <v>0</v>
      </c>
      <c r="DS149" s="6">
        <f t="shared" si="401"/>
        <v>0</v>
      </c>
      <c r="DT149" s="6">
        <f t="shared" si="402"/>
        <v>0</v>
      </c>
      <c r="DU149" s="6">
        <f t="shared" si="403"/>
        <v>0</v>
      </c>
      <c r="DV149" s="77">
        <f t="shared" si="337"/>
        <v>30</v>
      </c>
      <c r="DY149" s="6">
        <v>0</v>
      </c>
      <c r="DZ149" s="6">
        <v>0</v>
      </c>
      <c r="EA149" s="6">
        <v>0</v>
      </c>
      <c r="EB149" s="6">
        <v>0</v>
      </c>
      <c r="EC149" s="6">
        <v>0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>
        <v>0</v>
      </c>
      <c r="EK149" s="77">
        <f t="shared" si="419"/>
        <v>0</v>
      </c>
      <c r="EO149" s="75">
        <f t="shared" si="367"/>
        <v>202.16</v>
      </c>
      <c r="EP149" s="75">
        <f t="shared" si="368"/>
        <v>0</v>
      </c>
      <c r="EQ149" s="75">
        <f t="shared" si="369"/>
        <v>0</v>
      </c>
      <c r="ER149" s="75">
        <f t="shared" si="370"/>
        <v>0</v>
      </c>
      <c r="ES149" s="75">
        <f t="shared" si="371"/>
        <v>0</v>
      </c>
      <c r="ET149" s="75">
        <f t="shared" si="372"/>
        <v>0</v>
      </c>
      <c r="EU149" s="75">
        <f t="shared" si="373"/>
        <v>0</v>
      </c>
      <c r="EV149" s="75">
        <f t="shared" si="374"/>
        <v>0</v>
      </c>
      <c r="EW149" s="75">
        <f t="shared" si="375"/>
        <v>0</v>
      </c>
      <c r="EX149" s="75">
        <f t="shared" si="376"/>
        <v>0</v>
      </c>
      <c r="EY149" s="75">
        <f t="shared" si="377"/>
        <v>0</v>
      </c>
      <c r="EZ149" s="75">
        <f t="shared" si="378"/>
        <v>0</v>
      </c>
      <c r="FA149" s="77">
        <f t="shared" si="420"/>
        <v>202.16</v>
      </c>
      <c r="FD149" s="75">
        <f t="shared" si="404"/>
        <v>8405.84</v>
      </c>
      <c r="FE149" s="75">
        <f t="shared" si="405"/>
        <v>0</v>
      </c>
      <c r="FF149" s="75">
        <f t="shared" si="406"/>
        <v>0</v>
      </c>
      <c r="FG149" s="75">
        <f t="shared" si="407"/>
        <v>0</v>
      </c>
      <c r="FH149" s="75">
        <f t="shared" si="408"/>
        <v>0</v>
      </c>
      <c r="FI149" s="75">
        <f t="shared" si="409"/>
        <v>0</v>
      </c>
      <c r="FJ149" s="75">
        <f t="shared" si="410"/>
        <v>0</v>
      </c>
      <c r="FK149" s="75">
        <f t="shared" si="411"/>
        <v>0</v>
      </c>
      <c r="FL149" s="75">
        <f t="shared" si="412"/>
        <v>0</v>
      </c>
      <c r="FM149" s="75">
        <f t="shared" si="413"/>
        <v>0</v>
      </c>
      <c r="FN149" s="75">
        <f t="shared" si="414"/>
        <v>0</v>
      </c>
      <c r="FO149" s="75">
        <f t="shared" si="415"/>
        <v>0</v>
      </c>
      <c r="FP149" s="75">
        <f t="shared" si="416"/>
        <v>8405.84</v>
      </c>
    </row>
    <row r="150" spans="1:172" ht="15" customHeight="1" outlineLevel="2" x14ac:dyDescent="0.25">
      <c r="A150" s="30">
        <v>12</v>
      </c>
      <c r="B150" s="30" t="s">
        <v>408</v>
      </c>
      <c r="C150" s="30" t="s">
        <v>6</v>
      </c>
      <c r="D150" s="64">
        <f t="shared" si="339"/>
        <v>16085</v>
      </c>
      <c r="E150" s="62">
        <v>16085</v>
      </c>
      <c r="F150" s="39" t="s">
        <v>567</v>
      </c>
      <c r="G150" s="36" t="s">
        <v>410</v>
      </c>
      <c r="H150" s="36" t="s">
        <v>410</v>
      </c>
      <c r="I150" s="39" t="s">
        <v>568</v>
      </c>
      <c r="J150" s="37" t="s">
        <v>431</v>
      </c>
      <c r="K150" s="37" t="s">
        <v>431</v>
      </c>
      <c r="L150" s="32" t="s">
        <v>220</v>
      </c>
      <c r="M150" s="33" t="s">
        <v>405</v>
      </c>
      <c r="N150" s="34">
        <v>0.01</v>
      </c>
      <c r="O150" s="34">
        <v>0.02</v>
      </c>
      <c r="P150" s="34">
        <v>0</v>
      </c>
      <c r="Q150" s="34">
        <v>0</v>
      </c>
      <c r="R150" s="33">
        <v>0</v>
      </c>
      <c r="S150" s="33">
        <v>0</v>
      </c>
      <c r="T150" s="33">
        <v>30</v>
      </c>
      <c r="U150" s="33"/>
      <c r="X150" s="75">
        <f>+VLOOKUP($D150,[1]venta_neta_cons!$A$2:$N$1048576,3,0)</f>
        <v>1678</v>
      </c>
      <c r="Y150" s="75">
        <f>+VLOOKUP($D150,[1]venta_neta_cons!$A$2:$N$1048576,4,0)</f>
        <v>0</v>
      </c>
      <c r="Z150" s="75">
        <f>+VLOOKUP($D150,[1]venta_neta_cons!$A$2:$N$1048576,5,0)</f>
        <v>0</v>
      </c>
      <c r="AA150" s="75">
        <f>+VLOOKUP($D150,[1]venta_neta_cons!$A$2:$N$1048576,6,0)</f>
        <v>0</v>
      </c>
      <c r="AB150" s="75">
        <f>+VLOOKUP($D150,[1]venta_neta_cons!$A$2:$N$1048576,7,0)</f>
        <v>0</v>
      </c>
      <c r="AC150" s="75">
        <f>+VLOOKUP($D150,[1]venta_neta_cons!$A$2:$N$1048576,8,0)</f>
        <v>0</v>
      </c>
      <c r="AD150" s="75">
        <f>+VLOOKUP($D150,[1]venta_neta_cons!$A$2:$N$1048576,9,0)</f>
        <v>0</v>
      </c>
      <c r="AE150" s="75">
        <f>+VLOOKUP($D150,[1]venta_neta_cons!$A$2:$N$1048576,10,0)</f>
        <v>0</v>
      </c>
      <c r="AF150" s="75">
        <f>+VLOOKUP($D150,[1]venta_neta_cons!$A$2:$N$1048576,11,0)</f>
        <v>0</v>
      </c>
      <c r="AG150" s="75">
        <f>+VLOOKUP($D150,[1]venta_neta_cons!$A$2:$N$1048576,12,0)</f>
        <v>0</v>
      </c>
      <c r="AH150" s="75">
        <f>+VLOOKUP($D150,[1]venta_neta_cons!$A$2:$N$1048576,13,0)</f>
        <v>0</v>
      </c>
      <c r="AI150" s="75">
        <f>+VLOOKUP($D150,[1]venta_neta_cons!$A$2:$N$1048576,14,0)</f>
        <v>0</v>
      </c>
      <c r="AJ150" s="76">
        <f t="shared" si="340"/>
        <v>1678</v>
      </c>
      <c r="AK150" s="159">
        <f t="shared" si="338"/>
        <v>0.21421334922526819</v>
      </c>
      <c r="AL150" s="76"/>
      <c r="AM150" s="75">
        <f>+VLOOKUP($D150,[1]saldo_cons!$A$2:$N$1048576,3,0)</f>
        <v>1678</v>
      </c>
      <c r="AN150" s="75">
        <f>+VLOOKUP($D150,[1]saldo_cons!$A$2:$N$1048576,4,0)</f>
        <v>0</v>
      </c>
      <c r="AO150" s="75">
        <f>+VLOOKUP($D150,[1]saldo_cons!$A$2:$N$1048576,5,0)</f>
        <v>0</v>
      </c>
      <c r="AP150" s="75">
        <f>+VLOOKUP($D150,[1]saldo_cons!$A$2:$N$1048576,6,0)</f>
        <v>0</v>
      </c>
      <c r="AQ150" s="75">
        <f>+VLOOKUP($D150,[1]saldo_cons!$A$2:$N$1048576,7,0)</f>
        <v>0</v>
      </c>
      <c r="AR150" s="75">
        <f>+VLOOKUP($D150,[1]saldo_cons!$A$2:$N$1048576,8,0)</f>
        <v>0</v>
      </c>
      <c r="AS150" s="75">
        <f>+VLOOKUP($D150,[1]saldo_cons!$A$2:$N$1048576,9,0)</f>
        <v>0</v>
      </c>
      <c r="AT150" s="75">
        <f>+VLOOKUP($D150,[1]saldo_cons!$A$2:$N$1048576,10,0)</f>
        <v>0</v>
      </c>
      <c r="AU150" s="75">
        <f>+VLOOKUP($D150,[1]saldo_cons!$A$2:$N$1048576,11,0)</f>
        <v>0</v>
      </c>
      <c r="AV150" s="75">
        <f>+VLOOKUP($D150,[1]saldo_cons!$A$2:$N$1048576,12,0)</f>
        <v>0</v>
      </c>
      <c r="AW150" s="75">
        <f>+VLOOKUP($D150,[1]saldo_cons!$A$2:$N$1048576,13,0)</f>
        <v>0</v>
      </c>
      <c r="AX150" s="75">
        <f>+VLOOKUP($D150,[1]saldo_cons!$A$2:$N$1048576,14,0)</f>
        <v>0</v>
      </c>
      <c r="AY150" s="76">
        <f t="shared" si="417"/>
        <v>1678</v>
      </c>
      <c r="AZ150" s="76"/>
      <c r="BA150" s="76"/>
      <c r="BB150" s="75">
        <f>+VLOOKUP($D150,[1]ggr_cons!$A$2:$N$1048576,3,0)</f>
        <v>359.45000000000005</v>
      </c>
      <c r="BC150" s="75">
        <f>+VLOOKUP($D150,[1]ggr_cons!$A$2:$N$1048576,4,0)</f>
        <v>0</v>
      </c>
      <c r="BD150" s="75">
        <f>+VLOOKUP($D150,[1]ggr_cons!$A$2:$N$1048576,5,0)</f>
        <v>0</v>
      </c>
      <c r="BE150" s="75">
        <f>+VLOOKUP($D150,[1]ggr_cons!$A$2:$N$1048576,6,0)</f>
        <v>0</v>
      </c>
      <c r="BF150" s="75">
        <f>+VLOOKUP($D150,[1]ggr_cons!$A$2:$N$1048576,7,0)</f>
        <v>0</v>
      </c>
      <c r="BG150" s="75">
        <f>+VLOOKUP($D150,[1]ggr_cons!$A$2:$N$1048576,8,0)</f>
        <v>0</v>
      </c>
      <c r="BH150" s="75">
        <f>+VLOOKUP($D150,[1]ggr_cons!$A$2:$N$1048576,9,0)</f>
        <v>0</v>
      </c>
      <c r="BI150" s="75">
        <f>+VLOOKUP($D150,[1]ggr_cons!$A$2:$N$1048576,10,0)</f>
        <v>0</v>
      </c>
      <c r="BJ150" s="75">
        <f>+VLOOKUP($D150,[1]ggr_cons!$A$2:$N$1048576,11,0)</f>
        <v>0</v>
      </c>
      <c r="BK150" s="75">
        <f>+VLOOKUP($D150,[1]ggr_cons!$A$2:$N$1048576,12,0)</f>
        <v>0</v>
      </c>
      <c r="BL150" s="75">
        <f>+VLOOKUP($D150,[1]ggr_cons!$A$2:$N$1048576,13,0)</f>
        <v>0</v>
      </c>
      <c r="BM150" s="75">
        <f>+VLOOKUP($D150,[1]ggr_cons!$A$2:$N$1048576,14,0)</f>
        <v>0</v>
      </c>
      <c r="BN150" s="76">
        <f t="shared" si="418"/>
        <v>359.45000000000005</v>
      </c>
      <c r="BO150" s="75"/>
      <c r="BP150" s="75"/>
      <c r="BQ150" s="77">
        <f t="shared" si="341"/>
        <v>16.78</v>
      </c>
      <c r="BR150" s="77">
        <f t="shared" si="342"/>
        <v>0</v>
      </c>
      <c r="BS150" s="77">
        <f t="shared" si="343"/>
        <v>0</v>
      </c>
      <c r="BT150" s="77">
        <f t="shared" si="344"/>
        <v>0</v>
      </c>
      <c r="BU150" s="77">
        <f t="shared" si="345"/>
        <v>0</v>
      </c>
      <c r="BV150" s="77">
        <f t="shared" si="346"/>
        <v>0</v>
      </c>
      <c r="BW150" s="77">
        <f t="shared" si="347"/>
        <v>0</v>
      </c>
      <c r="BX150" s="77">
        <f t="shared" si="348"/>
        <v>0</v>
      </c>
      <c r="BY150" s="77">
        <f t="shared" si="349"/>
        <v>0</v>
      </c>
      <c r="BZ150" s="77">
        <f t="shared" si="350"/>
        <v>0</v>
      </c>
      <c r="CA150" s="77">
        <f t="shared" si="351"/>
        <v>0</v>
      </c>
      <c r="CB150" s="77">
        <f t="shared" si="352"/>
        <v>0</v>
      </c>
      <c r="CC150" s="77">
        <f t="shared" si="353"/>
        <v>16.78</v>
      </c>
      <c r="CD150" s="75"/>
      <c r="CE150" s="77"/>
      <c r="CF150" s="77">
        <f t="shared" si="354"/>
        <v>13.867768595041325</v>
      </c>
      <c r="CG150" s="77">
        <f t="shared" si="355"/>
        <v>0</v>
      </c>
      <c r="CH150" s="77">
        <f t="shared" si="356"/>
        <v>0</v>
      </c>
      <c r="CI150" s="77">
        <f t="shared" si="357"/>
        <v>0</v>
      </c>
      <c r="CJ150" s="77">
        <f t="shared" si="358"/>
        <v>0</v>
      </c>
      <c r="CK150" s="77">
        <f t="shared" si="359"/>
        <v>0</v>
      </c>
      <c r="CL150" s="77">
        <f t="shared" si="360"/>
        <v>0</v>
      </c>
      <c r="CM150" s="77">
        <f t="shared" si="361"/>
        <v>0</v>
      </c>
      <c r="CN150" s="77">
        <f t="shared" si="362"/>
        <v>0</v>
      </c>
      <c r="CO150" s="77">
        <f t="shared" si="363"/>
        <v>0</v>
      </c>
      <c r="CP150" s="77">
        <f t="shared" si="364"/>
        <v>0</v>
      </c>
      <c r="CQ150" s="77">
        <f t="shared" si="365"/>
        <v>0</v>
      </c>
      <c r="CR150" s="77">
        <f t="shared" si="366"/>
        <v>13.867768595041325</v>
      </c>
      <c r="CS150" s="75"/>
      <c r="CT150" s="75"/>
      <c r="CU150" s="78">
        <f t="shared" si="379"/>
        <v>33.56</v>
      </c>
      <c r="CV150" s="78">
        <f t="shared" si="380"/>
        <v>0</v>
      </c>
      <c r="CW150" s="78">
        <f t="shared" si="381"/>
        <v>0</v>
      </c>
      <c r="CX150" s="78">
        <f t="shared" si="382"/>
        <v>0</v>
      </c>
      <c r="CY150" s="78">
        <f t="shared" si="383"/>
        <v>0</v>
      </c>
      <c r="CZ150" s="78">
        <f t="shared" si="384"/>
        <v>0</v>
      </c>
      <c r="DA150" s="78">
        <f t="shared" si="385"/>
        <v>0</v>
      </c>
      <c r="DB150" s="78">
        <f t="shared" si="386"/>
        <v>0</v>
      </c>
      <c r="DC150" s="78">
        <f t="shared" si="387"/>
        <v>0</v>
      </c>
      <c r="DD150" s="78">
        <f t="shared" si="388"/>
        <v>0</v>
      </c>
      <c r="DE150" s="78">
        <f t="shared" si="389"/>
        <v>0</v>
      </c>
      <c r="DF150" s="78">
        <f t="shared" si="390"/>
        <v>0</v>
      </c>
      <c r="DG150" s="77">
        <f t="shared" si="391"/>
        <v>33.56</v>
      </c>
      <c r="DH150" s="75"/>
      <c r="DJ150" s="6">
        <f t="shared" si="392"/>
        <v>30</v>
      </c>
      <c r="DK150" s="6">
        <f t="shared" si="393"/>
        <v>0</v>
      </c>
      <c r="DL150" s="6">
        <f t="shared" si="394"/>
        <v>0</v>
      </c>
      <c r="DM150" s="6">
        <f t="shared" si="395"/>
        <v>0</v>
      </c>
      <c r="DN150" s="6">
        <f t="shared" si="396"/>
        <v>0</v>
      </c>
      <c r="DO150" s="6">
        <f t="shared" si="397"/>
        <v>0</v>
      </c>
      <c r="DP150" s="6">
        <f t="shared" si="398"/>
        <v>0</v>
      </c>
      <c r="DQ150" s="6">
        <f t="shared" si="399"/>
        <v>0</v>
      </c>
      <c r="DR150" s="6">
        <f t="shared" si="400"/>
        <v>0</v>
      </c>
      <c r="DS150" s="6">
        <f t="shared" si="401"/>
        <v>0</v>
      </c>
      <c r="DT150" s="6">
        <f t="shared" si="402"/>
        <v>0</v>
      </c>
      <c r="DU150" s="6">
        <f t="shared" si="403"/>
        <v>0</v>
      </c>
      <c r="DV150" s="77">
        <f t="shared" si="337"/>
        <v>30</v>
      </c>
      <c r="DY150" s="6">
        <v>0</v>
      </c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77">
        <f t="shared" si="419"/>
        <v>0</v>
      </c>
      <c r="EO150" s="75">
        <f t="shared" si="367"/>
        <v>63.56</v>
      </c>
      <c r="EP150" s="75">
        <f t="shared" si="368"/>
        <v>0</v>
      </c>
      <c r="EQ150" s="75">
        <f t="shared" si="369"/>
        <v>0</v>
      </c>
      <c r="ER150" s="75">
        <f t="shared" si="370"/>
        <v>0</v>
      </c>
      <c r="ES150" s="75">
        <f t="shared" si="371"/>
        <v>0</v>
      </c>
      <c r="ET150" s="75">
        <f t="shared" si="372"/>
        <v>0</v>
      </c>
      <c r="EU150" s="75">
        <f t="shared" si="373"/>
        <v>0</v>
      </c>
      <c r="EV150" s="75">
        <f t="shared" si="374"/>
        <v>0</v>
      </c>
      <c r="EW150" s="75">
        <f t="shared" si="375"/>
        <v>0</v>
      </c>
      <c r="EX150" s="75">
        <f t="shared" si="376"/>
        <v>0</v>
      </c>
      <c r="EY150" s="75">
        <f t="shared" si="377"/>
        <v>0</v>
      </c>
      <c r="EZ150" s="75">
        <f t="shared" si="378"/>
        <v>0</v>
      </c>
      <c r="FA150" s="77">
        <f t="shared" si="420"/>
        <v>63.56</v>
      </c>
      <c r="FD150" s="75">
        <f t="shared" si="404"/>
        <v>1614.44</v>
      </c>
      <c r="FE150" s="75">
        <f t="shared" si="405"/>
        <v>0</v>
      </c>
      <c r="FF150" s="75">
        <f t="shared" si="406"/>
        <v>0</v>
      </c>
      <c r="FG150" s="75">
        <f t="shared" si="407"/>
        <v>0</v>
      </c>
      <c r="FH150" s="75">
        <f t="shared" si="408"/>
        <v>0</v>
      </c>
      <c r="FI150" s="75">
        <f t="shared" si="409"/>
        <v>0</v>
      </c>
      <c r="FJ150" s="75">
        <f t="shared" si="410"/>
        <v>0</v>
      </c>
      <c r="FK150" s="75">
        <f t="shared" si="411"/>
        <v>0</v>
      </c>
      <c r="FL150" s="75">
        <f t="shared" si="412"/>
        <v>0</v>
      </c>
      <c r="FM150" s="75">
        <f t="shared" si="413"/>
        <v>0</v>
      </c>
      <c r="FN150" s="75">
        <f t="shared" si="414"/>
        <v>0</v>
      </c>
      <c r="FO150" s="75">
        <f t="shared" si="415"/>
        <v>0</v>
      </c>
      <c r="FP150" s="75">
        <f t="shared" si="416"/>
        <v>1614.44</v>
      </c>
    </row>
    <row r="151" spans="1:172" ht="15" customHeight="1" outlineLevel="2" x14ac:dyDescent="0.25">
      <c r="A151" s="30">
        <v>12</v>
      </c>
      <c r="B151" s="30" t="s">
        <v>408</v>
      </c>
      <c r="C151" s="30" t="s">
        <v>6</v>
      </c>
      <c r="D151" s="64">
        <f t="shared" si="339"/>
        <v>16086</v>
      </c>
      <c r="E151" s="62">
        <v>16086</v>
      </c>
      <c r="F151" s="39" t="s">
        <v>569</v>
      </c>
      <c r="G151" s="36" t="s">
        <v>410</v>
      </c>
      <c r="H151" s="36" t="s">
        <v>410</v>
      </c>
      <c r="I151" s="39" t="s">
        <v>570</v>
      </c>
      <c r="J151" s="37" t="s">
        <v>431</v>
      </c>
      <c r="K151" s="37" t="s">
        <v>431</v>
      </c>
      <c r="L151" s="32" t="s">
        <v>220</v>
      </c>
      <c r="M151" s="33" t="s">
        <v>405</v>
      </c>
      <c r="N151" s="34">
        <v>0.01</v>
      </c>
      <c r="O151" s="34">
        <v>0.02</v>
      </c>
      <c r="P151" s="34">
        <v>0</v>
      </c>
      <c r="Q151" s="34">
        <v>0</v>
      </c>
      <c r="R151" s="33">
        <v>0</v>
      </c>
      <c r="S151" s="33">
        <v>0</v>
      </c>
      <c r="T151" s="33">
        <v>30</v>
      </c>
      <c r="U151" s="33"/>
      <c r="X151" s="75">
        <f>+VLOOKUP($D151,[1]venta_neta_cons!$A$2:$N$1048576,3,0)</f>
        <v>193</v>
      </c>
      <c r="Y151" s="75">
        <f>+VLOOKUP($D151,[1]venta_neta_cons!$A$2:$N$1048576,4,0)</f>
        <v>0</v>
      </c>
      <c r="Z151" s="75">
        <f>+VLOOKUP($D151,[1]venta_neta_cons!$A$2:$N$1048576,5,0)</f>
        <v>0</v>
      </c>
      <c r="AA151" s="75">
        <f>+VLOOKUP($D151,[1]venta_neta_cons!$A$2:$N$1048576,6,0)</f>
        <v>0</v>
      </c>
      <c r="AB151" s="75">
        <f>+VLOOKUP($D151,[1]venta_neta_cons!$A$2:$N$1048576,7,0)</f>
        <v>0</v>
      </c>
      <c r="AC151" s="75">
        <f>+VLOOKUP($D151,[1]venta_neta_cons!$A$2:$N$1048576,8,0)</f>
        <v>0</v>
      </c>
      <c r="AD151" s="75">
        <f>+VLOOKUP($D151,[1]venta_neta_cons!$A$2:$N$1048576,9,0)</f>
        <v>0</v>
      </c>
      <c r="AE151" s="75">
        <f>+VLOOKUP($D151,[1]venta_neta_cons!$A$2:$N$1048576,10,0)</f>
        <v>0</v>
      </c>
      <c r="AF151" s="75">
        <f>+VLOOKUP($D151,[1]venta_neta_cons!$A$2:$N$1048576,11,0)</f>
        <v>0</v>
      </c>
      <c r="AG151" s="75">
        <f>+VLOOKUP($D151,[1]venta_neta_cons!$A$2:$N$1048576,12,0)</f>
        <v>0</v>
      </c>
      <c r="AH151" s="75">
        <f>+VLOOKUP($D151,[1]venta_neta_cons!$A$2:$N$1048576,13,0)</f>
        <v>0</v>
      </c>
      <c r="AI151" s="75">
        <f>+VLOOKUP($D151,[1]venta_neta_cons!$A$2:$N$1048576,14,0)</f>
        <v>0</v>
      </c>
      <c r="AJ151" s="76">
        <f t="shared" si="340"/>
        <v>193</v>
      </c>
      <c r="AK151" s="159">
        <f t="shared" si="338"/>
        <v>0.71896373056994811</v>
      </c>
      <c r="AL151" s="76"/>
      <c r="AM151" s="75">
        <f>+VLOOKUP($D151,[1]saldo_cons!$A$2:$N$1048576,3,0)</f>
        <v>193</v>
      </c>
      <c r="AN151" s="75">
        <f>+VLOOKUP($D151,[1]saldo_cons!$A$2:$N$1048576,4,0)</f>
        <v>0</v>
      </c>
      <c r="AO151" s="75">
        <f>+VLOOKUP($D151,[1]saldo_cons!$A$2:$N$1048576,5,0)</f>
        <v>0</v>
      </c>
      <c r="AP151" s="75">
        <f>+VLOOKUP($D151,[1]saldo_cons!$A$2:$N$1048576,6,0)</f>
        <v>0</v>
      </c>
      <c r="AQ151" s="75">
        <f>+VLOOKUP($D151,[1]saldo_cons!$A$2:$N$1048576,7,0)</f>
        <v>0</v>
      </c>
      <c r="AR151" s="75">
        <f>+VLOOKUP($D151,[1]saldo_cons!$A$2:$N$1048576,8,0)</f>
        <v>0</v>
      </c>
      <c r="AS151" s="75">
        <f>+VLOOKUP($D151,[1]saldo_cons!$A$2:$N$1048576,9,0)</f>
        <v>0</v>
      </c>
      <c r="AT151" s="75">
        <f>+VLOOKUP($D151,[1]saldo_cons!$A$2:$N$1048576,10,0)</f>
        <v>0</v>
      </c>
      <c r="AU151" s="75">
        <f>+VLOOKUP($D151,[1]saldo_cons!$A$2:$N$1048576,11,0)</f>
        <v>0</v>
      </c>
      <c r="AV151" s="75">
        <f>+VLOOKUP($D151,[1]saldo_cons!$A$2:$N$1048576,12,0)</f>
        <v>0</v>
      </c>
      <c r="AW151" s="75">
        <f>+VLOOKUP($D151,[1]saldo_cons!$A$2:$N$1048576,13,0)</f>
        <v>0</v>
      </c>
      <c r="AX151" s="75">
        <f>+VLOOKUP($D151,[1]saldo_cons!$A$2:$N$1048576,14,0)</f>
        <v>0</v>
      </c>
      <c r="AY151" s="76">
        <f t="shared" si="417"/>
        <v>193</v>
      </c>
      <c r="AZ151" s="76"/>
      <c r="BA151" s="76"/>
      <c r="BB151" s="75">
        <f>+VLOOKUP($D151,[1]ggr_cons!$A$2:$N$1048576,3,0)</f>
        <v>138.76</v>
      </c>
      <c r="BC151" s="75">
        <f>+VLOOKUP($D151,[1]ggr_cons!$A$2:$N$1048576,4,0)</f>
        <v>0</v>
      </c>
      <c r="BD151" s="75">
        <f>+VLOOKUP($D151,[1]ggr_cons!$A$2:$N$1048576,5,0)</f>
        <v>0</v>
      </c>
      <c r="BE151" s="75">
        <f>+VLOOKUP($D151,[1]ggr_cons!$A$2:$N$1048576,6,0)</f>
        <v>0</v>
      </c>
      <c r="BF151" s="75">
        <f>+VLOOKUP($D151,[1]ggr_cons!$A$2:$N$1048576,7,0)</f>
        <v>0</v>
      </c>
      <c r="BG151" s="75">
        <f>+VLOOKUP($D151,[1]ggr_cons!$A$2:$N$1048576,8,0)</f>
        <v>0</v>
      </c>
      <c r="BH151" s="75">
        <f>+VLOOKUP($D151,[1]ggr_cons!$A$2:$N$1048576,9,0)</f>
        <v>0</v>
      </c>
      <c r="BI151" s="75">
        <f>+VLOOKUP($D151,[1]ggr_cons!$A$2:$N$1048576,10,0)</f>
        <v>0</v>
      </c>
      <c r="BJ151" s="75">
        <f>+VLOOKUP($D151,[1]ggr_cons!$A$2:$N$1048576,11,0)</f>
        <v>0</v>
      </c>
      <c r="BK151" s="75">
        <f>+VLOOKUP($D151,[1]ggr_cons!$A$2:$N$1048576,12,0)</f>
        <v>0</v>
      </c>
      <c r="BL151" s="75">
        <f>+VLOOKUP($D151,[1]ggr_cons!$A$2:$N$1048576,13,0)</f>
        <v>0</v>
      </c>
      <c r="BM151" s="75">
        <f>+VLOOKUP($D151,[1]ggr_cons!$A$2:$N$1048576,14,0)</f>
        <v>0</v>
      </c>
      <c r="BN151" s="76">
        <f t="shared" si="418"/>
        <v>138.76</v>
      </c>
      <c r="BO151" s="75"/>
      <c r="BP151" s="75"/>
      <c r="BQ151" s="77">
        <f t="shared" si="341"/>
        <v>1.93</v>
      </c>
      <c r="BR151" s="77">
        <f t="shared" si="342"/>
        <v>0</v>
      </c>
      <c r="BS151" s="77">
        <f t="shared" si="343"/>
        <v>0</v>
      </c>
      <c r="BT151" s="77">
        <f t="shared" si="344"/>
        <v>0</v>
      </c>
      <c r="BU151" s="77">
        <f t="shared" si="345"/>
        <v>0</v>
      </c>
      <c r="BV151" s="77">
        <f t="shared" si="346"/>
        <v>0</v>
      </c>
      <c r="BW151" s="77">
        <f t="shared" si="347"/>
        <v>0</v>
      </c>
      <c r="BX151" s="77">
        <f t="shared" si="348"/>
        <v>0</v>
      </c>
      <c r="BY151" s="77">
        <f t="shared" si="349"/>
        <v>0</v>
      </c>
      <c r="BZ151" s="77">
        <f t="shared" si="350"/>
        <v>0</v>
      </c>
      <c r="CA151" s="77">
        <f t="shared" si="351"/>
        <v>0</v>
      </c>
      <c r="CB151" s="77">
        <f t="shared" si="352"/>
        <v>0</v>
      </c>
      <c r="CC151" s="77">
        <f t="shared" si="353"/>
        <v>1.93</v>
      </c>
      <c r="CD151" s="75"/>
      <c r="CE151" s="77"/>
      <c r="CF151" s="77">
        <f t="shared" si="354"/>
        <v>1.5950413223140496</v>
      </c>
      <c r="CG151" s="77">
        <f t="shared" si="355"/>
        <v>0</v>
      </c>
      <c r="CH151" s="77">
        <f t="shared" si="356"/>
        <v>0</v>
      </c>
      <c r="CI151" s="77">
        <f t="shared" si="357"/>
        <v>0</v>
      </c>
      <c r="CJ151" s="77">
        <f t="shared" si="358"/>
        <v>0</v>
      </c>
      <c r="CK151" s="77">
        <f t="shared" si="359"/>
        <v>0</v>
      </c>
      <c r="CL151" s="77">
        <f t="shared" si="360"/>
        <v>0</v>
      </c>
      <c r="CM151" s="77">
        <f t="shared" si="361"/>
        <v>0</v>
      </c>
      <c r="CN151" s="77">
        <f t="shared" si="362"/>
        <v>0</v>
      </c>
      <c r="CO151" s="77">
        <f t="shared" si="363"/>
        <v>0</v>
      </c>
      <c r="CP151" s="77">
        <f t="shared" si="364"/>
        <v>0</v>
      </c>
      <c r="CQ151" s="77">
        <f t="shared" si="365"/>
        <v>0</v>
      </c>
      <c r="CR151" s="77">
        <f t="shared" si="366"/>
        <v>1.5950413223140496</v>
      </c>
      <c r="CS151" s="75"/>
      <c r="CT151" s="75"/>
      <c r="CU151" s="78">
        <f t="shared" si="379"/>
        <v>3.86</v>
      </c>
      <c r="CV151" s="78">
        <f t="shared" si="380"/>
        <v>0</v>
      </c>
      <c r="CW151" s="78">
        <f t="shared" si="381"/>
        <v>0</v>
      </c>
      <c r="CX151" s="78">
        <f t="shared" si="382"/>
        <v>0</v>
      </c>
      <c r="CY151" s="78">
        <f t="shared" si="383"/>
        <v>0</v>
      </c>
      <c r="CZ151" s="78">
        <f t="shared" si="384"/>
        <v>0</v>
      </c>
      <c r="DA151" s="78">
        <f t="shared" si="385"/>
        <v>0</v>
      </c>
      <c r="DB151" s="78">
        <f t="shared" si="386"/>
        <v>0</v>
      </c>
      <c r="DC151" s="78">
        <f t="shared" si="387"/>
        <v>0</v>
      </c>
      <c r="DD151" s="78">
        <f t="shared" si="388"/>
        <v>0</v>
      </c>
      <c r="DE151" s="78">
        <f t="shared" si="389"/>
        <v>0</v>
      </c>
      <c r="DF151" s="78">
        <f t="shared" si="390"/>
        <v>0</v>
      </c>
      <c r="DG151" s="77">
        <f t="shared" si="391"/>
        <v>3.86</v>
      </c>
      <c r="DH151" s="75"/>
      <c r="DJ151" s="6">
        <f t="shared" si="392"/>
        <v>30</v>
      </c>
      <c r="DK151" s="6">
        <f t="shared" si="393"/>
        <v>0</v>
      </c>
      <c r="DL151" s="6">
        <f t="shared" si="394"/>
        <v>0</v>
      </c>
      <c r="DM151" s="6">
        <f t="shared" si="395"/>
        <v>0</v>
      </c>
      <c r="DN151" s="6">
        <f t="shared" si="396"/>
        <v>0</v>
      </c>
      <c r="DO151" s="6">
        <f t="shared" si="397"/>
        <v>0</v>
      </c>
      <c r="DP151" s="6">
        <f t="shared" si="398"/>
        <v>0</v>
      </c>
      <c r="DQ151" s="6">
        <f t="shared" si="399"/>
        <v>0</v>
      </c>
      <c r="DR151" s="6">
        <f t="shared" si="400"/>
        <v>0</v>
      </c>
      <c r="DS151" s="6">
        <f t="shared" si="401"/>
        <v>0</v>
      </c>
      <c r="DT151" s="6">
        <f t="shared" si="402"/>
        <v>0</v>
      </c>
      <c r="DU151" s="6">
        <f t="shared" si="403"/>
        <v>0</v>
      </c>
      <c r="DV151" s="77">
        <f t="shared" si="337"/>
        <v>30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77">
        <f t="shared" si="419"/>
        <v>0</v>
      </c>
      <c r="EO151" s="75">
        <f t="shared" si="367"/>
        <v>33.86</v>
      </c>
      <c r="EP151" s="75">
        <f t="shared" si="368"/>
        <v>0</v>
      </c>
      <c r="EQ151" s="75">
        <f t="shared" si="369"/>
        <v>0</v>
      </c>
      <c r="ER151" s="75">
        <f t="shared" si="370"/>
        <v>0</v>
      </c>
      <c r="ES151" s="75">
        <f t="shared" si="371"/>
        <v>0</v>
      </c>
      <c r="ET151" s="75">
        <f t="shared" si="372"/>
        <v>0</v>
      </c>
      <c r="EU151" s="75">
        <f t="shared" si="373"/>
        <v>0</v>
      </c>
      <c r="EV151" s="75">
        <f t="shared" si="374"/>
        <v>0</v>
      </c>
      <c r="EW151" s="75">
        <f t="shared" si="375"/>
        <v>0</v>
      </c>
      <c r="EX151" s="75">
        <f t="shared" si="376"/>
        <v>0</v>
      </c>
      <c r="EY151" s="75">
        <f t="shared" si="377"/>
        <v>0</v>
      </c>
      <c r="EZ151" s="75">
        <f t="shared" si="378"/>
        <v>0</v>
      </c>
      <c r="FA151" s="77">
        <f t="shared" si="420"/>
        <v>33.86</v>
      </c>
      <c r="FD151" s="75">
        <f t="shared" si="404"/>
        <v>159.13999999999999</v>
      </c>
      <c r="FE151" s="75">
        <f t="shared" si="405"/>
        <v>0</v>
      </c>
      <c r="FF151" s="75">
        <f t="shared" si="406"/>
        <v>0</v>
      </c>
      <c r="FG151" s="75">
        <f t="shared" si="407"/>
        <v>0</v>
      </c>
      <c r="FH151" s="75">
        <f t="shared" si="408"/>
        <v>0</v>
      </c>
      <c r="FI151" s="75">
        <f t="shared" si="409"/>
        <v>0</v>
      </c>
      <c r="FJ151" s="75">
        <f t="shared" si="410"/>
        <v>0</v>
      </c>
      <c r="FK151" s="75">
        <f t="shared" si="411"/>
        <v>0</v>
      </c>
      <c r="FL151" s="75">
        <f t="shared" si="412"/>
        <v>0</v>
      </c>
      <c r="FM151" s="75">
        <f t="shared" si="413"/>
        <v>0</v>
      </c>
      <c r="FN151" s="75">
        <f t="shared" si="414"/>
        <v>0</v>
      </c>
      <c r="FO151" s="75">
        <f t="shared" si="415"/>
        <v>0</v>
      </c>
      <c r="FP151" s="75">
        <f t="shared" si="416"/>
        <v>159.13999999999999</v>
      </c>
    </row>
    <row r="152" spans="1:172" ht="15" customHeight="1" outlineLevel="2" x14ac:dyDescent="0.25">
      <c r="A152" s="30">
        <v>12</v>
      </c>
      <c r="B152" s="30" t="s">
        <v>408</v>
      </c>
      <c r="C152" s="30" t="s">
        <v>6</v>
      </c>
      <c r="D152" s="64">
        <f t="shared" si="339"/>
        <v>16087</v>
      </c>
      <c r="E152" s="62">
        <v>16087</v>
      </c>
      <c r="F152" s="37" t="s">
        <v>571</v>
      </c>
      <c r="G152" s="36" t="s">
        <v>410</v>
      </c>
      <c r="H152" s="36" t="s">
        <v>410</v>
      </c>
      <c r="I152" s="37" t="s">
        <v>572</v>
      </c>
      <c r="J152" s="37" t="s">
        <v>573</v>
      </c>
      <c r="K152" s="37" t="s">
        <v>431</v>
      </c>
      <c r="L152" s="32" t="s">
        <v>220</v>
      </c>
      <c r="M152" s="33" t="s">
        <v>405</v>
      </c>
      <c r="N152" s="34">
        <v>0.01</v>
      </c>
      <c r="O152" s="34">
        <v>0.02</v>
      </c>
      <c r="P152" s="34">
        <v>0</v>
      </c>
      <c r="Q152" s="34">
        <v>0</v>
      </c>
      <c r="R152" s="33">
        <v>0</v>
      </c>
      <c r="S152" s="33">
        <v>0</v>
      </c>
      <c r="T152" s="33">
        <v>30</v>
      </c>
      <c r="U152" s="33"/>
      <c r="X152" s="75">
        <f>+VLOOKUP($D152,[1]venta_neta_cons!$A$2:$N$1048576,3,0)</f>
        <v>41</v>
      </c>
      <c r="Y152" s="75">
        <f>+VLOOKUP($D152,[1]venta_neta_cons!$A$2:$N$1048576,4,0)</f>
        <v>0</v>
      </c>
      <c r="Z152" s="75">
        <f>+VLOOKUP($D152,[1]venta_neta_cons!$A$2:$N$1048576,5,0)</f>
        <v>0</v>
      </c>
      <c r="AA152" s="75">
        <f>+VLOOKUP($D152,[1]venta_neta_cons!$A$2:$N$1048576,6,0)</f>
        <v>0</v>
      </c>
      <c r="AB152" s="75">
        <f>+VLOOKUP($D152,[1]venta_neta_cons!$A$2:$N$1048576,7,0)</f>
        <v>0</v>
      </c>
      <c r="AC152" s="75">
        <f>+VLOOKUP($D152,[1]venta_neta_cons!$A$2:$N$1048576,8,0)</f>
        <v>0</v>
      </c>
      <c r="AD152" s="75">
        <f>+VLOOKUP($D152,[1]venta_neta_cons!$A$2:$N$1048576,9,0)</f>
        <v>0</v>
      </c>
      <c r="AE152" s="75">
        <f>+VLOOKUP($D152,[1]venta_neta_cons!$A$2:$N$1048576,10,0)</f>
        <v>0</v>
      </c>
      <c r="AF152" s="75">
        <f>+VLOOKUP($D152,[1]venta_neta_cons!$A$2:$N$1048576,11,0)</f>
        <v>0</v>
      </c>
      <c r="AG152" s="75">
        <f>+VLOOKUP($D152,[1]venta_neta_cons!$A$2:$N$1048576,12,0)</f>
        <v>0</v>
      </c>
      <c r="AH152" s="75">
        <f>+VLOOKUP($D152,[1]venta_neta_cons!$A$2:$N$1048576,13,0)</f>
        <v>0</v>
      </c>
      <c r="AI152" s="75">
        <f>+VLOOKUP($D152,[1]venta_neta_cons!$A$2:$N$1048576,14,0)</f>
        <v>0</v>
      </c>
      <c r="AJ152" s="76">
        <f t="shared" si="340"/>
        <v>41</v>
      </c>
      <c r="AK152" s="159">
        <f t="shared" si="338"/>
        <v>1</v>
      </c>
      <c r="AL152" s="76"/>
      <c r="AM152" s="75">
        <f>+VLOOKUP($D152,[1]saldo_cons!$A$2:$N$1048576,3,0)</f>
        <v>41</v>
      </c>
      <c r="AN152" s="75">
        <f>+VLOOKUP($D152,[1]saldo_cons!$A$2:$N$1048576,4,0)</f>
        <v>0</v>
      </c>
      <c r="AO152" s="75">
        <f>+VLOOKUP($D152,[1]saldo_cons!$A$2:$N$1048576,5,0)</f>
        <v>0</v>
      </c>
      <c r="AP152" s="75">
        <f>+VLOOKUP($D152,[1]saldo_cons!$A$2:$N$1048576,6,0)</f>
        <v>0</v>
      </c>
      <c r="AQ152" s="75">
        <f>+VLOOKUP($D152,[1]saldo_cons!$A$2:$N$1048576,7,0)</f>
        <v>0</v>
      </c>
      <c r="AR152" s="75">
        <f>+VLOOKUP($D152,[1]saldo_cons!$A$2:$N$1048576,8,0)</f>
        <v>0</v>
      </c>
      <c r="AS152" s="75">
        <f>+VLOOKUP($D152,[1]saldo_cons!$A$2:$N$1048576,9,0)</f>
        <v>0</v>
      </c>
      <c r="AT152" s="75">
        <f>+VLOOKUP($D152,[1]saldo_cons!$A$2:$N$1048576,10,0)</f>
        <v>0</v>
      </c>
      <c r="AU152" s="75">
        <f>+VLOOKUP($D152,[1]saldo_cons!$A$2:$N$1048576,11,0)</f>
        <v>0</v>
      </c>
      <c r="AV152" s="75">
        <f>+VLOOKUP($D152,[1]saldo_cons!$A$2:$N$1048576,12,0)</f>
        <v>0</v>
      </c>
      <c r="AW152" s="75">
        <f>+VLOOKUP($D152,[1]saldo_cons!$A$2:$N$1048576,13,0)</f>
        <v>0</v>
      </c>
      <c r="AX152" s="75">
        <f>+VLOOKUP($D152,[1]saldo_cons!$A$2:$N$1048576,14,0)</f>
        <v>0</v>
      </c>
      <c r="AY152" s="76">
        <f t="shared" si="417"/>
        <v>41</v>
      </c>
      <c r="AZ152" s="76"/>
      <c r="BA152" s="76"/>
      <c r="BB152" s="75">
        <f>+VLOOKUP($D152,[1]ggr_cons!$A$2:$N$1048576,3,0)</f>
        <v>41</v>
      </c>
      <c r="BC152" s="75">
        <f>+VLOOKUP($D152,[1]ggr_cons!$A$2:$N$1048576,4,0)</f>
        <v>0</v>
      </c>
      <c r="BD152" s="75">
        <f>+VLOOKUP($D152,[1]ggr_cons!$A$2:$N$1048576,5,0)</f>
        <v>0</v>
      </c>
      <c r="BE152" s="75">
        <f>+VLOOKUP($D152,[1]ggr_cons!$A$2:$N$1048576,6,0)</f>
        <v>0</v>
      </c>
      <c r="BF152" s="75">
        <f>+VLOOKUP($D152,[1]ggr_cons!$A$2:$N$1048576,7,0)</f>
        <v>0</v>
      </c>
      <c r="BG152" s="75">
        <f>+VLOOKUP($D152,[1]ggr_cons!$A$2:$N$1048576,8,0)</f>
        <v>0</v>
      </c>
      <c r="BH152" s="75">
        <f>+VLOOKUP($D152,[1]ggr_cons!$A$2:$N$1048576,9,0)</f>
        <v>0</v>
      </c>
      <c r="BI152" s="75">
        <f>+VLOOKUP($D152,[1]ggr_cons!$A$2:$N$1048576,10,0)</f>
        <v>0</v>
      </c>
      <c r="BJ152" s="75">
        <f>+VLOOKUP($D152,[1]ggr_cons!$A$2:$N$1048576,11,0)</f>
        <v>0</v>
      </c>
      <c r="BK152" s="75">
        <f>+VLOOKUP($D152,[1]ggr_cons!$A$2:$N$1048576,12,0)</f>
        <v>0</v>
      </c>
      <c r="BL152" s="75">
        <f>+VLOOKUP($D152,[1]ggr_cons!$A$2:$N$1048576,13,0)</f>
        <v>0</v>
      </c>
      <c r="BM152" s="75">
        <f>+VLOOKUP($D152,[1]ggr_cons!$A$2:$N$1048576,14,0)</f>
        <v>0</v>
      </c>
      <c r="BN152" s="76">
        <f t="shared" si="418"/>
        <v>41</v>
      </c>
      <c r="BO152" s="75"/>
      <c r="BP152" s="75"/>
      <c r="BQ152" s="77">
        <f t="shared" si="341"/>
        <v>0.41000000000000003</v>
      </c>
      <c r="BR152" s="77">
        <f t="shared" si="342"/>
        <v>0</v>
      </c>
      <c r="BS152" s="77">
        <f t="shared" si="343"/>
        <v>0</v>
      </c>
      <c r="BT152" s="77">
        <f t="shared" si="344"/>
        <v>0</v>
      </c>
      <c r="BU152" s="77">
        <f t="shared" si="345"/>
        <v>0</v>
      </c>
      <c r="BV152" s="77">
        <f t="shared" si="346"/>
        <v>0</v>
      </c>
      <c r="BW152" s="77">
        <f t="shared" si="347"/>
        <v>0</v>
      </c>
      <c r="BX152" s="77">
        <f t="shared" si="348"/>
        <v>0</v>
      </c>
      <c r="BY152" s="77">
        <f t="shared" si="349"/>
        <v>0</v>
      </c>
      <c r="BZ152" s="77">
        <f t="shared" si="350"/>
        <v>0</v>
      </c>
      <c r="CA152" s="77">
        <f t="shared" si="351"/>
        <v>0</v>
      </c>
      <c r="CB152" s="77">
        <f t="shared" si="352"/>
        <v>0</v>
      </c>
      <c r="CC152" s="77">
        <f t="shared" si="353"/>
        <v>0.41000000000000003</v>
      </c>
      <c r="CD152" s="75"/>
      <c r="CE152" s="77"/>
      <c r="CF152" s="77">
        <f t="shared" si="354"/>
        <v>0.33884297520661161</v>
      </c>
      <c r="CG152" s="77">
        <f t="shared" si="355"/>
        <v>0</v>
      </c>
      <c r="CH152" s="77">
        <f t="shared" si="356"/>
        <v>0</v>
      </c>
      <c r="CI152" s="77">
        <f t="shared" si="357"/>
        <v>0</v>
      </c>
      <c r="CJ152" s="77">
        <f t="shared" si="358"/>
        <v>0</v>
      </c>
      <c r="CK152" s="77">
        <f t="shared" si="359"/>
        <v>0</v>
      </c>
      <c r="CL152" s="77">
        <f t="shared" si="360"/>
        <v>0</v>
      </c>
      <c r="CM152" s="77">
        <f t="shared" si="361"/>
        <v>0</v>
      </c>
      <c r="CN152" s="77">
        <f t="shared" si="362"/>
        <v>0</v>
      </c>
      <c r="CO152" s="77">
        <f t="shared" si="363"/>
        <v>0</v>
      </c>
      <c r="CP152" s="77">
        <f t="shared" si="364"/>
        <v>0</v>
      </c>
      <c r="CQ152" s="77">
        <f t="shared" si="365"/>
        <v>0</v>
      </c>
      <c r="CR152" s="77">
        <f t="shared" si="366"/>
        <v>0.33884297520661161</v>
      </c>
      <c r="CS152" s="75"/>
      <c r="CT152" s="75"/>
      <c r="CU152" s="78">
        <f t="shared" si="379"/>
        <v>0.82000000000000006</v>
      </c>
      <c r="CV152" s="78">
        <f t="shared" si="380"/>
        <v>0</v>
      </c>
      <c r="CW152" s="78">
        <f t="shared" si="381"/>
        <v>0</v>
      </c>
      <c r="CX152" s="78">
        <f t="shared" si="382"/>
        <v>0</v>
      </c>
      <c r="CY152" s="78">
        <f t="shared" si="383"/>
        <v>0</v>
      </c>
      <c r="CZ152" s="78">
        <f t="shared" si="384"/>
        <v>0</v>
      </c>
      <c r="DA152" s="78">
        <f t="shared" si="385"/>
        <v>0</v>
      </c>
      <c r="DB152" s="78">
        <f t="shared" si="386"/>
        <v>0</v>
      </c>
      <c r="DC152" s="78">
        <f t="shared" si="387"/>
        <v>0</v>
      </c>
      <c r="DD152" s="78">
        <f t="shared" si="388"/>
        <v>0</v>
      </c>
      <c r="DE152" s="78">
        <f t="shared" si="389"/>
        <v>0</v>
      </c>
      <c r="DF152" s="78">
        <f t="shared" si="390"/>
        <v>0</v>
      </c>
      <c r="DG152" s="77">
        <f t="shared" si="391"/>
        <v>0.82000000000000006</v>
      </c>
      <c r="DH152" s="75"/>
      <c r="DJ152" s="6">
        <f t="shared" si="392"/>
        <v>30</v>
      </c>
      <c r="DK152" s="6">
        <f t="shared" si="393"/>
        <v>0</v>
      </c>
      <c r="DL152" s="6">
        <f t="shared" si="394"/>
        <v>0</v>
      </c>
      <c r="DM152" s="6">
        <f t="shared" si="395"/>
        <v>0</v>
      </c>
      <c r="DN152" s="6">
        <f t="shared" si="396"/>
        <v>0</v>
      </c>
      <c r="DO152" s="6">
        <f t="shared" si="397"/>
        <v>0</v>
      </c>
      <c r="DP152" s="6">
        <f t="shared" si="398"/>
        <v>0</v>
      </c>
      <c r="DQ152" s="6">
        <f t="shared" si="399"/>
        <v>0</v>
      </c>
      <c r="DR152" s="6">
        <f t="shared" si="400"/>
        <v>0</v>
      </c>
      <c r="DS152" s="6">
        <f t="shared" si="401"/>
        <v>0</v>
      </c>
      <c r="DT152" s="6">
        <f t="shared" si="402"/>
        <v>0</v>
      </c>
      <c r="DU152" s="6">
        <f t="shared" si="403"/>
        <v>0</v>
      </c>
      <c r="DV152" s="77">
        <f t="shared" si="337"/>
        <v>30</v>
      </c>
      <c r="DY152" s="6">
        <v>0</v>
      </c>
      <c r="DZ152" s="6">
        <v>0</v>
      </c>
      <c r="EA152" s="6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77">
        <f t="shared" si="419"/>
        <v>0</v>
      </c>
      <c r="EO152" s="75">
        <f t="shared" si="367"/>
        <v>30.82</v>
      </c>
      <c r="EP152" s="75">
        <f t="shared" si="368"/>
        <v>0</v>
      </c>
      <c r="EQ152" s="75">
        <f t="shared" si="369"/>
        <v>0</v>
      </c>
      <c r="ER152" s="75">
        <f t="shared" si="370"/>
        <v>0</v>
      </c>
      <c r="ES152" s="75">
        <f t="shared" si="371"/>
        <v>0</v>
      </c>
      <c r="ET152" s="75">
        <f t="shared" si="372"/>
        <v>0</v>
      </c>
      <c r="EU152" s="75">
        <f t="shared" si="373"/>
        <v>0</v>
      </c>
      <c r="EV152" s="75">
        <f t="shared" si="374"/>
        <v>0</v>
      </c>
      <c r="EW152" s="75">
        <f t="shared" si="375"/>
        <v>0</v>
      </c>
      <c r="EX152" s="75">
        <f t="shared" si="376"/>
        <v>0</v>
      </c>
      <c r="EY152" s="75">
        <f t="shared" si="377"/>
        <v>0</v>
      </c>
      <c r="EZ152" s="75">
        <f t="shared" si="378"/>
        <v>0</v>
      </c>
      <c r="FA152" s="77">
        <f t="shared" si="420"/>
        <v>30.82</v>
      </c>
      <c r="FD152" s="75">
        <f t="shared" si="404"/>
        <v>10.18</v>
      </c>
      <c r="FE152" s="75">
        <f t="shared" si="405"/>
        <v>0</v>
      </c>
      <c r="FF152" s="75">
        <f t="shared" si="406"/>
        <v>0</v>
      </c>
      <c r="FG152" s="75">
        <f t="shared" si="407"/>
        <v>0</v>
      </c>
      <c r="FH152" s="75">
        <f t="shared" si="408"/>
        <v>0</v>
      </c>
      <c r="FI152" s="75">
        <f t="shared" si="409"/>
        <v>0</v>
      </c>
      <c r="FJ152" s="75">
        <f t="shared" si="410"/>
        <v>0</v>
      </c>
      <c r="FK152" s="75">
        <f t="shared" si="411"/>
        <v>0</v>
      </c>
      <c r="FL152" s="75">
        <f t="shared" si="412"/>
        <v>0</v>
      </c>
      <c r="FM152" s="75">
        <f t="shared" si="413"/>
        <v>0</v>
      </c>
      <c r="FN152" s="75">
        <f t="shared" si="414"/>
        <v>0</v>
      </c>
      <c r="FO152" s="75">
        <f t="shared" si="415"/>
        <v>0</v>
      </c>
      <c r="FP152" s="75">
        <f t="shared" si="416"/>
        <v>10.18</v>
      </c>
    </row>
    <row r="153" spans="1:172" ht="15" customHeight="1" outlineLevel="2" x14ac:dyDescent="0.25">
      <c r="A153" s="30">
        <v>12</v>
      </c>
      <c r="B153" s="30" t="s">
        <v>408</v>
      </c>
      <c r="C153" s="30" t="s">
        <v>6</v>
      </c>
      <c r="D153" s="64">
        <f t="shared" si="339"/>
        <v>16088</v>
      </c>
      <c r="E153" s="62">
        <v>16088</v>
      </c>
      <c r="F153" s="37" t="s">
        <v>574</v>
      </c>
      <c r="G153" s="36" t="s">
        <v>410</v>
      </c>
      <c r="H153" s="36" t="s">
        <v>410</v>
      </c>
      <c r="I153" s="37" t="s">
        <v>575</v>
      </c>
      <c r="J153" s="37" t="s">
        <v>573</v>
      </c>
      <c r="K153" s="37" t="s">
        <v>431</v>
      </c>
      <c r="L153" s="32" t="s">
        <v>220</v>
      </c>
      <c r="M153" s="33" t="s">
        <v>405</v>
      </c>
      <c r="N153" s="34">
        <v>0.01</v>
      </c>
      <c r="O153" s="34">
        <v>0.02</v>
      </c>
      <c r="P153" s="34">
        <v>0</v>
      </c>
      <c r="Q153" s="34">
        <v>0</v>
      </c>
      <c r="R153" s="33">
        <v>0</v>
      </c>
      <c r="S153" s="33">
        <v>0</v>
      </c>
      <c r="T153" s="33">
        <v>30</v>
      </c>
      <c r="U153" s="33"/>
      <c r="X153" s="75">
        <f>+VLOOKUP($D153,[1]venta_neta_cons!$A$2:$N$1048576,3,0)</f>
        <v>33</v>
      </c>
      <c r="Y153" s="75">
        <f>+VLOOKUP($D153,[1]venta_neta_cons!$A$2:$N$1048576,4,0)</f>
        <v>0</v>
      </c>
      <c r="Z153" s="75">
        <f>+VLOOKUP($D153,[1]venta_neta_cons!$A$2:$N$1048576,5,0)</f>
        <v>0</v>
      </c>
      <c r="AA153" s="75">
        <f>+VLOOKUP($D153,[1]venta_neta_cons!$A$2:$N$1048576,6,0)</f>
        <v>0</v>
      </c>
      <c r="AB153" s="75">
        <f>+VLOOKUP($D153,[1]venta_neta_cons!$A$2:$N$1048576,7,0)</f>
        <v>0</v>
      </c>
      <c r="AC153" s="75">
        <f>+VLOOKUP($D153,[1]venta_neta_cons!$A$2:$N$1048576,8,0)</f>
        <v>0</v>
      </c>
      <c r="AD153" s="75">
        <f>+VLOOKUP($D153,[1]venta_neta_cons!$A$2:$N$1048576,9,0)</f>
        <v>0</v>
      </c>
      <c r="AE153" s="75">
        <f>+VLOOKUP($D153,[1]venta_neta_cons!$A$2:$N$1048576,10,0)</f>
        <v>0</v>
      </c>
      <c r="AF153" s="75">
        <f>+VLOOKUP($D153,[1]venta_neta_cons!$A$2:$N$1048576,11,0)</f>
        <v>0</v>
      </c>
      <c r="AG153" s="75">
        <f>+VLOOKUP($D153,[1]venta_neta_cons!$A$2:$N$1048576,12,0)</f>
        <v>0</v>
      </c>
      <c r="AH153" s="75">
        <f>+VLOOKUP($D153,[1]venta_neta_cons!$A$2:$N$1048576,13,0)</f>
        <v>0</v>
      </c>
      <c r="AI153" s="75">
        <f>+VLOOKUP($D153,[1]venta_neta_cons!$A$2:$N$1048576,14,0)</f>
        <v>0</v>
      </c>
      <c r="AJ153" s="76">
        <f t="shared" si="340"/>
        <v>33</v>
      </c>
      <c r="AK153" s="159">
        <f t="shared" si="338"/>
        <v>-0.69363636363636361</v>
      </c>
      <c r="AL153" s="76"/>
      <c r="AM153" s="75">
        <f>+VLOOKUP($D153,[1]saldo_cons!$A$2:$N$1048576,3,0)</f>
        <v>33</v>
      </c>
      <c r="AN153" s="75">
        <f>+VLOOKUP($D153,[1]saldo_cons!$A$2:$N$1048576,4,0)</f>
        <v>0</v>
      </c>
      <c r="AO153" s="75">
        <f>+VLOOKUP($D153,[1]saldo_cons!$A$2:$N$1048576,5,0)</f>
        <v>0</v>
      </c>
      <c r="AP153" s="75">
        <f>+VLOOKUP($D153,[1]saldo_cons!$A$2:$N$1048576,6,0)</f>
        <v>0</v>
      </c>
      <c r="AQ153" s="75">
        <f>+VLOOKUP($D153,[1]saldo_cons!$A$2:$N$1048576,7,0)</f>
        <v>0</v>
      </c>
      <c r="AR153" s="75">
        <f>+VLOOKUP($D153,[1]saldo_cons!$A$2:$N$1048576,8,0)</f>
        <v>0</v>
      </c>
      <c r="AS153" s="75">
        <f>+VLOOKUP($D153,[1]saldo_cons!$A$2:$N$1048576,9,0)</f>
        <v>0</v>
      </c>
      <c r="AT153" s="75">
        <f>+VLOOKUP($D153,[1]saldo_cons!$A$2:$N$1048576,10,0)</f>
        <v>0</v>
      </c>
      <c r="AU153" s="75">
        <f>+VLOOKUP($D153,[1]saldo_cons!$A$2:$N$1048576,11,0)</f>
        <v>0</v>
      </c>
      <c r="AV153" s="75">
        <f>+VLOOKUP($D153,[1]saldo_cons!$A$2:$N$1048576,12,0)</f>
        <v>0</v>
      </c>
      <c r="AW153" s="75">
        <f>+VLOOKUP($D153,[1]saldo_cons!$A$2:$N$1048576,13,0)</f>
        <v>0</v>
      </c>
      <c r="AX153" s="75">
        <f>+VLOOKUP($D153,[1]saldo_cons!$A$2:$N$1048576,14,0)</f>
        <v>0</v>
      </c>
      <c r="AY153" s="76">
        <f t="shared" si="417"/>
        <v>33</v>
      </c>
      <c r="AZ153" s="76"/>
      <c r="BA153" s="76"/>
      <c r="BB153" s="75">
        <f>+VLOOKUP($D153,[1]ggr_cons!$A$2:$N$1048576,3,0)</f>
        <v>-22.89</v>
      </c>
      <c r="BC153" s="75">
        <f>+VLOOKUP($D153,[1]ggr_cons!$A$2:$N$1048576,4,0)</f>
        <v>0</v>
      </c>
      <c r="BD153" s="75">
        <f>+VLOOKUP($D153,[1]ggr_cons!$A$2:$N$1048576,5,0)</f>
        <v>0</v>
      </c>
      <c r="BE153" s="75">
        <f>+VLOOKUP($D153,[1]ggr_cons!$A$2:$N$1048576,6,0)</f>
        <v>0</v>
      </c>
      <c r="BF153" s="75">
        <f>+VLOOKUP($D153,[1]ggr_cons!$A$2:$N$1048576,7,0)</f>
        <v>0</v>
      </c>
      <c r="BG153" s="75">
        <f>+VLOOKUP($D153,[1]ggr_cons!$A$2:$N$1048576,8,0)</f>
        <v>0</v>
      </c>
      <c r="BH153" s="75">
        <f>+VLOOKUP($D153,[1]ggr_cons!$A$2:$N$1048576,9,0)</f>
        <v>0</v>
      </c>
      <c r="BI153" s="75">
        <f>+VLOOKUP($D153,[1]ggr_cons!$A$2:$N$1048576,10,0)</f>
        <v>0</v>
      </c>
      <c r="BJ153" s="75">
        <f>+VLOOKUP($D153,[1]ggr_cons!$A$2:$N$1048576,11,0)</f>
        <v>0</v>
      </c>
      <c r="BK153" s="75">
        <f>+VLOOKUP($D153,[1]ggr_cons!$A$2:$N$1048576,12,0)</f>
        <v>0</v>
      </c>
      <c r="BL153" s="75">
        <f>+VLOOKUP($D153,[1]ggr_cons!$A$2:$N$1048576,13,0)</f>
        <v>0</v>
      </c>
      <c r="BM153" s="75">
        <f>+VLOOKUP($D153,[1]ggr_cons!$A$2:$N$1048576,14,0)</f>
        <v>0</v>
      </c>
      <c r="BN153" s="76">
        <f t="shared" si="418"/>
        <v>-22.89</v>
      </c>
      <c r="BO153" s="75"/>
      <c r="BP153" s="75"/>
      <c r="BQ153" s="77">
        <f t="shared" si="341"/>
        <v>0.33</v>
      </c>
      <c r="BR153" s="77">
        <f t="shared" si="342"/>
        <v>0</v>
      </c>
      <c r="BS153" s="77">
        <f t="shared" si="343"/>
        <v>0</v>
      </c>
      <c r="BT153" s="77">
        <f t="shared" si="344"/>
        <v>0</v>
      </c>
      <c r="BU153" s="77">
        <f t="shared" si="345"/>
        <v>0</v>
      </c>
      <c r="BV153" s="77">
        <f t="shared" si="346"/>
        <v>0</v>
      </c>
      <c r="BW153" s="77">
        <f t="shared" si="347"/>
        <v>0</v>
      </c>
      <c r="BX153" s="77">
        <f t="shared" si="348"/>
        <v>0</v>
      </c>
      <c r="BY153" s="77">
        <f t="shared" si="349"/>
        <v>0</v>
      </c>
      <c r="BZ153" s="77">
        <f t="shared" si="350"/>
        <v>0</v>
      </c>
      <c r="CA153" s="77">
        <f t="shared" si="351"/>
        <v>0</v>
      </c>
      <c r="CB153" s="77">
        <f t="shared" si="352"/>
        <v>0</v>
      </c>
      <c r="CC153" s="77">
        <f t="shared" si="353"/>
        <v>0.33</v>
      </c>
      <c r="CD153" s="75"/>
      <c r="CE153" s="77"/>
      <c r="CF153" s="77">
        <f t="shared" si="354"/>
        <v>0.27272727272727276</v>
      </c>
      <c r="CG153" s="77">
        <f t="shared" si="355"/>
        <v>0</v>
      </c>
      <c r="CH153" s="77">
        <f t="shared" si="356"/>
        <v>0</v>
      </c>
      <c r="CI153" s="77">
        <f t="shared" si="357"/>
        <v>0</v>
      </c>
      <c r="CJ153" s="77">
        <f t="shared" si="358"/>
        <v>0</v>
      </c>
      <c r="CK153" s="77">
        <f t="shared" si="359"/>
        <v>0</v>
      </c>
      <c r="CL153" s="77">
        <f t="shared" si="360"/>
        <v>0</v>
      </c>
      <c r="CM153" s="77">
        <f t="shared" si="361"/>
        <v>0</v>
      </c>
      <c r="CN153" s="77">
        <f t="shared" si="362"/>
        <v>0</v>
      </c>
      <c r="CO153" s="77">
        <f t="shared" si="363"/>
        <v>0</v>
      </c>
      <c r="CP153" s="77">
        <f t="shared" si="364"/>
        <v>0</v>
      </c>
      <c r="CQ153" s="77">
        <f t="shared" si="365"/>
        <v>0</v>
      </c>
      <c r="CR153" s="77">
        <f t="shared" si="366"/>
        <v>0.27272727272727276</v>
      </c>
      <c r="CS153" s="75"/>
      <c r="CT153" s="75"/>
      <c r="CU153" s="78">
        <f t="shared" si="379"/>
        <v>0.66</v>
      </c>
      <c r="CV153" s="78">
        <f t="shared" si="380"/>
        <v>0</v>
      </c>
      <c r="CW153" s="78">
        <f t="shared" si="381"/>
        <v>0</v>
      </c>
      <c r="CX153" s="78">
        <f t="shared" si="382"/>
        <v>0</v>
      </c>
      <c r="CY153" s="78">
        <f t="shared" si="383"/>
        <v>0</v>
      </c>
      <c r="CZ153" s="78">
        <f t="shared" si="384"/>
        <v>0</v>
      </c>
      <c r="DA153" s="78">
        <f t="shared" si="385"/>
        <v>0</v>
      </c>
      <c r="DB153" s="78">
        <f t="shared" si="386"/>
        <v>0</v>
      </c>
      <c r="DC153" s="78">
        <f t="shared" si="387"/>
        <v>0</v>
      </c>
      <c r="DD153" s="78">
        <f t="shared" si="388"/>
        <v>0</v>
      </c>
      <c r="DE153" s="78">
        <f t="shared" si="389"/>
        <v>0</v>
      </c>
      <c r="DF153" s="78">
        <f t="shared" si="390"/>
        <v>0</v>
      </c>
      <c r="DG153" s="77">
        <f t="shared" si="391"/>
        <v>0.66</v>
      </c>
      <c r="DH153" s="75"/>
      <c r="DJ153" s="6">
        <f t="shared" si="392"/>
        <v>30</v>
      </c>
      <c r="DK153" s="6">
        <f t="shared" si="393"/>
        <v>0</v>
      </c>
      <c r="DL153" s="6">
        <f t="shared" si="394"/>
        <v>0</v>
      </c>
      <c r="DM153" s="6">
        <f t="shared" si="395"/>
        <v>0</v>
      </c>
      <c r="DN153" s="6">
        <f t="shared" si="396"/>
        <v>0</v>
      </c>
      <c r="DO153" s="6">
        <f t="shared" si="397"/>
        <v>0</v>
      </c>
      <c r="DP153" s="6">
        <f t="shared" si="398"/>
        <v>0</v>
      </c>
      <c r="DQ153" s="6">
        <f t="shared" si="399"/>
        <v>0</v>
      </c>
      <c r="DR153" s="6">
        <f t="shared" si="400"/>
        <v>0</v>
      </c>
      <c r="DS153" s="6">
        <f t="shared" si="401"/>
        <v>0</v>
      </c>
      <c r="DT153" s="6">
        <f t="shared" si="402"/>
        <v>0</v>
      </c>
      <c r="DU153" s="6">
        <f t="shared" si="403"/>
        <v>0</v>
      </c>
      <c r="DV153" s="77">
        <f t="shared" si="337"/>
        <v>30</v>
      </c>
      <c r="DY153" s="6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77">
        <f t="shared" si="419"/>
        <v>0</v>
      </c>
      <c r="EO153" s="75">
        <f t="shared" si="367"/>
        <v>30.66</v>
      </c>
      <c r="EP153" s="75">
        <f t="shared" si="368"/>
        <v>0</v>
      </c>
      <c r="EQ153" s="75">
        <f t="shared" si="369"/>
        <v>0</v>
      </c>
      <c r="ER153" s="75">
        <f t="shared" si="370"/>
        <v>0</v>
      </c>
      <c r="ES153" s="75">
        <f t="shared" si="371"/>
        <v>0</v>
      </c>
      <c r="ET153" s="75">
        <f t="shared" si="372"/>
        <v>0</v>
      </c>
      <c r="EU153" s="75">
        <f t="shared" si="373"/>
        <v>0</v>
      </c>
      <c r="EV153" s="75">
        <f t="shared" si="374"/>
        <v>0</v>
      </c>
      <c r="EW153" s="75">
        <f t="shared" si="375"/>
        <v>0</v>
      </c>
      <c r="EX153" s="75">
        <f t="shared" si="376"/>
        <v>0</v>
      </c>
      <c r="EY153" s="75">
        <f t="shared" si="377"/>
        <v>0</v>
      </c>
      <c r="EZ153" s="75">
        <f t="shared" si="378"/>
        <v>0</v>
      </c>
      <c r="FA153" s="77">
        <f t="shared" si="420"/>
        <v>30.66</v>
      </c>
      <c r="FD153" s="75">
        <f t="shared" si="404"/>
        <v>2.34</v>
      </c>
      <c r="FE153" s="75">
        <f t="shared" si="405"/>
        <v>0</v>
      </c>
      <c r="FF153" s="75">
        <f t="shared" si="406"/>
        <v>0</v>
      </c>
      <c r="FG153" s="75">
        <f t="shared" si="407"/>
        <v>0</v>
      </c>
      <c r="FH153" s="75">
        <f t="shared" si="408"/>
        <v>0</v>
      </c>
      <c r="FI153" s="75">
        <f t="shared" si="409"/>
        <v>0</v>
      </c>
      <c r="FJ153" s="75">
        <f t="shared" si="410"/>
        <v>0</v>
      </c>
      <c r="FK153" s="75">
        <f t="shared" si="411"/>
        <v>0</v>
      </c>
      <c r="FL153" s="75">
        <f t="shared" si="412"/>
        <v>0</v>
      </c>
      <c r="FM153" s="75">
        <f t="shared" si="413"/>
        <v>0</v>
      </c>
      <c r="FN153" s="75">
        <f t="shared" si="414"/>
        <v>0</v>
      </c>
      <c r="FO153" s="75">
        <f t="shared" si="415"/>
        <v>0</v>
      </c>
      <c r="FP153" s="75">
        <f t="shared" si="416"/>
        <v>2.34</v>
      </c>
    </row>
    <row r="154" spans="1:172" ht="15" customHeight="1" outlineLevel="2" x14ac:dyDescent="0.25">
      <c r="A154" s="30">
        <v>12</v>
      </c>
      <c r="B154" s="30" t="s">
        <v>408</v>
      </c>
      <c r="C154" s="30" t="s">
        <v>6</v>
      </c>
      <c r="D154" s="64">
        <f t="shared" si="339"/>
        <v>16089</v>
      </c>
      <c r="E154" s="62">
        <v>16089</v>
      </c>
      <c r="F154" s="39" t="s">
        <v>576</v>
      </c>
      <c r="G154" s="36" t="s">
        <v>410</v>
      </c>
      <c r="H154" s="36" t="s">
        <v>410</v>
      </c>
      <c r="I154" s="39" t="s">
        <v>577</v>
      </c>
      <c r="J154" s="39" t="s">
        <v>578</v>
      </c>
      <c r="K154" s="44" t="s">
        <v>463</v>
      </c>
      <c r="L154" s="32" t="s">
        <v>220</v>
      </c>
      <c r="M154" s="33" t="s">
        <v>405</v>
      </c>
      <c r="N154" s="34">
        <v>0.01</v>
      </c>
      <c r="O154" s="34">
        <v>0.02</v>
      </c>
      <c r="P154" s="34">
        <v>0</v>
      </c>
      <c r="Q154" s="34">
        <v>0</v>
      </c>
      <c r="R154" s="33">
        <v>0</v>
      </c>
      <c r="S154" s="33">
        <v>0</v>
      </c>
      <c r="T154" s="33">
        <v>30</v>
      </c>
      <c r="U154" s="33"/>
      <c r="X154" s="75">
        <f>+VLOOKUP($D154,[1]venta_neta_cons!$A$2:$N$1048576,3,0)</f>
        <v>15840</v>
      </c>
      <c r="Y154" s="75">
        <f>+VLOOKUP($D154,[1]venta_neta_cons!$A$2:$N$1048576,4,0)</f>
        <v>0</v>
      </c>
      <c r="Z154" s="75">
        <f>+VLOOKUP($D154,[1]venta_neta_cons!$A$2:$N$1048576,5,0)</f>
        <v>0</v>
      </c>
      <c r="AA154" s="75">
        <f>+VLOOKUP($D154,[1]venta_neta_cons!$A$2:$N$1048576,6,0)</f>
        <v>0</v>
      </c>
      <c r="AB154" s="75">
        <f>+VLOOKUP($D154,[1]venta_neta_cons!$A$2:$N$1048576,7,0)</f>
        <v>0</v>
      </c>
      <c r="AC154" s="75">
        <f>+VLOOKUP($D154,[1]venta_neta_cons!$A$2:$N$1048576,8,0)</f>
        <v>0</v>
      </c>
      <c r="AD154" s="75">
        <f>+VLOOKUP($D154,[1]venta_neta_cons!$A$2:$N$1048576,9,0)</f>
        <v>0</v>
      </c>
      <c r="AE154" s="75">
        <f>+VLOOKUP($D154,[1]venta_neta_cons!$A$2:$N$1048576,10,0)</f>
        <v>0</v>
      </c>
      <c r="AF154" s="75">
        <f>+VLOOKUP($D154,[1]venta_neta_cons!$A$2:$N$1048576,11,0)</f>
        <v>0</v>
      </c>
      <c r="AG154" s="75">
        <f>+VLOOKUP($D154,[1]venta_neta_cons!$A$2:$N$1048576,12,0)</f>
        <v>0</v>
      </c>
      <c r="AH154" s="75">
        <f>+VLOOKUP($D154,[1]venta_neta_cons!$A$2:$N$1048576,13,0)</f>
        <v>0</v>
      </c>
      <c r="AI154" s="75">
        <f>+VLOOKUP($D154,[1]venta_neta_cons!$A$2:$N$1048576,14,0)</f>
        <v>0</v>
      </c>
      <c r="AJ154" s="76">
        <f t="shared" si="340"/>
        <v>15840</v>
      </c>
      <c r="AK154" s="159">
        <f t="shared" si="338"/>
        <v>0.11728409090909095</v>
      </c>
      <c r="AL154" s="76"/>
      <c r="AM154" s="75">
        <f>+VLOOKUP($D154,[1]saldo_cons!$A$2:$N$1048576,3,0)</f>
        <v>15840</v>
      </c>
      <c r="AN154" s="75">
        <f>+VLOOKUP($D154,[1]saldo_cons!$A$2:$N$1048576,4,0)</f>
        <v>0</v>
      </c>
      <c r="AO154" s="75">
        <f>+VLOOKUP($D154,[1]saldo_cons!$A$2:$N$1048576,5,0)</f>
        <v>0</v>
      </c>
      <c r="AP154" s="75">
        <f>+VLOOKUP($D154,[1]saldo_cons!$A$2:$N$1048576,6,0)</f>
        <v>0</v>
      </c>
      <c r="AQ154" s="75">
        <f>+VLOOKUP($D154,[1]saldo_cons!$A$2:$N$1048576,7,0)</f>
        <v>0</v>
      </c>
      <c r="AR154" s="75">
        <f>+VLOOKUP($D154,[1]saldo_cons!$A$2:$N$1048576,8,0)</f>
        <v>0</v>
      </c>
      <c r="AS154" s="75">
        <f>+VLOOKUP($D154,[1]saldo_cons!$A$2:$N$1048576,9,0)</f>
        <v>0</v>
      </c>
      <c r="AT154" s="75">
        <f>+VLOOKUP($D154,[1]saldo_cons!$A$2:$N$1048576,10,0)</f>
        <v>0</v>
      </c>
      <c r="AU154" s="75">
        <f>+VLOOKUP($D154,[1]saldo_cons!$A$2:$N$1048576,11,0)</f>
        <v>0</v>
      </c>
      <c r="AV154" s="75">
        <f>+VLOOKUP($D154,[1]saldo_cons!$A$2:$N$1048576,12,0)</f>
        <v>0</v>
      </c>
      <c r="AW154" s="75">
        <f>+VLOOKUP($D154,[1]saldo_cons!$A$2:$N$1048576,13,0)</f>
        <v>0</v>
      </c>
      <c r="AX154" s="75">
        <f>+VLOOKUP($D154,[1]saldo_cons!$A$2:$N$1048576,14,0)</f>
        <v>0</v>
      </c>
      <c r="AY154" s="76">
        <f t="shared" si="417"/>
        <v>15840</v>
      </c>
      <c r="AZ154" s="76"/>
      <c r="BA154" s="76"/>
      <c r="BB154" s="75">
        <f>+VLOOKUP($D154,[1]ggr_cons!$A$2:$N$1048576,3,0)</f>
        <v>1857.7800000000007</v>
      </c>
      <c r="BC154" s="75">
        <f>+VLOOKUP($D154,[1]ggr_cons!$A$2:$N$1048576,4,0)</f>
        <v>0</v>
      </c>
      <c r="BD154" s="75">
        <f>+VLOOKUP($D154,[1]ggr_cons!$A$2:$N$1048576,5,0)</f>
        <v>0</v>
      </c>
      <c r="BE154" s="75">
        <f>+VLOOKUP($D154,[1]ggr_cons!$A$2:$N$1048576,6,0)</f>
        <v>0</v>
      </c>
      <c r="BF154" s="75">
        <f>+VLOOKUP($D154,[1]ggr_cons!$A$2:$N$1048576,7,0)</f>
        <v>0</v>
      </c>
      <c r="BG154" s="75">
        <f>+VLOOKUP($D154,[1]ggr_cons!$A$2:$N$1048576,8,0)</f>
        <v>0</v>
      </c>
      <c r="BH154" s="75">
        <f>+VLOOKUP($D154,[1]ggr_cons!$A$2:$N$1048576,9,0)</f>
        <v>0</v>
      </c>
      <c r="BI154" s="75">
        <f>+VLOOKUP($D154,[1]ggr_cons!$A$2:$N$1048576,10,0)</f>
        <v>0</v>
      </c>
      <c r="BJ154" s="75">
        <f>+VLOOKUP($D154,[1]ggr_cons!$A$2:$N$1048576,11,0)</f>
        <v>0</v>
      </c>
      <c r="BK154" s="75">
        <f>+VLOOKUP($D154,[1]ggr_cons!$A$2:$N$1048576,12,0)</f>
        <v>0</v>
      </c>
      <c r="BL154" s="75">
        <f>+VLOOKUP($D154,[1]ggr_cons!$A$2:$N$1048576,13,0)</f>
        <v>0</v>
      </c>
      <c r="BM154" s="75">
        <f>+VLOOKUP($D154,[1]ggr_cons!$A$2:$N$1048576,14,0)</f>
        <v>0</v>
      </c>
      <c r="BN154" s="76">
        <f t="shared" si="418"/>
        <v>1857.7800000000007</v>
      </c>
      <c r="BO154" s="75"/>
      <c r="BP154" s="75"/>
      <c r="BQ154" s="77">
        <f t="shared" si="341"/>
        <v>158.4</v>
      </c>
      <c r="BR154" s="77">
        <f t="shared" si="342"/>
        <v>0</v>
      </c>
      <c r="BS154" s="77">
        <f t="shared" si="343"/>
        <v>0</v>
      </c>
      <c r="BT154" s="77">
        <f t="shared" si="344"/>
        <v>0</v>
      </c>
      <c r="BU154" s="77">
        <f t="shared" si="345"/>
        <v>0</v>
      </c>
      <c r="BV154" s="77">
        <f t="shared" si="346"/>
        <v>0</v>
      </c>
      <c r="BW154" s="77">
        <f t="shared" si="347"/>
        <v>0</v>
      </c>
      <c r="BX154" s="77">
        <f t="shared" si="348"/>
        <v>0</v>
      </c>
      <c r="BY154" s="77">
        <f t="shared" si="349"/>
        <v>0</v>
      </c>
      <c r="BZ154" s="77">
        <f t="shared" si="350"/>
        <v>0</v>
      </c>
      <c r="CA154" s="77">
        <f t="shared" si="351"/>
        <v>0</v>
      </c>
      <c r="CB154" s="77">
        <f t="shared" si="352"/>
        <v>0</v>
      </c>
      <c r="CC154" s="77">
        <f t="shared" si="353"/>
        <v>158.4</v>
      </c>
      <c r="CD154" s="75"/>
      <c r="CE154" s="77"/>
      <c r="CF154" s="77">
        <f t="shared" si="354"/>
        <v>130.90909090909091</v>
      </c>
      <c r="CG154" s="77">
        <f t="shared" si="355"/>
        <v>0</v>
      </c>
      <c r="CH154" s="77">
        <f t="shared" si="356"/>
        <v>0</v>
      </c>
      <c r="CI154" s="77">
        <f t="shared" si="357"/>
        <v>0</v>
      </c>
      <c r="CJ154" s="77">
        <f t="shared" si="358"/>
        <v>0</v>
      </c>
      <c r="CK154" s="77">
        <f t="shared" si="359"/>
        <v>0</v>
      </c>
      <c r="CL154" s="77">
        <f t="shared" si="360"/>
        <v>0</v>
      </c>
      <c r="CM154" s="77">
        <f t="shared" si="361"/>
        <v>0</v>
      </c>
      <c r="CN154" s="77">
        <f t="shared" si="362"/>
        <v>0</v>
      </c>
      <c r="CO154" s="77">
        <f t="shared" si="363"/>
        <v>0</v>
      </c>
      <c r="CP154" s="77">
        <f t="shared" si="364"/>
        <v>0</v>
      </c>
      <c r="CQ154" s="77">
        <f t="shared" si="365"/>
        <v>0</v>
      </c>
      <c r="CR154" s="77">
        <f t="shared" si="366"/>
        <v>130.90909090909091</v>
      </c>
      <c r="CS154" s="75"/>
      <c r="CT154" s="75"/>
      <c r="CU154" s="78">
        <f t="shared" si="379"/>
        <v>316.8</v>
      </c>
      <c r="CV154" s="78">
        <f t="shared" si="380"/>
        <v>0</v>
      </c>
      <c r="CW154" s="78">
        <f t="shared" si="381"/>
        <v>0</v>
      </c>
      <c r="CX154" s="78">
        <f t="shared" si="382"/>
        <v>0</v>
      </c>
      <c r="CY154" s="78">
        <f t="shared" si="383"/>
        <v>0</v>
      </c>
      <c r="CZ154" s="78">
        <f t="shared" si="384"/>
        <v>0</v>
      </c>
      <c r="DA154" s="78">
        <f t="shared" si="385"/>
        <v>0</v>
      </c>
      <c r="DB154" s="78">
        <f t="shared" si="386"/>
        <v>0</v>
      </c>
      <c r="DC154" s="78">
        <f t="shared" si="387"/>
        <v>0</v>
      </c>
      <c r="DD154" s="78">
        <f t="shared" si="388"/>
        <v>0</v>
      </c>
      <c r="DE154" s="78">
        <f t="shared" si="389"/>
        <v>0</v>
      </c>
      <c r="DF154" s="78">
        <f t="shared" si="390"/>
        <v>0</v>
      </c>
      <c r="DG154" s="77">
        <f t="shared" si="391"/>
        <v>316.8</v>
      </c>
      <c r="DH154" s="75"/>
      <c r="DJ154" s="6">
        <f t="shared" si="392"/>
        <v>30</v>
      </c>
      <c r="DK154" s="6">
        <f t="shared" si="393"/>
        <v>0</v>
      </c>
      <c r="DL154" s="6">
        <f t="shared" si="394"/>
        <v>0</v>
      </c>
      <c r="DM154" s="6">
        <f t="shared" si="395"/>
        <v>0</v>
      </c>
      <c r="DN154" s="6">
        <f t="shared" si="396"/>
        <v>0</v>
      </c>
      <c r="DO154" s="6">
        <f t="shared" si="397"/>
        <v>0</v>
      </c>
      <c r="DP154" s="6">
        <f t="shared" si="398"/>
        <v>0</v>
      </c>
      <c r="DQ154" s="6">
        <f t="shared" si="399"/>
        <v>0</v>
      </c>
      <c r="DR154" s="6">
        <f t="shared" si="400"/>
        <v>0</v>
      </c>
      <c r="DS154" s="6">
        <f t="shared" si="401"/>
        <v>0</v>
      </c>
      <c r="DT154" s="6">
        <f t="shared" si="402"/>
        <v>0</v>
      </c>
      <c r="DU154" s="6">
        <f t="shared" si="403"/>
        <v>0</v>
      </c>
      <c r="DV154" s="77">
        <f t="shared" si="337"/>
        <v>30</v>
      </c>
      <c r="DY154" s="6">
        <v>0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77">
        <f t="shared" si="419"/>
        <v>0</v>
      </c>
      <c r="EO154" s="75">
        <f t="shared" si="367"/>
        <v>346.8</v>
      </c>
      <c r="EP154" s="75">
        <f t="shared" si="368"/>
        <v>0</v>
      </c>
      <c r="EQ154" s="75">
        <f t="shared" si="369"/>
        <v>0</v>
      </c>
      <c r="ER154" s="75">
        <f t="shared" si="370"/>
        <v>0</v>
      </c>
      <c r="ES154" s="75">
        <f t="shared" si="371"/>
        <v>0</v>
      </c>
      <c r="ET154" s="75">
        <f t="shared" si="372"/>
        <v>0</v>
      </c>
      <c r="EU154" s="75">
        <f t="shared" si="373"/>
        <v>0</v>
      </c>
      <c r="EV154" s="75">
        <f t="shared" si="374"/>
        <v>0</v>
      </c>
      <c r="EW154" s="75">
        <f t="shared" si="375"/>
        <v>0</v>
      </c>
      <c r="EX154" s="75">
        <f t="shared" si="376"/>
        <v>0</v>
      </c>
      <c r="EY154" s="75">
        <f t="shared" si="377"/>
        <v>0</v>
      </c>
      <c r="EZ154" s="75">
        <f t="shared" si="378"/>
        <v>0</v>
      </c>
      <c r="FA154" s="77">
        <f t="shared" si="420"/>
        <v>346.8</v>
      </c>
      <c r="FD154" s="75">
        <f t="shared" si="404"/>
        <v>15493.2</v>
      </c>
      <c r="FE154" s="75">
        <f t="shared" si="405"/>
        <v>0</v>
      </c>
      <c r="FF154" s="75">
        <f t="shared" si="406"/>
        <v>0</v>
      </c>
      <c r="FG154" s="75">
        <f t="shared" si="407"/>
        <v>0</v>
      </c>
      <c r="FH154" s="75">
        <f t="shared" si="408"/>
        <v>0</v>
      </c>
      <c r="FI154" s="75">
        <f t="shared" si="409"/>
        <v>0</v>
      </c>
      <c r="FJ154" s="75">
        <f t="shared" si="410"/>
        <v>0</v>
      </c>
      <c r="FK154" s="75">
        <f t="shared" si="411"/>
        <v>0</v>
      </c>
      <c r="FL154" s="75">
        <f t="shared" si="412"/>
        <v>0</v>
      </c>
      <c r="FM154" s="75">
        <f t="shared" si="413"/>
        <v>0</v>
      </c>
      <c r="FN154" s="75">
        <f t="shared" si="414"/>
        <v>0</v>
      </c>
      <c r="FO154" s="75">
        <f t="shared" si="415"/>
        <v>0</v>
      </c>
      <c r="FP154" s="75">
        <f t="shared" si="416"/>
        <v>15493.2</v>
      </c>
    </row>
    <row r="155" spans="1:172" ht="15" customHeight="1" outlineLevel="2" x14ac:dyDescent="0.25">
      <c r="A155" s="30">
        <v>12</v>
      </c>
      <c r="B155" s="30" t="s">
        <v>408</v>
      </c>
      <c r="C155" s="30" t="s">
        <v>6</v>
      </c>
      <c r="D155" s="64">
        <f t="shared" si="339"/>
        <v>16090</v>
      </c>
      <c r="E155" s="62">
        <v>16090</v>
      </c>
      <c r="F155" s="39" t="s">
        <v>579</v>
      </c>
      <c r="G155" s="36" t="s">
        <v>410</v>
      </c>
      <c r="H155" s="36" t="s">
        <v>410</v>
      </c>
      <c r="I155" s="39" t="s">
        <v>580</v>
      </c>
      <c r="J155" s="39" t="s">
        <v>581</v>
      </c>
      <c r="K155" s="44" t="s">
        <v>463</v>
      </c>
      <c r="L155" s="32" t="s">
        <v>220</v>
      </c>
      <c r="M155" s="33" t="s">
        <v>405</v>
      </c>
      <c r="N155" s="34">
        <v>0.01</v>
      </c>
      <c r="O155" s="34">
        <v>0.02</v>
      </c>
      <c r="P155" s="34">
        <v>0</v>
      </c>
      <c r="Q155" s="34">
        <v>0</v>
      </c>
      <c r="R155" s="33">
        <v>0</v>
      </c>
      <c r="S155" s="33">
        <v>0</v>
      </c>
      <c r="T155" s="33">
        <v>30</v>
      </c>
      <c r="U155" s="33"/>
      <c r="X155" s="75">
        <f>+VLOOKUP($D155,[1]venta_neta_cons!$A$2:$N$1048576,3,0)</f>
        <v>736</v>
      </c>
      <c r="Y155" s="75">
        <f>+VLOOKUP($D155,[1]venta_neta_cons!$A$2:$N$1048576,4,0)</f>
        <v>0</v>
      </c>
      <c r="Z155" s="75">
        <f>+VLOOKUP($D155,[1]venta_neta_cons!$A$2:$N$1048576,5,0)</f>
        <v>0</v>
      </c>
      <c r="AA155" s="75">
        <f>+VLOOKUP($D155,[1]venta_neta_cons!$A$2:$N$1048576,6,0)</f>
        <v>0</v>
      </c>
      <c r="AB155" s="75">
        <f>+VLOOKUP($D155,[1]venta_neta_cons!$A$2:$N$1048576,7,0)</f>
        <v>0</v>
      </c>
      <c r="AC155" s="75">
        <f>+VLOOKUP($D155,[1]venta_neta_cons!$A$2:$N$1048576,8,0)</f>
        <v>0</v>
      </c>
      <c r="AD155" s="75">
        <f>+VLOOKUP($D155,[1]venta_neta_cons!$A$2:$N$1048576,9,0)</f>
        <v>0</v>
      </c>
      <c r="AE155" s="75">
        <f>+VLOOKUP($D155,[1]venta_neta_cons!$A$2:$N$1048576,10,0)</f>
        <v>0</v>
      </c>
      <c r="AF155" s="75">
        <f>+VLOOKUP($D155,[1]venta_neta_cons!$A$2:$N$1048576,11,0)</f>
        <v>0</v>
      </c>
      <c r="AG155" s="75">
        <f>+VLOOKUP($D155,[1]venta_neta_cons!$A$2:$N$1048576,12,0)</f>
        <v>0</v>
      </c>
      <c r="AH155" s="75">
        <f>+VLOOKUP($D155,[1]venta_neta_cons!$A$2:$N$1048576,13,0)</f>
        <v>0</v>
      </c>
      <c r="AI155" s="75">
        <f>+VLOOKUP($D155,[1]venta_neta_cons!$A$2:$N$1048576,14,0)</f>
        <v>0</v>
      </c>
      <c r="AJ155" s="76">
        <f t="shared" si="340"/>
        <v>736</v>
      </c>
      <c r="AK155" s="159">
        <f t="shared" si="338"/>
        <v>0.12701086956521743</v>
      </c>
      <c r="AL155" s="76"/>
      <c r="AM155" s="75">
        <f>+VLOOKUP($D155,[1]saldo_cons!$A$2:$N$1048576,3,0)</f>
        <v>736</v>
      </c>
      <c r="AN155" s="75">
        <f>+VLOOKUP($D155,[1]saldo_cons!$A$2:$N$1048576,4,0)</f>
        <v>0</v>
      </c>
      <c r="AO155" s="75">
        <f>+VLOOKUP($D155,[1]saldo_cons!$A$2:$N$1048576,5,0)</f>
        <v>0</v>
      </c>
      <c r="AP155" s="75">
        <f>+VLOOKUP($D155,[1]saldo_cons!$A$2:$N$1048576,6,0)</f>
        <v>0</v>
      </c>
      <c r="AQ155" s="75">
        <f>+VLOOKUP($D155,[1]saldo_cons!$A$2:$N$1048576,7,0)</f>
        <v>0</v>
      </c>
      <c r="AR155" s="75">
        <f>+VLOOKUP($D155,[1]saldo_cons!$A$2:$N$1048576,8,0)</f>
        <v>0</v>
      </c>
      <c r="AS155" s="75">
        <f>+VLOOKUP($D155,[1]saldo_cons!$A$2:$N$1048576,9,0)</f>
        <v>0</v>
      </c>
      <c r="AT155" s="75">
        <f>+VLOOKUP($D155,[1]saldo_cons!$A$2:$N$1048576,10,0)</f>
        <v>0</v>
      </c>
      <c r="AU155" s="75">
        <f>+VLOOKUP($D155,[1]saldo_cons!$A$2:$N$1048576,11,0)</f>
        <v>0</v>
      </c>
      <c r="AV155" s="75">
        <f>+VLOOKUP($D155,[1]saldo_cons!$A$2:$N$1048576,12,0)</f>
        <v>0</v>
      </c>
      <c r="AW155" s="75">
        <f>+VLOOKUP($D155,[1]saldo_cons!$A$2:$N$1048576,13,0)</f>
        <v>0</v>
      </c>
      <c r="AX155" s="75">
        <f>+VLOOKUP($D155,[1]saldo_cons!$A$2:$N$1048576,14,0)</f>
        <v>0</v>
      </c>
      <c r="AY155" s="76">
        <f t="shared" si="417"/>
        <v>736</v>
      </c>
      <c r="AZ155" s="76"/>
      <c r="BA155" s="76"/>
      <c r="BB155" s="75">
        <f>+VLOOKUP($D155,[1]ggr_cons!$A$2:$N$1048576,3,0)</f>
        <v>93.480000000000018</v>
      </c>
      <c r="BC155" s="75">
        <f>+VLOOKUP($D155,[1]ggr_cons!$A$2:$N$1048576,4,0)</f>
        <v>0</v>
      </c>
      <c r="BD155" s="75">
        <f>+VLOOKUP($D155,[1]ggr_cons!$A$2:$N$1048576,5,0)</f>
        <v>0</v>
      </c>
      <c r="BE155" s="75">
        <f>+VLOOKUP($D155,[1]ggr_cons!$A$2:$N$1048576,6,0)</f>
        <v>0</v>
      </c>
      <c r="BF155" s="75">
        <f>+VLOOKUP($D155,[1]ggr_cons!$A$2:$N$1048576,7,0)</f>
        <v>0</v>
      </c>
      <c r="BG155" s="75">
        <f>+VLOOKUP($D155,[1]ggr_cons!$A$2:$N$1048576,8,0)</f>
        <v>0</v>
      </c>
      <c r="BH155" s="75">
        <f>+VLOOKUP($D155,[1]ggr_cons!$A$2:$N$1048576,9,0)</f>
        <v>0</v>
      </c>
      <c r="BI155" s="75">
        <f>+VLOOKUP($D155,[1]ggr_cons!$A$2:$N$1048576,10,0)</f>
        <v>0</v>
      </c>
      <c r="BJ155" s="75">
        <f>+VLOOKUP($D155,[1]ggr_cons!$A$2:$N$1048576,11,0)</f>
        <v>0</v>
      </c>
      <c r="BK155" s="75">
        <f>+VLOOKUP($D155,[1]ggr_cons!$A$2:$N$1048576,12,0)</f>
        <v>0</v>
      </c>
      <c r="BL155" s="75">
        <f>+VLOOKUP($D155,[1]ggr_cons!$A$2:$N$1048576,13,0)</f>
        <v>0</v>
      </c>
      <c r="BM155" s="75">
        <f>+VLOOKUP($D155,[1]ggr_cons!$A$2:$N$1048576,14,0)</f>
        <v>0</v>
      </c>
      <c r="BN155" s="76">
        <f t="shared" si="418"/>
        <v>93.480000000000018</v>
      </c>
      <c r="BO155" s="75"/>
      <c r="BP155" s="75"/>
      <c r="BQ155" s="77">
        <f t="shared" si="341"/>
        <v>7.36</v>
      </c>
      <c r="BR155" s="77">
        <f t="shared" si="342"/>
        <v>0</v>
      </c>
      <c r="BS155" s="77">
        <f t="shared" si="343"/>
        <v>0</v>
      </c>
      <c r="BT155" s="77">
        <f t="shared" si="344"/>
        <v>0</v>
      </c>
      <c r="BU155" s="77">
        <f t="shared" si="345"/>
        <v>0</v>
      </c>
      <c r="BV155" s="77">
        <f t="shared" si="346"/>
        <v>0</v>
      </c>
      <c r="BW155" s="77">
        <f t="shared" si="347"/>
        <v>0</v>
      </c>
      <c r="BX155" s="77">
        <f t="shared" si="348"/>
        <v>0</v>
      </c>
      <c r="BY155" s="77">
        <f t="shared" si="349"/>
        <v>0</v>
      </c>
      <c r="BZ155" s="77">
        <f t="shared" si="350"/>
        <v>0</v>
      </c>
      <c r="CA155" s="77">
        <f t="shared" si="351"/>
        <v>0</v>
      </c>
      <c r="CB155" s="77">
        <f t="shared" si="352"/>
        <v>0</v>
      </c>
      <c r="CC155" s="77">
        <f t="shared" si="353"/>
        <v>7.36</v>
      </c>
      <c r="CD155" s="75"/>
      <c r="CE155" s="77"/>
      <c r="CF155" s="77">
        <f t="shared" si="354"/>
        <v>6.0826446280991737</v>
      </c>
      <c r="CG155" s="77">
        <f t="shared" si="355"/>
        <v>0</v>
      </c>
      <c r="CH155" s="77">
        <f t="shared" si="356"/>
        <v>0</v>
      </c>
      <c r="CI155" s="77">
        <f t="shared" si="357"/>
        <v>0</v>
      </c>
      <c r="CJ155" s="77">
        <f t="shared" si="358"/>
        <v>0</v>
      </c>
      <c r="CK155" s="77">
        <f t="shared" si="359"/>
        <v>0</v>
      </c>
      <c r="CL155" s="77">
        <f t="shared" si="360"/>
        <v>0</v>
      </c>
      <c r="CM155" s="77">
        <f t="shared" si="361"/>
        <v>0</v>
      </c>
      <c r="CN155" s="77">
        <f t="shared" si="362"/>
        <v>0</v>
      </c>
      <c r="CO155" s="77">
        <f t="shared" si="363"/>
        <v>0</v>
      </c>
      <c r="CP155" s="77">
        <f t="shared" si="364"/>
        <v>0</v>
      </c>
      <c r="CQ155" s="77">
        <f t="shared" si="365"/>
        <v>0</v>
      </c>
      <c r="CR155" s="77">
        <f t="shared" si="366"/>
        <v>6.0826446280991737</v>
      </c>
      <c r="CS155" s="75"/>
      <c r="CT155" s="75"/>
      <c r="CU155" s="78">
        <f t="shared" si="379"/>
        <v>14.72</v>
      </c>
      <c r="CV155" s="78">
        <f t="shared" si="380"/>
        <v>0</v>
      </c>
      <c r="CW155" s="78">
        <f t="shared" si="381"/>
        <v>0</v>
      </c>
      <c r="CX155" s="78">
        <f t="shared" si="382"/>
        <v>0</v>
      </c>
      <c r="CY155" s="78">
        <f t="shared" si="383"/>
        <v>0</v>
      </c>
      <c r="CZ155" s="78">
        <f t="shared" si="384"/>
        <v>0</v>
      </c>
      <c r="DA155" s="78">
        <f t="shared" si="385"/>
        <v>0</v>
      </c>
      <c r="DB155" s="78">
        <f t="shared" si="386"/>
        <v>0</v>
      </c>
      <c r="DC155" s="78">
        <f t="shared" si="387"/>
        <v>0</v>
      </c>
      <c r="DD155" s="78">
        <f t="shared" si="388"/>
        <v>0</v>
      </c>
      <c r="DE155" s="78">
        <f t="shared" si="389"/>
        <v>0</v>
      </c>
      <c r="DF155" s="78">
        <f t="shared" si="390"/>
        <v>0</v>
      </c>
      <c r="DG155" s="77">
        <f t="shared" si="391"/>
        <v>14.72</v>
      </c>
      <c r="DH155" s="75"/>
      <c r="DJ155" s="6">
        <f t="shared" si="392"/>
        <v>30</v>
      </c>
      <c r="DK155" s="6">
        <f t="shared" si="393"/>
        <v>0</v>
      </c>
      <c r="DL155" s="6">
        <f t="shared" si="394"/>
        <v>0</v>
      </c>
      <c r="DM155" s="6">
        <f t="shared" si="395"/>
        <v>0</v>
      </c>
      <c r="DN155" s="6">
        <f t="shared" si="396"/>
        <v>0</v>
      </c>
      <c r="DO155" s="6">
        <f t="shared" si="397"/>
        <v>0</v>
      </c>
      <c r="DP155" s="6">
        <f t="shared" si="398"/>
        <v>0</v>
      </c>
      <c r="DQ155" s="6">
        <f t="shared" si="399"/>
        <v>0</v>
      </c>
      <c r="DR155" s="6">
        <f t="shared" si="400"/>
        <v>0</v>
      </c>
      <c r="DS155" s="6">
        <f t="shared" si="401"/>
        <v>0</v>
      </c>
      <c r="DT155" s="6">
        <f t="shared" si="402"/>
        <v>0</v>
      </c>
      <c r="DU155" s="6">
        <f t="shared" si="403"/>
        <v>0</v>
      </c>
      <c r="DV155" s="77">
        <f t="shared" ref="DV155:DV218" si="421">+SUM(DJ155:DU155)</f>
        <v>30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77">
        <f t="shared" si="419"/>
        <v>0</v>
      </c>
      <c r="EO155" s="75">
        <f t="shared" si="367"/>
        <v>44.72</v>
      </c>
      <c r="EP155" s="75">
        <f t="shared" si="368"/>
        <v>0</v>
      </c>
      <c r="EQ155" s="75">
        <f t="shared" si="369"/>
        <v>0</v>
      </c>
      <c r="ER155" s="75">
        <f t="shared" si="370"/>
        <v>0</v>
      </c>
      <c r="ES155" s="75">
        <f t="shared" si="371"/>
        <v>0</v>
      </c>
      <c r="ET155" s="75">
        <f t="shared" si="372"/>
        <v>0</v>
      </c>
      <c r="EU155" s="75">
        <f t="shared" si="373"/>
        <v>0</v>
      </c>
      <c r="EV155" s="75">
        <f t="shared" si="374"/>
        <v>0</v>
      </c>
      <c r="EW155" s="75">
        <f t="shared" si="375"/>
        <v>0</v>
      </c>
      <c r="EX155" s="75">
        <f t="shared" si="376"/>
        <v>0</v>
      </c>
      <c r="EY155" s="75">
        <f t="shared" si="377"/>
        <v>0</v>
      </c>
      <c r="EZ155" s="75">
        <f t="shared" si="378"/>
        <v>0</v>
      </c>
      <c r="FA155" s="77">
        <f t="shared" si="420"/>
        <v>44.72</v>
      </c>
      <c r="FD155" s="75">
        <f t="shared" si="404"/>
        <v>691.28</v>
      </c>
      <c r="FE155" s="75">
        <f t="shared" si="405"/>
        <v>0</v>
      </c>
      <c r="FF155" s="75">
        <f t="shared" si="406"/>
        <v>0</v>
      </c>
      <c r="FG155" s="75">
        <f t="shared" si="407"/>
        <v>0</v>
      </c>
      <c r="FH155" s="75">
        <f t="shared" si="408"/>
        <v>0</v>
      </c>
      <c r="FI155" s="75">
        <f t="shared" si="409"/>
        <v>0</v>
      </c>
      <c r="FJ155" s="75">
        <f t="shared" si="410"/>
        <v>0</v>
      </c>
      <c r="FK155" s="75">
        <f t="shared" si="411"/>
        <v>0</v>
      </c>
      <c r="FL155" s="75">
        <f t="shared" si="412"/>
        <v>0</v>
      </c>
      <c r="FM155" s="75">
        <f t="shared" si="413"/>
        <v>0</v>
      </c>
      <c r="FN155" s="75">
        <f t="shared" si="414"/>
        <v>0</v>
      </c>
      <c r="FO155" s="75">
        <f t="shared" si="415"/>
        <v>0</v>
      </c>
      <c r="FP155" s="75">
        <f t="shared" si="416"/>
        <v>691.28</v>
      </c>
    </row>
    <row r="156" spans="1:172" ht="15" customHeight="1" outlineLevel="2" x14ac:dyDescent="0.25">
      <c r="A156" s="30">
        <v>12</v>
      </c>
      <c r="B156" s="30" t="s">
        <v>408</v>
      </c>
      <c r="C156" s="30" t="s">
        <v>6</v>
      </c>
      <c r="D156" s="64">
        <f t="shared" si="339"/>
        <v>16091</v>
      </c>
      <c r="E156" s="62">
        <v>16091</v>
      </c>
      <c r="F156" s="39" t="s">
        <v>582</v>
      </c>
      <c r="G156" s="36" t="s">
        <v>410</v>
      </c>
      <c r="H156" s="36" t="s">
        <v>410</v>
      </c>
      <c r="I156" s="39" t="s">
        <v>583</v>
      </c>
      <c r="J156" s="39" t="s">
        <v>584</v>
      </c>
      <c r="K156" s="44" t="s">
        <v>463</v>
      </c>
      <c r="L156" s="32" t="s">
        <v>220</v>
      </c>
      <c r="M156" s="33" t="s">
        <v>405</v>
      </c>
      <c r="N156" s="34">
        <v>0.01</v>
      </c>
      <c r="O156" s="34">
        <v>0.02</v>
      </c>
      <c r="P156" s="34">
        <v>0</v>
      </c>
      <c r="Q156" s="34">
        <v>0</v>
      </c>
      <c r="R156" s="33">
        <v>0</v>
      </c>
      <c r="S156" s="33">
        <v>0</v>
      </c>
      <c r="T156" s="33">
        <v>30</v>
      </c>
      <c r="U156" s="33"/>
      <c r="X156" s="75">
        <f>+VLOOKUP($D156,[1]venta_neta_cons!$A$2:$N$1048576,3,0)</f>
        <v>2641</v>
      </c>
      <c r="Y156" s="75">
        <f>+VLOOKUP($D156,[1]venta_neta_cons!$A$2:$N$1048576,4,0)</f>
        <v>0</v>
      </c>
      <c r="Z156" s="75">
        <f>+VLOOKUP($D156,[1]venta_neta_cons!$A$2:$N$1048576,5,0)</f>
        <v>0</v>
      </c>
      <c r="AA156" s="75">
        <f>+VLOOKUP($D156,[1]venta_neta_cons!$A$2:$N$1048576,6,0)</f>
        <v>0</v>
      </c>
      <c r="AB156" s="75">
        <f>+VLOOKUP($D156,[1]venta_neta_cons!$A$2:$N$1048576,7,0)</f>
        <v>0</v>
      </c>
      <c r="AC156" s="75">
        <f>+VLOOKUP($D156,[1]venta_neta_cons!$A$2:$N$1048576,8,0)</f>
        <v>0</v>
      </c>
      <c r="AD156" s="75">
        <f>+VLOOKUP($D156,[1]venta_neta_cons!$A$2:$N$1048576,9,0)</f>
        <v>0</v>
      </c>
      <c r="AE156" s="75">
        <f>+VLOOKUP($D156,[1]venta_neta_cons!$A$2:$N$1048576,10,0)</f>
        <v>0</v>
      </c>
      <c r="AF156" s="75">
        <f>+VLOOKUP($D156,[1]venta_neta_cons!$A$2:$N$1048576,11,0)</f>
        <v>0</v>
      </c>
      <c r="AG156" s="75">
        <f>+VLOOKUP($D156,[1]venta_neta_cons!$A$2:$N$1048576,12,0)</f>
        <v>0</v>
      </c>
      <c r="AH156" s="75">
        <f>+VLOOKUP($D156,[1]venta_neta_cons!$A$2:$N$1048576,13,0)</f>
        <v>0</v>
      </c>
      <c r="AI156" s="75">
        <f>+VLOOKUP($D156,[1]venta_neta_cons!$A$2:$N$1048576,14,0)</f>
        <v>0</v>
      </c>
      <c r="AJ156" s="76">
        <f t="shared" si="340"/>
        <v>2641</v>
      </c>
      <c r="AK156" s="159">
        <f t="shared" si="338"/>
        <v>7.2374100719424406E-2</v>
      </c>
      <c r="AL156" s="76"/>
      <c r="AM156" s="75">
        <f>+VLOOKUP($D156,[1]saldo_cons!$A$2:$N$1048576,3,0)</f>
        <v>2641</v>
      </c>
      <c r="AN156" s="75">
        <f>+VLOOKUP($D156,[1]saldo_cons!$A$2:$N$1048576,4,0)</f>
        <v>0</v>
      </c>
      <c r="AO156" s="75">
        <f>+VLOOKUP($D156,[1]saldo_cons!$A$2:$N$1048576,5,0)</f>
        <v>0</v>
      </c>
      <c r="AP156" s="75">
        <f>+VLOOKUP($D156,[1]saldo_cons!$A$2:$N$1048576,6,0)</f>
        <v>0</v>
      </c>
      <c r="AQ156" s="75">
        <f>+VLOOKUP($D156,[1]saldo_cons!$A$2:$N$1048576,7,0)</f>
        <v>0</v>
      </c>
      <c r="AR156" s="75">
        <f>+VLOOKUP($D156,[1]saldo_cons!$A$2:$N$1048576,8,0)</f>
        <v>0</v>
      </c>
      <c r="AS156" s="75">
        <f>+VLOOKUP($D156,[1]saldo_cons!$A$2:$N$1048576,9,0)</f>
        <v>0</v>
      </c>
      <c r="AT156" s="75">
        <f>+VLOOKUP($D156,[1]saldo_cons!$A$2:$N$1048576,10,0)</f>
        <v>0</v>
      </c>
      <c r="AU156" s="75">
        <f>+VLOOKUP($D156,[1]saldo_cons!$A$2:$N$1048576,11,0)</f>
        <v>0</v>
      </c>
      <c r="AV156" s="75">
        <f>+VLOOKUP($D156,[1]saldo_cons!$A$2:$N$1048576,12,0)</f>
        <v>0</v>
      </c>
      <c r="AW156" s="75">
        <f>+VLOOKUP($D156,[1]saldo_cons!$A$2:$N$1048576,13,0)</f>
        <v>0</v>
      </c>
      <c r="AX156" s="75">
        <f>+VLOOKUP($D156,[1]saldo_cons!$A$2:$N$1048576,14,0)</f>
        <v>0</v>
      </c>
      <c r="AY156" s="76">
        <f t="shared" si="417"/>
        <v>2641</v>
      </c>
      <c r="AZ156" s="76"/>
      <c r="BA156" s="76"/>
      <c r="BB156" s="75">
        <f>+VLOOKUP($D156,[1]ggr_cons!$A$2:$N$1048576,3,0)</f>
        <v>191.13999999999987</v>
      </c>
      <c r="BC156" s="75">
        <f>+VLOOKUP($D156,[1]ggr_cons!$A$2:$N$1048576,4,0)</f>
        <v>0</v>
      </c>
      <c r="BD156" s="75">
        <f>+VLOOKUP($D156,[1]ggr_cons!$A$2:$N$1048576,5,0)</f>
        <v>0</v>
      </c>
      <c r="BE156" s="75">
        <f>+VLOOKUP($D156,[1]ggr_cons!$A$2:$N$1048576,6,0)</f>
        <v>0</v>
      </c>
      <c r="BF156" s="75">
        <f>+VLOOKUP($D156,[1]ggr_cons!$A$2:$N$1048576,7,0)</f>
        <v>0</v>
      </c>
      <c r="BG156" s="75">
        <f>+VLOOKUP($D156,[1]ggr_cons!$A$2:$N$1048576,8,0)</f>
        <v>0</v>
      </c>
      <c r="BH156" s="75">
        <f>+VLOOKUP($D156,[1]ggr_cons!$A$2:$N$1048576,9,0)</f>
        <v>0</v>
      </c>
      <c r="BI156" s="75">
        <f>+VLOOKUP($D156,[1]ggr_cons!$A$2:$N$1048576,10,0)</f>
        <v>0</v>
      </c>
      <c r="BJ156" s="75">
        <f>+VLOOKUP($D156,[1]ggr_cons!$A$2:$N$1048576,11,0)</f>
        <v>0</v>
      </c>
      <c r="BK156" s="75">
        <f>+VLOOKUP($D156,[1]ggr_cons!$A$2:$N$1048576,12,0)</f>
        <v>0</v>
      </c>
      <c r="BL156" s="75">
        <f>+VLOOKUP($D156,[1]ggr_cons!$A$2:$N$1048576,13,0)</f>
        <v>0</v>
      </c>
      <c r="BM156" s="75">
        <f>+VLOOKUP($D156,[1]ggr_cons!$A$2:$N$1048576,14,0)</f>
        <v>0</v>
      </c>
      <c r="BN156" s="76">
        <f t="shared" si="418"/>
        <v>191.13999999999987</v>
      </c>
      <c r="BO156" s="75"/>
      <c r="BP156" s="75"/>
      <c r="BQ156" s="77">
        <f t="shared" si="341"/>
        <v>26.41</v>
      </c>
      <c r="BR156" s="77">
        <f t="shared" si="342"/>
        <v>0</v>
      </c>
      <c r="BS156" s="77">
        <f t="shared" si="343"/>
        <v>0</v>
      </c>
      <c r="BT156" s="77">
        <f t="shared" si="344"/>
        <v>0</v>
      </c>
      <c r="BU156" s="77">
        <f t="shared" si="345"/>
        <v>0</v>
      </c>
      <c r="BV156" s="77">
        <f t="shared" si="346"/>
        <v>0</v>
      </c>
      <c r="BW156" s="77">
        <f t="shared" si="347"/>
        <v>0</v>
      </c>
      <c r="BX156" s="77">
        <f t="shared" si="348"/>
        <v>0</v>
      </c>
      <c r="BY156" s="77">
        <f t="shared" si="349"/>
        <v>0</v>
      </c>
      <c r="BZ156" s="77">
        <f t="shared" si="350"/>
        <v>0</v>
      </c>
      <c r="CA156" s="77">
        <f t="shared" si="351"/>
        <v>0</v>
      </c>
      <c r="CB156" s="77">
        <f t="shared" si="352"/>
        <v>0</v>
      </c>
      <c r="CC156" s="77">
        <f t="shared" si="353"/>
        <v>26.41</v>
      </c>
      <c r="CD156" s="75"/>
      <c r="CE156" s="77"/>
      <c r="CF156" s="77">
        <f t="shared" si="354"/>
        <v>21.826446280991735</v>
      </c>
      <c r="CG156" s="77">
        <f t="shared" si="355"/>
        <v>0</v>
      </c>
      <c r="CH156" s="77">
        <f t="shared" si="356"/>
        <v>0</v>
      </c>
      <c r="CI156" s="77">
        <f t="shared" si="357"/>
        <v>0</v>
      </c>
      <c r="CJ156" s="77">
        <f t="shared" si="358"/>
        <v>0</v>
      </c>
      <c r="CK156" s="77">
        <f t="shared" si="359"/>
        <v>0</v>
      </c>
      <c r="CL156" s="77">
        <f t="shared" si="360"/>
        <v>0</v>
      </c>
      <c r="CM156" s="77">
        <f t="shared" si="361"/>
        <v>0</v>
      </c>
      <c r="CN156" s="77">
        <f t="shared" si="362"/>
        <v>0</v>
      </c>
      <c r="CO156" s="77">
        <f t="shared" si="363"/>
        <v>0</v>
      </c>
      <c r="CP156" s="77">
        <f t="shared" si="364"/>
        <v>0</v>
      </c>
      <c r="CQ156" s="77">
        <f t="shared" si="365"/>
        <v>0</v>
      </c>
      <c r="CR156" s="77">
        <f t="shared" si="366"/>
        <v>21.826446280991735</v>
      </c>
      <c r="CS156" s="75"/>
      <c r="CT156" s="75"/>
      <c r="CU156" s="78">
        <f t="shared" si="379"/>
        <v>52.82</v>
      </c>
      <c r="CV156" s="78">
        <f t="shared" si="380"/>
        <v>0</v>
      </c>
      <c r="CW156" s="78">
        <f t="shared" si="381"/>
        <v>0</v>
      </c>
      <c r="CX156" s="78">
        <f t="shared" si="382"/>
        <v>0</v>
      </c>
      <c r="CY156" s="78">
        <f t="shared" si="383"/>
        <v>0</v>
      </c>
      <c r="CZ156" s="78">
        <f t="shared" si="384"/>
        <v>0</v>
      </c>
      <c r="DA156" s="78">
        <f t="shared" si="385"/>
        <v>0</v>
      </c>
      <c r="DB156" s="78">
        <f t="shared" si="386"/>
        <v>0</v>
      </c>
      <c r="DC156" s="78">
        <f t="shared" si="387"/>
        <v>0</v>
      </c>
      <c r="DD156" s="78">
        <f t="shared" si="388"/>
        <v>0</v>
      </c>
      <c r="DE156" s="78">
        <f t="shared" si="389"/>
        <v>0</v>
      </c>
      <c r="DF156" s="78">
        <f t="shared" si="390"/>
        <v>0</v>
      </c>
      <c r="DG156" s="77">
        <f t="shared" si="391"/>
        <v>52.82</v>
      </c>
      <c r="DH156" s="75"/>
      <c r="DJ156" s="6">
        <f t="shared" si="392"/>
        <v>30</v>
      </c>
      <c r="DK156" s="6">
        <f t="shared" si="393"/>
        <v>0</v>
      </c>
      <c r="DL156" s="6">
        <f t="shared" si="394"/>
        <v>0</v>
      </c>
      <c r="DM156" s="6">
        <f t="shared" si="395"/>
        <v>0</v>
      </c>
      <c r="DN156" s="6">
        <f t="shared" si="396"/>
        <v>0</v>
      </c>
      <c r="DO156" s="6">
        <f t="shared" si="397"/>
        <v>0</v>
      </c>
      <c r="DP156" s="6">
        <f t="shared" si="398"/>
        <v>0</v>
      </c>
      <c r="DQ156" s="6">
        <f t="shared" si="399"/>
        <v>0</v>
      </c>
      <c r="DR156" s="6">
        <f t="shared" si="400"/>
        <v>0</v>
      </c>
      <c r="DS156" s="6">
        <f t="shared" si="401"/>
        <v>0</v>
      </c>
      <c r="DT156" s="6">
        <f t="shared" si="402"/>
        <v>0</v>
      </c>
      <c r="DU156" s="6">
        <f t="shared" si="403"/>
        <v>0</v>
      </c>
      <c r="DV156" s="77">
        <f t="shared" si="421"/>
        <v>30</v>
      </c>
      <c r="DY156" s="6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77">
        <f t="shared" si="419"/>
        <v>0</v>
      </c>
      <c r="EO156" s="75">
        <f t="shared" si="367"/>
        <v>82.82</v>
      </c>
      <c r="EP156" s="75">
        <f t="shared" si="368"/>
        <v>0</v>
      </c>
      <c r="EQ156" s="75">
        <f t="shared" si="369"/>
        <v>0</v>
      </c>
      <c r="ER156" s="75">
        <f t="shared" si="370"/>
        <v>0</v>
      </c>
      <c r="ES156" s="75">
        <f t="shared" si="371"/>
        <v>0</v>
      </c>
      <c r="ET156" s="75">
        <f t="shared" si="372"/>
        <v>0</v>
      </c>
      <c r="EU156" s="75">
        <f t="shared" si="373"/>
        <v>0</v>
      </c>
      <c r="EV156" s="75">
        <f t="shared" si="374"/>
        <v>0</v>
      </c>
      <c r="EW156" s="75">
        <f t="shared" si="375"/>
        <v>0</v>
      </c>
      <c r="EX156" s="75">
        <f t="shared" si="376"/>
        <v>0</v>
      </c>
      <c r="EY156" s="75">
        <f t="shared" si="377"/>
        <v>0</v>
      </c>
      <c r="EZ156" s="75">
        <f t="shared" si="378"/>
        <v>0</v>
      </c>
      <c r="FA156" s="77">
        <f t="shared" si="420"/>
        <v>82.82</v>
      </c>
      <c r="FD156" s="75">
        <f t="shared" si="404"/>
        <v>2558.1799999999998</v>
      </c>
      <c r="FE156" s="75">
        <f t="shared" si="405"/>
        <v>0</v>
      </c>
      <c r="FF156" s="75">
        <f t="shared" si="406"/>
        <v>0</v>
      </c>
      <c r="FG156" s="75">
        <f t="shared" si="407"/>
        <v>0</v>
      </c>
      <c r="FH156" s="75">
        <f t="shared" si="408"/>
        <v>0</v>
      </c>
      <c r="FI156" s="75">
        <f t="shared" si="409"/>
        <v>0</v>
      </c>
      <c r="FJ156" s="75">
        <f t="shared" si="410"/>
        <v>0</v>
      </c>
      <c r="FK156" s="75">
        <f t="shared" si="411"/>
        <v>0</v>
      </c>
      <c r="FL156" s="75">
        <f t="shared" si="412"/>
        <v>0</v>
      </c>
      <c r="FM156" s="75">
        <f t="shared" si="413"/>
        <v>0</v>
      </c>
      <c r="FN156" s="75">
        <f t="shared" si="414"/>
        <v>0</v>
      </c>
      <c r="FO156" s="75">
        <f t="shared" si="415"/>
        <v>0</v>
      </c>
      <c r="FP156" s="75">
        <f t="shared" si="416"/>
        <v>2558.1799999999998</v>
      </c>
    </row>
    <row r="157" spans="1:172" ht="15" customHeight="1" outlineLevel="2" x14ac:dyDescent="0.25">
      <c r="A157" s="30">
        <v>12</v>
      </c>
      <c r="B157" s="30" t="s">
        <v>408</v>
      </c>
      <c r="C157" s="30" t="s">
        <v>6</v>
      </c>
      <c r="D157" s="64">
        <f t="shared" si="339"/>
        <v>16093</v>
      </c>
      <c r="E157" s="62">
        <v>16093</v>
      </c>
      <c r="F157" s="39" t="s">
        <v>585</v>
      </c>
      <c r="G157" s="36" t="s">
        <v>410</v>
      </c>
      <c r="H157" s="36" t="s">
        <v>410</v>
      </c>
      <c r="I157" s="39" t="s">
        <v>586</v>
      </c>
      <c r="J157" s="39" t="s">
        <v>587</v>
      </c>
      <c r="K157" s="37" t="s">
        <v>415</v>
      </c>
      <c r="L157" s="32" t="s">
        <v>220</v>
      </c>
      <c r="M157" s="33" t="s">
        <v>405</v>
      </c>
      <c r="N157" s="34">
        <v>0.01</v>
      </c>
      <c r="O157" s="34">
        <v>0.02</v>
      </c>
      <c r="P157" s="34">
        <v>0</v>
      </c>
      <c r="Q157" s="34">
        <v>0</v>
      </c>
      <c r="R157" s="33">
        <v>0</v>
      </c>
      <c r="S157" s="33">
        <v>0</v>
      </c>
      <c r="T157" s="33">
        <v>30</v>
      </c>
      <c r="U157" s="33"/>
      <c r="X157" s="75">
        <f>+VLOOKUP($D157,[1]venta_neta_cons!$A$2:$N$1048576,3,0)</f>
        <v>16863</v>
      </c>
      <c r="Y157" s="75">
        <f>+VLOOKUP($D157,[1]venta_neta_cons!$A$2:$N$1048576,4,0)</f>
        <v>0</v>
      </c>
      <c r="Z157" s="75">
        <f>+VLOOKUP($D157,[1]venta_neta_cons!$A$2:$N$1048576,5,0)</f>
        <v>0</v>
      </c>
      <c r="AA157" s="75">
        <f>+VLOOKUP($D157,[1]venta_neta_cons!$A$2:$N$1048576,6,0)</f>
        <v>0</v>
      </c>
      <c r="AB157" s="75">
        <f>+VLOOKUP($D157,[1]venta_neta_cons!$A$2:$N$1048576,7,0)</f>
        <v>0</v>
      </c>
      <c r="AC157" s="75">
        <f>+VLOOKUP($D157,[1]venta_neta_cons!$A$2:$N$1048576,8,0)</f>
        <v>0</v>
      </c>
      <c r="AD157" s="75">
        <f>+VLOOKUP($D157,[1]venta_neta_cons!$A$2:$N$1048576,9,0)</f>
        <v>0</v>
      </c>
      <c r="AE157" s="75">
        <f>+VLOOKUP($D157,[1]venta_neta_cons!$A$2:$N$1048576,10,0)</f>
        <v>0</v>
      </c>
      <c r="AF157" s="75">
        <f>+VLOOKUP($D157,[1]venta_neta_cons!$A$2:$N$1048576,11,0)</f>
        <v>0</v>
      </c>
      <c r="AG157" s="75">
        <f>+VLOOKUP($D157,[1]venta_neta_cons!$A$2:$N$1048576,12,0)</f>
        <v>0</v>
      </c>
      <c r="AH157" s="75">
        <f>+VLOOKUP($D157,[1]venta_neta_cons!$A$2:$N$1048576,13,0)</f>
        <v>0</v>
      </c>
      <c r="AI157" s="75">
        <f>+VLOOKUP($D157,[1]venta_neta_cons!$A$2:$N$1048576,14,0)</f>
        <v>0</v>
      </c>
      <c r="AJ157" s="76">
        <f t="shared" si="340"/>
        <v>16863</v>
      </c>
      <c r="AK157" s="159">
        <f t="shared" si="338"/>
        <v>0.19155369744410841</v>
      </c>
      <c r="AL157" s="76"/>
      <c r="AM157" s="75">
        <f>+VLOOKUP($D157,[1]saldo_cons!$A$2:$N$1048576,3,0)</f>
        <v>16863</v>
      </c>
      <c r="AN157" s="75">
        <f>+VLOOKUP($D157,[1]saldo_cons!$A$2:$N$1048576,4,0)</f>
        <v>0</v>
      </c>
      <c r="AO157" s="75">
        <f>+VLOOKUP($D157,[1]saldo_cons!$A$2:$N$1048576,5,0)</f>
        <v>0</v>
      </c>
      <c r="AP157" s="75">
        <f>+VLOOKUP($D157,[1]saldo_cons!$A$2:$N$1048576,6,0)</f>
        <v>0</v>
      </c>
      <c r="AQ157" s="75">
        <f>+VLOOKUP($D157,[1]saldo_cons!$A$2:$N$1048576,7,0)</f>
        <v>0</v>
      </c>
      <c r="AR157" s="75">
        <f>+VLOOKUP($D157,[1]saldo_cons!$A$2:$N$1048576,8,0)</f>
        <v>0</v>
      </c>
      <c r="AS157" s="75">
        <f>+VLOOKUP($D157,[1]saldo_cons!$A$2:$N$1048576,9,0)</f>
        <v>0</v>
      </c>
      <c r="AT157" s="75">
        <f>+VLOOKUP($D157,[1]saldo_cons!$A$2:$N$1048576,10,0)</f>
        <v>0</v>
      </c>
      <c r="AU157" s="75">
        <f>+VLOOKUP($D157,[1]saldo_cons!$A$2:$N$1048576,11,0)</f>
        <v>0</v>
      </c>
      <c r="AV157" s="75">
        <f>+VLOOKUP($D157,[1]saldo_cons!$A$2:$N$1048576,12,0)</f>
        <v>0</v>
      </c>
      <c r="AW157" s="75">
        <f>+VLOOKUP($D157,[1]saldo_cons!$A$2:$N$1048576,13,0)</f>
        <v>0</v>
      </c>
      <c r="AX157" s="75">
        <f>+VLOOKUP($D157,[1]saldo_cons!$A$2:$N$1048576,14,0)</f>
        <v>0</v>
      </c>
      <c r="AY157" s="76">
        <f t="shared" si="417"/>
        <v>16863</v>
      </c>
      <c r="AZ157" s="76"/>
      <c r="BA157" s="76"/>
      <c r="BB157" s="75">
        <f>+VLOOKUP($D157,[1]ggr_cons!$A$2:$N$1048576,3,0)</f>
        <v>3230.17</v>
      </c>
      <c r="BC157" s="75">
        <f>+VLOOKUP($D157,[1]ggr_cons!$A$2:$N$1048576,4,0)</f>
        <v>0</v>
      </c>
      <c r="BD157" s="75">
        <f>+VLOOKUP($D157,[1]ggr_cons!$A$2:$N$1048576,5,0)</f>
        <v>0</v>
      </c>
      <c r="BE157" s="75">
        <f>+VLOOKUP($D157,[1]ggr_cons!$A$2:$N$1048576,6,0)</f>
        <v>0</v>
      </c>
      <c r="BF157" s="75">
        <f>+VLOOKUP($D157,[1]ggr_cons!$A$2:$N$1048576,7,0)</f>
        <v>0</v>
      </c>
      <c r="BG157" s="75">
        <f>+VLOOKUP($D157,[1]ggr_cons!$A$2:$N$1048576,8,0)</f>
        <v>0</v>
      </c>
      <c r="BH157" s="75">
        <f>+VLOOKUP($D157,[1]ggr_cons!$A$2:$N$1048576,9,0)</f>
        <v>0</v>
      </c>
      <c r="BI157" s="75">
        <f>+VLOOKUP($D157,[1]ggr_cons!$A$2:$N$1048576,10,0)</f>
        <v>0</v>
      </c>
      <c r="BJ157" s="75">
        <f>+VLOOKUP($D157,[1]ggr_cons!$A$2:$N$1048576,11,0)</f>
        <v>0</v>
      </c>
      <c r="BK157" s="75">
        <f>+VLOOKUP($D157,[1]ggr_cons!$A$2:$N$1048576,12,0)</f>
        <v>0</v>
      </c>
      <c r="BL157" s="75">
        <f>+VLOOKUP($D157,[1]ggr_cons!$A$2:$N$1048576,13,0)</f>
        <v>0</v>
      </c>
      <c r="BM157" s="75">
        <f>+VLOOKUP($D157,[1]ggr_cons!$A$2:$N$1048576,14,0)</f>
        <v>0</v>
      </c>
      <c r="BN157" s="76">
        <f t="shared" si="418"/>
        <v>3230.17</v>
      </c>
      <c r="BO157" s="75"/>
      <c r="BP157" s="75"/>
      <c r="BQ157" s="77">
        <f t="shared" si="341"/>
        <v>168.63</v>
      </c>
      <c r="BR157" s="77">
        <f t="shared" si="342"/>
        <v>0</v>
      </c>
      <c r="BS157" s="77">
        <f t="shared" si="343"/>
        <v>0</v>
      </c>
      <c r="BT157" s="77">
        <f t="shared" si="344"/>
        <v>0</v>
      </c>
      <c r="BU157" s="77">
        <f t="shared" si="345"/>
        <v>0</v>
      </c>
      <c r="BV157" s="77">
        <f t="shared" si="346"/>
        <v>0</v>
      </c>
      <c r="BW157" s="77">
        <f t="shared" si="347"/>
        <v>0</v>
      </c>
      <c r="BX157" s="77">
        <f t="shared" si="348"/>
        <v>0</v>
      </c>
      <c r="BY157" s="77">
        <f t="shared" si="349"/>
        <v>0</v>
      </c>
      <c r="BZ157" s="77">
        <f t="shared" si="350"/>
        <v>0</v>
      </c>
      <c r="CA157" s="77">
        <f t="shared" si="351"/>
        <v>0</v>
      </c>
      <c r="CB157" s="77">
        <f t="shared" si="352"/>
        <v>0</v>
      </c>
      <c r="CC157" s="77">
        <f t="shared" si="353"/>
        <v>168.63</v>
      </c>
      <c r="CD157" s="75"/>
      <c r="CE157" s="77"/>
      <c r="CF157" s="77">
        <f t="shared" si="354"/>
        <v>139.36363636363637</v>
      </c>
      <c r="CG157" s="77">
        <f t="shared" si="355"/>
        <v>0</v>
      </c>
      <c r="CH157" s="77">
        <f t="shared" si="356"/>
        <v>0</v>
      </c>
      <c r="CI157" s="77">
        <f t="shared" si="357"/>
        <v>0</v>
      </c>
      <c r="CJ157" s="77">
        <f t="shared" si="358"/>
        <v>0</v>
      </c>
      <c r="CK157" s="77">
        <f t="shared" si="359"/>
        <v>0</v>
      </c>
      <c r="CL157" s="77">
        <f t="shared" si="360"/>
        <v>0</v>
      </c>
      <c r="CM157" s="77">
        <f t="shared" si="361"/>
        <v>0</v>
      </c>
      <c r="CN157" s="77">
        <f t="shared" si="362"/>
        <v>0</v>
      </c>
      <c r="CO157" s="77">
        <f t="shared" si="363"/>
        <v>0</v>
      </c>
      <c r="CP157" s="77">
        <f t="shared" si="364"/>
        <v>0</v>
      </c>
      <c r="CQ157" s="77">
        <f t="shared" si="365"/>
        <v>0</v>
      </c>
      <c r="CR157" s="77">
        <f t="shared" si="366"/>
        <v>139.36363636363637</v>
      </c>
      <c r="CS157" s="75"/>
      <c r="CT157" s="75"/>
      <c r="CU157" s="78">
        <f t="shared" si="379"/>
        <v>337.26</v>
      </c>
      <c r="CV157" s="78">
        <f t="shared" si="380"/>
        <v>0</v>
      </c>
      <c r="CW157" s="78">
        <f t="shared" si="381"/>
        <v>0</v>
      </c>
      <c r="CX157" s="78">
        <f t="shared" si="382"/>
        <v>0</v>
      </c>
      <c r="CY157" s="78">
        <f t="shared" si="383"/>
        <v>0</v>
      </c>
      <c r="CZ157" s="78">
        <f t="shared" si="384"/>
        <v>0</v>
      </c>
      <c r="DA157" s="78">
        <f t="shared" si="385"/>
        <v>0</v>
      </c>
      <c r="DB157" s="78">
        <f t="shared" si="386"/>
        <v>0</v>
      </c>
      <c r="DC157" s="78">
        <f t="shared" si="387"/>
        <v>0</v>
      </c>
      <c r="DD157" s="78">
        <f t="shared" si="388"/>
        <v>0</v>
      </c>
      <c r="DE157" s="78">
        <f t="shared" si="389"/>
        <v>0</v>
      </c>
      <c r="DF157" s="78">
        <f t="shared" si="390"/>
        <v>0</v>
      </c>
      <c r="DG157" s="77">
        <f t="shared" si="391"/>
        <v>337.26</v>
      </c>
      <c r="DH157" s="75"/>
      <c r="DJ157" s="6">
        <f t="shared" si="392"/>
        <v>30</v>
      </c>
      <c r="DK157" s="6">
        <f t="shared" si="393"/>
        <v>0</v>
      </c>
      <c r="DL157" s="6">
        <f t="shared" si="394"/>
        <v>0</v>
      </c>
      <c r="DM157" s="6">
        <f t="shared" si="395"/>
        <v>0</v>
      </c>
      <c r="DN157" s="6">
        <f t="shared" si="396"/>
        <v>0</v>
      </c>
      <c r="DO157" s="6">
        <f t="shared" si="397"/>
        <v>0</v>
      </c>
      <c r="DP157" s="6">
        <f t="shared" si="398"/>
        <v>0</v>
      </c>
      <c r="DQ157" s="6">
        <f t="shared" si="399"/>
        <v>0</v>
      </c>
      <c r="DR157" s="6">
        <f t="shared" si="400"/>
        <v>0</v>
      </c>
      <c r="DS157" s="6">
        <f t="shared" si="401"/>
        <v>0</v>
      </c>
      <c r="DT157" s="6">
        <f t="shared" si="402"/>
        <v>0</v>
      </c>
      <c r="DU157" s="6">
        <f t="shared" si="403"/>
        <v>0</v>
      </c>
      <c r="DV157" s="77">
        <f t="shared" si="421"/>
        <v>30</v>
      </c>
      <c r="DY157" s="6">
        <v>0</v>
      </c>
      <c r="DZ157" s="6">
        <v>0</v>
      </c>
      <c r="EA157" s="6">
        <v>0</v>
      </c>
      <c r="EB157" s="6">
        <v>0</v>
      </c>
      <c r="EC157" s="6">
        <v>0</v>
      </c>
      <c r="ED157" s="6">
        <v>0</v>
      </c>
      <c r="EE157" s="6">
        <v>0</v>
      </c>
      <c r="EF157" s="6">
        <v>0</v>
      </c>
      <c r="EG157" s="6">
        <v>0</v>
      </c>
      <c r="EH157" s="6">
        <v>0</v>
      </c>
      <c r="EI157" s="6">
        <v>0</v>
      </c>
      <c r="EJ157" s="6">
        <v>0</v>
      </c>
      <c r="EK157" s="77">
        <f t="shared" si="419"/>
        <v>0</v>
      </c>
      <c r="EO157" s="75">
        <f t="shared" si="367"/>
        <v>367.26</v>
      </c>
      <c r="EP157" s="75">
        <f t="shared" si="368"/>
        <v>0</v>
      </c>
      <c r="EQ157" s="75">
        <f t="shared" si="369"/>
        <v>0</v>
      </c>
      <c r="ER157" s="75">
        <f t="shared" si="370"/>
        <v>0</v>
      </c>
      <c r="ES157" s="75">
        <f t="shared" si="371"/>
        <v>0</v>
      </c>
      <c r="ET157" s="75">
        <f t="shared" si="372"/>
        <v>0</v>
      </c>
      <c r="EU157" s="75">
        <f t="shared" si="373"/>
        <v>0</v>
      </c>
      <c r="EV157" s="75">
        <f t="shared" si="374"/>
        <v>0</v>
      </c>
      <c r="EW157" s="75">
        <f t="shared" si="375"/>
        <v>0</v>
      </c>
      <c r="EX157" s="75">
        <f t="shared" si="376"/>
        <v>0</v>
      </c>
      <c r="EY157" s="75">
        <f t="shared" si="377"/>
        <v>0</v>
      </c>
      <c r="EZ157" s="75">
        <f t="shared" si="378"/>
        <v>0</v>
      </c>
      <c r="FA157" s="77">
        <f t="shared" si="420"/>
        <v>367.26</v>
      </c>
      <c r="FD157" s="75">
        <f t="shared" si="404"/>
        <v>16495.740000000002</v>
      </c>
      <c r="FE157" s="75">
        <f t="shared" si="405"/>
        <v>0</v>
      </c>
      <c r="FF157" s="75">
        <f t="shared" si="406"/>
        <v>0</v>
      </c>
      <c r="FG157" s="75">
        <f t="shared" si="407"/>
        <v>0</v>
      </c>
      <c r="FH157" s="75">
        <f t="shared" si="408"/>
        <v>0</v>
      </c>
      <c r="FI157" s="75">
        <f t="shared" si="409"/>
        <v>0</v>
      </c>
      <c r="FJ157" s="75">
        <f t="shared" si="410"/>
        <v>0</v>
      </c>
      <c r="FK157" s="75">
        <f t="shared" si="411"/>
        <v>0</v>
      </c>
      <c r="FL157" s="75">
        <f t="shared" si="412"/>
        <v>0</v>
      </c>
      <c r="FM157" s="75">
        <f t="shared" si="413"/>
        <v>0</v>
      </c>
      <c r="FN157" s="75">
        <f t="shared" si="414"/>
        <v>0</v>
      </c>
      <c r="FO157" s="75">
        <f t="shared" si="415"/>
        <v>0</v>
      </c>
      <c r="FP157" s="75">
        <f t="shared" si="416"/>
        <v>16495.740000000002</v>
      </c>
    </row>
    <row r="158" spans="1:172" ht="15" customHeight="1" outlineLevel="2" x14ac:dyDescent="0.25">
      <c r="A158" s="30">
        <v>12</v>
      </c>
      <c r="B158" s="30" t="s">
        <v>408</v>
      </c>
      <c r="C158" s="30" t="s">
        <v>6</v>
      </c>
      <c r="D158" s="64">
        <f t="shared" si="339"/>
        <v>16094</v>
      </c>
      <c r="E158" s="62">
        <v>16094</v>
      </c>
      <c r="F158" s="39" t="s">
        <v>588</v>
      </c>
      <c r="G158" s="36" t="s">
        <v>410</v>
      </c>
      <c r="H158" s="36" t="s">
        <v>410</v>
      </c>
      <c r="I158" s="39" t="s">
        <v>589</v>
      </c>
      <c r="J158" s="39" t="s">
        <v>587</v>
      </c>
      <c r="K158" s="37" t="s">
        <v>415</v>
      </c>
      <c r="L158" s="32" t="s">
        <v>220</v>
      </c>
      <c r="M158" s="33" t="s">
        <v>405</v>
      </c>
      <c r="N158" s="34">
        <v>0.01</v>
      </c>
      <c r="O158" s="34">
        <v>0.02</v>
      </c>
      <c r="P158" s="34">
        <v>0</v>
      </c>
      <c r="Q158" s="34">
        <v>0</v>
      </c>
      <c r="R158" s="33">
        <v>0</v>
      </c>
      <c r="S158" s="33">
        <v>0</v>
      </c>
      <c r="T158" s="33">
        <v>30</v>
      </c>
      <c r="U158" s="33"/>
      <c r="X158" s="75">
        <f>+VLOOKUP($D158,[1]venta_neta_cons!$A$2:$N$1048576,3,0)</f>
        <v>1368</v>
      </c>
      <c r="Y158" s="75">
        <f>+VLOOKUP($D158,[1]venta_neta_cons!$A$2:$N$1048576,4,0)</f>
        <v>0</v>
      </c>
      <c r="Z158" s="75">
        <f>+VLOOKUP($D158,[1]venta_neta_cons!$A$2:$N$1048576,5,0)</f>
        <v>0</v>
      </c>
      <c r="AA158" s="75">
        <f>+VLOOKUP($D158,[1]venta_neta_cons!$A$2:$N$1048576,6,0)</f>
        <v>0</v>
      </c>
      <c r="AB158" s="75">
        <f>+VLOOKUP($D158,[1]venta_neta_cons!$A$2:$N$1048576,7,0)</f>
        <v>0</v>
      </c>
      <c r="AC158" s="75">
        <f>+VLOOKUP($D158,[1]venta_neta_cons!$A$2:$N$1048576,8,0)</f>
        <v>0</v>
      </c>
      <c r="AD158" s="75">
        <f>+VLOOKUP($D158,[1]venta_neta_cons!$A$2:$N$1048576,9,0)</f>
        <v>0</v>
      </c>
      <c r="AE158" s="75">
        <f>+VLOOKUP($D158,[1]venta_neta_cons!$A$2:$N$1048576,10,0)</f>
        <v>0</v>
      </c>
      <c r="AF158" s="75">
        <f>+VLOOKUP($D158,[1]venta_neta_cons!$A$2:$N$1048576,11,0)</f>
        <v>0</v>
      </c>
      <c r="AG158" s="75">
        <f>+VLOOKUP($D158,[1]venta_neta_cons!$A$2:$N$1048576,12,0)</f>
        <v>0</v>
      </c>
      <c r="AH158" s="75">
        <f>+VLOOKUP($D158,[1]venta_neta_cons!$A$2:$N$1048576,13,0)</f>
        <v>0</v>
      </c>
      <c r="AI158" s="75">
        <f>+VLOOKUP($D158,[1]venta_neta_cons!$A$2:$N$1048576,14,0)</f>
        <v>0</v>
      </c>
      <c r="AJ158" s="76">
        <f t="shared" si="340"/>
        <v>1368</v>
      </c>
      <c r="AK158" s="159">
        <f t="shared" si="338"/>
        <v>0.47103070175438599</v>
      </c>
      <c r="AL158" s="76"/>
      <c r="AM158" s="75">
        <f>+VLOOKUP($D158,[1]saldo_cons!$A$2:$N$1048576,3,0)</f>
        <v>1368</v>
      </c>
      <c r="AN158" s="75">
        <f>+VLOOKUP($D158,[1]saldo_cons!$A$2:$N$1048576,4,0)</f>
        <v>0</v>
      </c>
      <c r="AO158" s="75">
        <f>+VLOOKUP($D158,[1]saldo_cons!$A$2:$N$1048576,5,0)</f>
        <v>0</v>
      </c>
      <c r="AP158" s="75">
        <f>+VLOOKUP($D158,[1]saldo_cons!$A$2:$N$1048576,6,0)</f>
        <v>0</v>
      </c>
      <c r="AQ158" s="75">
        <f>+VLOOKUP($D158,[1]saldo_cons!$A$2:$N$1048576,7,0)</f>
        <v>0</v>
      </c>
      <c r="AR158" s="75">
        <f>+VLOOKUP($D158,[1]saldo_cons!$A$2:$N$1048576,8,0)</f>
        <v>0</v>
      </c>
      <c r="AS158" s="75">
        <f>+VLOOKUP($D158,[1]saldo_cons!$A$2:$N$1048576,9,0)</f>
        <v>0</v>
      </c>
      <c r="AT158" s="75">
        <f>+VLOOKUP($D158,[1]saldo_cons!$A$2:$N$1048576,10,0)</f>
        <v>0</v>
      </c>
      <c r="AU158" s="75">
        <f>+VLOOKUP($D158,[1]saldo_cons!$A$2:$N$1048576,11,0)</f>
        <v>0</v>
      </c>
      <c r="AV158" s="75">
        <f>+VLOOKUP($D158,[1]saldo_cons!$A$2:$N$1048576,12,0)</f>
        <v>0</v>
      </c>
      <c r="AW158" s="75">
        <f>+VLOOKUP($D158,[1]saldo_cons!$A$2:$N$1048576,13,0)</f>
        <v>0</v>
      </c>
      <c r="AX158" s="75">
        <f>+VLOOKUP($D158,[1]saldo_cons!$A$2:$N$1048576,14,0)</f>
        <v>0</v>
      </c>
      <c r="AY158" s="76">
        <f t="shared" si="417"/>
        <v>1368</v>
      </c>
      <c r="AZ158" s="76"/>
      <c r="BA158" s="76"/>
      <c r="BB158" s="75">
        <f>+VLOOKUP($D158,[1]ggr_cons!$A$2:$N$1048576,3,0)</f>
        <v>644.37</v>
      </c>
      <c r="BC158" s="75">
        <f>+VLOOKUP($D158,[1]ggr_cons!$A$2:$N$1048576,4,0)</f>
        <v>0</v>
      </c>
      <c r="BD158" s="75">
        <f>+VLOOKUP($D158,[1]ggr_cons!$A$2:$N$1048576,5,0)</f>
        <v>0</v>
      </c>
      <c r="BE158" s="75">
        <f>+VLOOKUP($D158,[1]ggr_cons!$A$2:$N$1048576,6,0)</f>
        <v>0</v>
      </c>
      <c r="BF158" s="75">
        <f>+VLOOKUP($D158,[1]ggr_cons!$A$2:$N$1048576,7,0)</f>
        <v>0</v>
      </c>
      <c r="BG158" s="75">
        <f>+VLOOKUP($D158,[1]ggr_cons!$A$2:$N$1048576,8,0)</f>
        <v>0</v>
      </c>
      <c r="BH158" s="75">
        <f>+VLOOKUP($D158,[1]ggr_cons!$A$2:$N$1048576,9,0)</f>
        <v>0</v>
      </c>
      <c r="BI158" s="75">
        <f>+VLOOKUP($D158,[1]ggr_cons!$A$2:$N$1048576,10,0)</f>
        <v>0</v>
      </c>
      <c r="BJ158" s="75">
        <f>+VLOOKUP($D158,[1]ggr_cons!$A$2:$N$1048576,11,0)</f>
        <v>0</v>
      </c>
      <c r="BK158" s="75">
        <f>+VLOOKUP($D158,[1]ggr_cons!$A$2:$N$1048576,12,0)</f>
        <v>0</v>
      </c>
      <c r="BL158" s="75">
        <f>+VLOOKUP($D158,[1]ggr_cons!$A$2:$N$1048576,13,0)</f>
        <v>0</v>
      </c>
      <c r="BM158" s="75">
        <f>+VLOOKUP($D158,[1]ggr_cons!$A$2:$N$1048576,14,0)</f>
        <v>0</v>
      </c>
      <c r="BN158" s="76">
        <f t="shared" si="418"/>
        <v>644.37</v>
      </c>
      <c r="BO158" s="75"/>
      <c r="BP158" s="75"/>
      <c r="BQ158" s="77">
        <f t="shared" si="341"/>
        <v>13.68</v>
      </c>
      <c r="BR158" s="77">
        <f t="shared" si="342"/>
        <v>0</v>
      </c>
      <c r="BS158" s="77">
        <f t="shared" si="343"/>
        <v>0</v>
      </c>
      <c r="BT158" s="77">
        <f t="shared" si="344"/>
        <v>0</v>
      </c>
      <c r="BU158" s="77">
        <f t="shared" si="345"/>
        <v>0</v>
      </c>
      <c r="BV158" s="77">
        <f t="shared" si="346"/>
        <v>0</v>
      </c>
      <c r="BW158" s="77">
        <f t="shared" si="347"/>
        <v>0</v>
      </c>
      <c r="BX158" s="77">
        <f t="shared" si="348"/>
        <v>0</v>
      </c>
      <c r="BY158" s="77">
        <f t="shared" si="349"/>
        <v>0</v>
      </c>
      <c r="BZ158" s="77">
        <f t="shared" si="350"/>
        <v>0</v>
      </c>
      <c r="CA158" s="77">
        <f t="shared" si="351"/>
        <v>0</v>
      </c>
      <c r="CB158" s="77">
        <f t="shared" si="352"/>
        <v>0</v>
      </c>
      <c r="CC158" s="77">
        <f t="shared" si="353"/>
        <v>13.68</v>
      </c>
      <c r="CD158" s="75"/>
      <c r="CE158" s="77"/>
      <c r="CF158" s="77">
        <f t="shared" si="354"/>
        <v>11.305785123966942</v>
      </c>
      <c r="CG158" s="77">
        <f t="shared" si="355"/>
        <v>0</v>
      </c>
      <c r="CH158" s="77">
        <f t="shared" si="356"/>
        <v>0</v>
      </c>
      <c r="CI158" s="77">
        <f t="shared" si="357"/>
        <v>0</v>
      </c>
      <c r="CJ158" s="77">
        <f t="shared" si="358"/>
        <v>0</v>
      </c>
      <c r="CK158" s="77">
        <f t="shared" si="359"/>
        <v>0</v>
      </c>
      <c r="CL158" s="77">
        <f t="shared" si="360"/>
        <v>0</v>
      </c>
      <c r="CM158" s="77">
        <f t="shared" si="361"/>
        <v>0</v>
      </c>
      <c r="CN158" s="77">
        <f t="shared" si="362"/>
        <v>0</v>
      </c>
      <c r="CO158" s="77">
        <f t="shared" si="363"/>
        <v>0</v>
      </c>
      <c r="CP158" s="77">
        <f t="shared" si="364"/>
        <v>0</v>
      </c>
      <c r="CQ158" s="77">
        <f t="shared" si="365"/>
        <v>0</v>
      </c>
      <c r="CR158" s="77">
        <f t="shared" si="366"/>
        <v>11.305785123966942</v>
      </c>
      <c r="CS158" s="75"/>
      <c r="CT158" s="75"/>
      <c r="CU158" s="78">
        <f t="shared" si="379"/>
        <v>27.36</v>
      </c>
      <c r="CV158" s="78">
        <f t="shared" si="380"/>
        <v>0</v>
      </c>
      <c r="CW158" s="78">
        <f t="shared" si="381"/>
        <v>0</v>
      </c>
      <c r="CX158" s="78">
        <f t="shared" si="382"/>
        <v>0</v>
      </c>
      <c r="CY158" s="78">
        <f t="shared" si="383"/>
        <v>0</v>
      </c>
      <c r="CZ158" s="78">
        <f t="shared" si="384"/>
        <v>0</v>
      </c>
      <c r="DA158" s="78">
        <f t="shared" si="385"/>
        <v>0</v>
      </c>
      <c r="DB158" s="78">
        <f t="shared" si="386"/>
        <v>0</v>
      </c>
      <c r="DC158" s="78">
        <f t="shared" si="387"/>
        <v>0</v>
      </c>
      <c r="DD158" s="78">
        <f t="shared" si="388"/>
        <v>0</v>
      </c>
      <c r="DE158" s="78">
        <f t="shared" si="389"/>
        <v>0</v>
      </c>
      <c r="DF158" s="78">
        <f t="shared" si="390"/>
        <v>0</v>
      </c>
      <c r="DG158" s="77">
        <f t="shared" si="391"/>
        <v>27.36</v>
      </c>
      <c r="DH158" s="75"/>
      <c r="DJ158" s="6">
        <f t="shared" si="392"/>
        <v>30</v>
      </c>
      <c r="DK158" s="6">
        <f t="shared" si="393"/>
        <v>0</v>
      </c>
      <c r="DL158" s="6">
        <f t="shared" si="394"/>
        <v>0</v>
      </c>
      <c r="DM158" s="6">
        <f t="shared" si="395"/>
        <v>0</v>
      </c>
      <c r="DN158" s="6">
        <f t="shared" si="396"/>
        <v>0</v>
      </c>
      <c r="DO158" s="6">
        <f t="shared" si="397"/>
        <v>0</v>
      </c>
      <c r="DP158" s="6">
        <f t="shared" si="398"/>
        <v>0</v>
      </c>
      <c r="DQ158" s="6">
        <f t="shared" si="399"/>
        <v>0</v>
      </c>
      <c r="DR158" s="6">
        <f t="shared" si="400"/>
        <v>0</v>
      </c>
      <c r="DS158" s="6">
        <f t="shared" si="401"/>
        <v>0</v>
      </c>
      <c r="DT158" s="6">
        <f t="shared" si="402"/>
        <v>0</v>
      </c>
      <c r="DU158" s="6">
        <f t="shared" si="403"/>
        <v>0</v>
      </c>
      <c r="DV158" s="77">
        <f t="shared" si="421"/>
        <v>30</v>
      </c>
      <c r="DY158" s="6">
        <v>0</v>
      </c>
      <c r="DZ158" s="6">
        <v>0</v>
      </c>
      <c r="EA158" s="6">
        <v>0</v>
      </c>
      <c r="EB158" s="6">
        <v>0</v>
      </c>
      <c r="EC158" s="6">
        <v>0</v>
      </c>
      <c r="ED158" s="6">
        <v>0</v>
      </c>
      <c r="EE158" s="6">
        <v>0</v>
      </c>
      <c r="EF158" s="6">
        <v>0</v>
      </c>
      <c r="EG158" s="6">
        <v>0</v>
      </c>
      <c r="EH158" s="6">
        <v>0</v>
      </c>
      <c r="EI158" s="6">
        <v>0</v>
      </c>
      <c r="EJ158" s="6">
        <v>0</v>
      </c>
      <c r="EK158" s="77">
        <f t="shared" si="419"/>
        <v>0</v>
      </c>
      <c r="EO158" s="75">
        <f t="shared" si="367"/>
        <v>57.36</v>
      </c>
      <c r="EP158" s="75">
        <f t="shared" si="368"/>
        <v>0</v>
      </c>
      <c r="EQ158" s="75">
        <f t="shared" si="369"/>
        <v>0</v>
      </c>
      <c r="ER158" s="75">
        <f t="shared" si="370"/>
        <v>0</v>
      </c>
      <c r="ES158" s="75">
        <f t="shared" si="371"/>
        <v>0</v>
      </c>
      <c r="ET158" s="75">
        <f t="shared" si="372"/>
        <v>0</v>
      </c>
      <c r="EU158" s="75">
        <f t="shared" si="373"/>
        <v>0</v>
      </c>
      <c r="EV158" s="75">
        <f t="shared" si="374"/>
        <v>0</v>
      </c>
      <c r="EW158" s="75">
        <f t="shared" si="375"/>
        <v>0</v>
      </c>
      <c r="EX158" s="75">
        <f t="shared" si="376"/>
        <v>0</v>
      </c>
      <c r="EY158" s="75">
        <f t="shared" si="377"/>
        <v>0</v>
      </c>
      <c r="EZ158" s="75">
        <f t="shared" si="378"/>
        <v>0</v>
      </c>
      <c r="FA158" s="77">
        <f t="shared" si="420"/>
        <v>57.36</v>
      </c>
      <c r="FD158" s="75">
        <f t="shared" si="404"/>
        <v>1310.6400000000001</v>
      </c>
      <c r="FE158" s="75">
        <f t="shared" si="405"/>
        <v>0</v>
      </c>
      <c r="FF158" s="75">
        <f t="shared" si="406"/>
        <v>0</v>
      </c>
      <c r="FG158" s="75">
        <f t="shared" si="407"/>
        <v>0</v>
      </c>
      <c r="FH158" s="75">
        <f t="shared" si="408"/>
        <v>0</v>
      </c>
      <c r="FI158" s="75">
        <f t="shared" si="409"/>
        <v>0</v>
      </c>
      <c r="FJ158" s="75">
        <f t="shared" si="410"/>
        <v>0</v>
      </c>
      <c r="FK158" s="75">
        <f t="shared" si="411"/>
        <v>0</v>
      </c>
      <c r="FL158" s="75">
        <f t="shared" si="412"/>
        <v>0</v>
      </c>
      <c r="FM158" s="75">
        <f t="shared" si="413"/>
        <v>0</v>
      </c>
      <c r="FN158" s="75">
        <f t="shared" si="414"/>
        <v>0</v>
      </c>
      <c r="FO158" s="75">
        <f t="shared" si="415"/>
        <v>0</v>
      </c>
      <c r="FP158" s="75">
        <f t="shared" si="416"/>
        <v>1310.6400000000001</v>
      </c>
    </row>
    <row r="159" spans="1:172" ht="15" customHeight="1" outlineLevel="2" x14ac:dyDescent="0.25">
      <c r="A159" s="30">
        <v>12</v>
      </c>
      <c r="B159" s="30" t="s">
        <v>408</v>
      </c>
      <c r="C159" s="30" t="s">
        <v>6</v>
      </c>
      <c r="D159" s="64">
        <f t="shared" si="339"/>
        <v>16095</v>
      </c>
      <c r="E159" s="62">
        <v>16095</v>
      </c>
      <c r="F159" s="30" t="s">
        <v>590</v>
      </c>
      <c r="G159" s="36" t="s">
        <v>410</v>
      </c>
      <c r="H159" s="36" t="s">
        <v>410</v>
      </c>
      <c r="I159" s="39" t="s">
        <v>591</v>
      </c>
      <c r="J159" s="39" t="s">
        <v>587</v>
      </c>
      <c r="K159" s="37" t="s">
        <v>415</v>
      </c>
      <c r="L159" s="32" t="s">
        <v>220</v>
      </c>
      <c r="M159" s="33" t="s">
        <v>405</v>
      </c>
      <c r="N159" s="34">
        <v>0.01</v>
      </c>
      <c r="O159" s="34">
        <v>0.02</v>
      </c>
      <c r="P159" s="34">
        <v>0</v>
      </c>
      <c r="Q159" s="34">
        <v>0</v>
      </c>
      <c r="R159" s="33">
        <v>0</v>
      </c>
      <c r="S159" s="33">
        <v>0</v>
      </c>
      <c r="T159" s="33">
        <v>30</v>
      </c>
      <c r="U159" s="33"/>
      <c r="X159" s="75">
        <f>+VLOOKUP($D159,[1]venta_neta_cons!$A$2:$N$1048576,3,0)</f>
        <v>2759</v>
      </c>
      <c r="Y159" s="75">
        <f>+VLOOKUP($D159,[1]venta_neta_cons!$A$2:$N$1048576,4,0)</f>
        <v>0</v>
      </c>
      <c r="Z159" s="75">
        <f>+VLOOKUP($D159,[1]venta_neta_cons!$A$2:$N$1048576,5,0)</f>
        <v>0</v>
      </c>
      <c r="AA159" s="75">
        <f>+VLOOKUP($D159,[1]venta_neta_cons!$A$2:$N$1048576,6,0)</f>
        <v>0</v>
      </c>
      <c r="AB159" s="75">
        <f>+VLOOKUP($D159,[1]venta_neta_cons!$A$2:$N$1048576,7,0)</f>
        <v>0</v>
      </c>
      <c r="AC159" s="75">
        <f>+VLOOKUP($D159,[1]venta_neta_cons!$A$2:$N$1048576,8,0)</f>
        <v>0</v>
      </c>
      <c r="AD159" s="75">
        <f>+VLOOKUP($D159,[1]venta_neta_cons!$A$2:$N$1048576,9,0)</f>
        <v>0</v>
      </c>
      <c r="AE159" s="75">
        <f>+VLOOKUP($D159,[1]venta_neta_cons!$A$2:$N$1048576,10,0)</f>
        <v>0</v>
      </c>
      <c r="AF159" s="75">
        <f>+VLOOKUP($D159,[1]venta_neta_cons!$A$2:$N$1048576,11,0)</f>
        <v>0</v>
      </c>
      <c r="AG159" s="75">
        <f>+VLOOKUP($D159,[1]venta_neta_cons!$A$2:$N$1048576,12,0)</f>
        <v>0</v>
      </c>
      <c r="AH159" s="75">
        <f>+VLOOKUP($D159,[1]venta_neta_cons!$A$2:$N$1048576,13,0)</f>
        <v>0</v>
      </c>
      <c r="AI159" s="75">
        <f>+VLOOKUP($D159,[1]venta_neta_cons!$A$2:$N$1048576,14,0)</f>
        <v>0</v>
      </c>
      <c r="AJ159" s="76">
        <f t="shared" si="340"/>
        <v>2759</v>
      </c>
      <c r="AK159" s="159">
        <f t="shared" si="338"/>
        <v>0.48469010511054728</v>
      </c>
      <c r="AL159" s="76"/>
      <c r="AM159" s="75">
        <f>+VLOOKUP($D159,[1]saldo_cons!$A$2:$N$1048576,3,0)</f>
        <v>2759</v>
      </c>
      <c r="AN159" s="75">
        <f>+VLOOKUP($D159,[1]saldo_cons!$A$2:$N$1048576,4,0)</f>
        <v>0</v>
      </c>
      <c r="AO159" s="75">
        <f>+VLOOKUP($D159,[1]saldo_cons!$A$2:$N$1048576,5,0)</f>
        <v>0</v>
      </c>
      <c r="AP159" s="75">
        <f>+VLOOKUP($D159,[1]saldo_cons!$A$2:$N$1048576,6,0)</f>
        <v>0</v>
      </c>
      <c r="AQ159" s="75">
        <f>+VLOOKUP($D159,[1]saldo_cons!$A$2:$N$1048576,7,0)</f>
        <v>0</v>
      </c>
      <c r="AR159" s="75">
        <f>+VLOOKUP($D159,[1]saldo_cons!$A$2:$N$1048576,8,0)</f>
        <v>0</v>
      </c>
      <c r="AS159" s="75">
        <f>+VLOOKUP($D159,[1]saldo_cons!$A$2:$N$1048576,9,0)</f>
        <v>0</v>
      </c>
      <c r="AT159" s="75">
        <f>+VLOOKUP($D159,[1]saldo_cons!$A$2:$N$1048576,10,0)</f>
        <v>0</v>
      </c>
      <c r="AU159" s="75">
        <f>+VLOOKUP($D159,[1]saldo_cons!$A$2:$N$1048576,11,0)</f>
        <v>0</v>
      </c>
      <c r="AV159" s="75">
        <f>+VLOOKUP($D159,[1]saldo_cons!$A$2:$N$1048576,12,0)</f>
        <v>0</v>
      </c>
      <c r="AW159" s="75">
        <f>+VLOOKUP($D159,[1]saldo_cons!$A$2:$N$1048576,13,0)</f>
        <v>0</v>
      </c>
      <c r="AX159" s="75">
        <f>+VLOOKUP($D159,[1]saldo_cons!$A$2:$N$1048576,14,0)</f>
        <v>0</v>
      </c>
      <c r="AY159" s="76">
        <f t="shared" si="417"/>
        <v>2759</v>
      </c>
      <c r="AZ159" s="76"/>
      <c r="BA159" s="76"/>
      <c r="BB159" s="75">
        <f>+VLOOKUP($D159,[1]ggr_cons!$A$2:$N$1048576,3,0)</f>
        <v>1337.26</v>
      </c>
      <c r="BC159" s="75">
        <f>+VLOOKUP($D159,[1]ggr_cons!$A$2:$N$1048576,4,0)</f>
        <v>0</v>
      </c>
      <c r="BD159" s="75">
        <f>+VLOOKUP($D159,[1]ggr_cons!$A$2:$N$1048576,5,0)</f>
        <v>0</v>
      </c>
      <c r="BE159" s="75">
        <f>+VLOOKUP($D159,[1]ggr_cons!$A$2:$N$1048576,6,0)</f>
        <v>0</v>
      </c>
      <c r="BF159" s="75">
        <f>+VLOOKUP($D159,[1]ggr_cons!$A$2:$N$1048576,7,0)</f>
        <v>0</v>
      </c>
      <c r="BG159" s="75">
        <f>+VLOOKUP($D159,[1]ggr_cons!$A$2:$N$1048576,8,0)</f>
        <v>0</v>
      </c>
      <c r="BH159" s="75">
        <f>+VLOOKUP($D159,[1]ggr_cons!$A$2:$N$1048576,9,0)</f>
        <v>0</v>
      </c>
      <c r="BI159" s="75">
        <f>+VLOOKUP($D159,[1]ggr_cons!$A$2:$N$1048576,10,0)</f>
        <v>0</v>
      </c>
      <c r="BJ159" s="75">
        <f>+VLOOKUP($D159,[1]ggr_cons!$A$2:$N$1048576,11,0)</f>
        <v>0</v>
      </c>
      <c r="BK159" s="75">
        <f>+VLOOKUP($D159,[1]ggr_cons!$A$2:$N$1048576,12,0)</f>
        <v>0</v>
      </c>
      <c r="BL159" s="75">
        <f>+VLOOKUP($D159,[1]ggr_cons!$A$2:$N$1048576,13,0)</f>
        <v>0</v>
      </c>
      <c r="BM159" s="75">
        <f>+VLOOKUP($D159,[1]ggr_cons!$A$2:$N$1048576,14,0)</f>
        <v>0</v>
      </c>
      <c r="BN159" s="76">
        <f t="shared" si="418"/>
        <v>1337.26</v>
      </c>
      <c r="BO159" s="75"/>
      <c r="BP159" s="75"/>
      <c r="BQ159" s="77">
        <f t="shared" si="341"/>
        <v>27.59</v>
      </c>
      <c r="BR159" s="77">
        <f t="shared" si="342"/>
        <v>0</v>
      </c>
      <c r="BS159" s="77">
        <f t="shared" si="343"/>
        <v>0</v>
      </c>
      <c r="BT159" s="77">
        <f t="shared" si="344"/>
        <v>0</v>
      </c>
      <c r="BU159" s="77">
        <f t="shared" si="345"/>
        <v>0</v>
      </c>
      <c r="BV159" s="77">
        <f t="shared" si="346"/>
        <v>0</v>
      </c>
      <c r="BW159" s="77">
        <f t="shared" si="347"/>
        <v>0</v>
      </c>
      <c r="BX159" s="77">
        <f t="shared" si="348"/>
        <v>0</v>
      </c>
      <c r="BY159" s="77">
        <f t="shared" si="349"/>
        <v>0</v>
      </c>
      <c r="BZ159" s="77">
        <f t="shared" si="350"/>
        <v>0</v>
      </c>
      <c r="CA159" s="77">
        <f t="shared" si="351"/>
        <v>0</v>
      </c>
      <c r="CB159" s="77">
        <f t="shared" si="352"/>
        <v>0</v>
      </c>
      <c r="CC159" s="77">
        <f t="shared" si="353"/>
        <v>27.59</v>
      </c>
      <c r="CD159" s="75"/>
      <c r="CE159" s="77"/>
      <c r="CF159" s="77">
        <f t="shared" si="354"/>
        <v>22.801652892561982</v>
      </c>
      <c r="CG159" s="77">
        <f t="shared" si="355"/>
        <v>0</v>
      </c>
      <c r="CH159" s="77">
        <f t="shared" si="356"/>
        <v>0</v>
      </c>
      <c r="CI159" s="77">
        <f t="shared" si="357"/>
        <v>0</v>
      </c>
      <c r="CJ159" s="77">
        <f t="shared" si="358"/>
        <v>0</v>
      </c>
      <c r="CK159" s="77">
        <f t="shared" si="359"/>
        <v>0</v>
      </c>
      <c r="CL159" s="77">
        <f t="shared" si="360"/>
        <v>0</v>
      </c>
      <c r="CM159" s="77">
        <f t="shared" si="361"/>
        <v>0</v>
      </c>
      <c r="CN159" s="77">
        <f t="shared" si="362"/>
        <v>0</v>
      </c>
      <c r="CO159" s="77">
        <f t="shared" si="363"/>
        <v>0</v>
      </c>
      <c r="CP159" s="77">
        <f t="shared" si="364"/>
        <v>0</v>
      </c>
      <c r="CQ159" s="77">
        <f t="shared" si="365"/>
        <v>0</v>
      </c>
      <c r="CR159" s="77">
        <f t="shared" si="366"/>
        <v>22.801652892561982</v>
      </c>
      <c r="CS159" s="75"/>
      <c r="CT159" s="75"/>
      <c r="CU159" s="78">
        <f t="shared" si="379"/>
        <v>55.18</v>
      </c>
      <c r="CV159" s="78">
        <f t="shared" si="380"/>
        <v>0</v>
      </c>
      <c r="CW159" s="78">
        <f t="shared" si="381"/>
        <v>0</v>
      </c>
      <c r="CX159" s="78">
        <f t="shared" si="382"/>
        <v>0</v>
      </c>
      <c r="CY159" s="78">
        <f t="shared" si="383"/>
        <v>0</v>
      </c>
      <c r="CZ159" s="78">
        <f t="shared" si="384"/>
        <v>0</v>
      </c>
      <c r="DA159" s="78">
        <f t="shared" si="385"/>
        <v>0</v>
      </c>
      <c r="DB159" s="78">
        <f t="shared" si="386"/>
        <v>0</v>
      </c>
      <c r="DC159" s="78">
        <f t="shared" si="387"/>
        <v>0</v>
      </c>
      <c r="DD159" s="78">
        <f t="shared" si="388"/>
        <v>0</v>
      </c>
      <c r="DE159" s="78">
        <f t="shared" si="389"/>
        <v>0</v>
      </c>
      <c r="DF159" s="78">
        <f t="shared" si="390"/>
        <v>0</v>
      </c>
      <c r="DG159" s="77">
        <f t="shared" si="391"/>
        <v>55.18</v>
      </c>
      <c r="DH159" s="75"/>
      <c r="DJ159" s="6">
        <f t="shared" si="392"/>
        <v>30</v>
      </c>
      <c r="DK159" s="6">
        <f t="shared" si="393"/>
        <v>0</v>
      </c>
      <c r="DL159" s="6">
        <f t="shared" si="394"/>
        <v>0</v>
      </c>
      <c r="DM159" s="6">
        <f t="shared" si="395"/>
        <v>0</v>
      </c>
      <c r="DN159" s="6">
        <f t="shared" si="396"/>
        <v>0</v>
      </c>
      <c r="DO159" s="6">
        <f t="shared" si="397"/>
        <v>0</v>
      </c>
      <c r="DP159" s="6">
        <f t="shared" si="398"/>
        <v>0</v>
      </c>
      <c r="DQ159" s="6">
        <f t="shared" si="399"/>
        <v>0</v>
      </c>
      <c r="DR159" s="6">
        <f t="shared" si="400"/>
        <v>0</v>
      </c>
      <c r="DS159" s="6">
        <f t="shared" si="401"/>
        <v>0</v>
      </c>
      <c r="DT159" s="6">
        <f t="shared" si="402"/>
        <v>0</v>
      </c>
      <c r="DU159" s="6">
        <f t="shared" si="403"/>
        <v>0</v>
      </c>
      <c r="DV159" s="77">
        <f t="shared" si="421"/>
        <v>30</v>
      </c>
      <c r="DY159" s="6">
        <v>0</v>
      </c>
      <c r="DZ159" s="6">
        <v>0</v>
      </c>
      <c r="EA159" s="6">
        <v>0</v>
      </c>
      <c r="EB159" s="6">
        <v>0</v>
      </c>
      <c r="EC159" s="6">
        <v>0</v>
      </c>
      <c r="ED159" s="6">
        <v>0</v>
      </c>
      <c r="EE159" s="6">
        <v>0</v>
      </c>
      <c r="EF159" s="6">
        <v>0</v>
      </c>
      <c r="EG159" s="6">
        <v>0</v>
      </c>
      <c r="EH159" s="6">
        <v>0</v>
      </c>
      <c r="EI159" s="6">
        <v>0</v>
      </c>
      <c r="EJ159" s="6">
        <v>0</v>
      </c>
      <c r="EK159" s="77">
        <f t="shared" si="419"/>
        <v>0</v>
      </c>
      <c r="EO159" s="75">
        <f t="shared" si="367"/>
        <v>85.18</v>
      </c>
      <c r="EP159" s="75">
        <f t="shared" si="368"/>
        <v>0</v>
      </c>
      <c r="EQ159" s="75">
        <f t="shared" si="369"/>
        <v>0</v>
      </c>
      <c r="ER159" s="75">
        <f t="shared" si="370"/>
        <v>0</v>
      </c>
      <c r="ES159" s="75">
        <f t="shared" si="371"/>
        <v>0</v>
      </c>
      <c r="ET159" s="75">
        <f t="shared" si="372"/>
        <v>0</v>
      </c>
      <c r="EU159" s="75">
        <f t="shared" si="373"/>
        <v>0</v>
      </c>
      <c r="EV159" s="75">
        <f t="shared" si="374"/>
        <v>0</v>
      </c>
      <c r="EW159" s="75">
        <f t="shared" si="375"/>
        <v>0</v>
      </c>
      <c r="EX159" s="75">
        <f t="shared" si="376"/>
        <v>0</v>
      </c>
      <c r="EY159" s="75">
        <f t="shared" si="377"/>
        <v>0</v>
      </c>
      <c r="EZ159" s="75">
        <f t="shared" si="378"/>
        <v>0</v>
      </c>
      <c r="FA159" s="77">
        <f t="shared" si="420"/>
        <v>85.18</v>
      </c>
      <c r="FD159" s="75">
        <f t="shared" si="404"/>
        <v>2673.82</v>
      </c>
      <c r="FE159" s="75">
        <f t="shared" si="405"/>
        <v>0</v>
      </c>
      <c r="FF159" s="75">
        <f t="shared" si="406"/>
        <v>0</v>
      </c>
      <c r="FG159" s="75">
        <f t="shared" si="407"/>
        <v>0</v>
      </c>
      <c r="FH159" s="75">
        <f t="shared" si="408"/>
        <v>0</v>
      </c>
      <c r="FI159" s="75">
        <f t="shared" si="409"/>
        <v>0</v>
      </c>
      <c r="FJ159" s="75">
        <f t="shared" si="410"/>
        <v>0</v>
      </c>
      <c r="FK159" s="75">
        <f t="shared" si="411"/>
        <v>0</v>
      </c>
      <c r="FL159" s="75">
        <f t="shared" si="412"/>
        <v>0</v>
      </c>
      <c r="FM159" s="75">
        <f t="shared" si="413"/>
        <v>0</v>
      </c>
      <c r="FN159" s="75">
        <f t="shared" si="414"/>
        <v>0</v>
      </c>
      <c r="FO159" s="75">
        <f t="shared" si="415"/>
        <v>0</v>
      </c>
      <c r="FP159" s="75">
        <f t="shared" si="416"/>
        <v>2673.82</v>
      </c>
    </row>
    <row r="160" spans="1:172" ht="15" customHeight="1" outlineLevel="2" x14ac:dyDescent="0.25">
      <c r="A160" s="30">
        <v>12</v>
      </c>
      <c r="B160" s="30" t="s">
        <v>408</v>
      </c>
      <c r="C160" s="30" t="s">
        <v>6</v>
      </c>
      <c r="D160" s="64">
        <f t="shared" si="339"/>
        <v>16096</v>
      </c>
      <c r="E160" s="62">
        <v>16096</v>
      </c>
      <c r="F160" s="39" t="s">
        <v>592</v>
      </c>
      <c r="G160" s="36" t="s">
        <v>410</v>
      </c>
      <c r="H160" s="36" t="s">
        <v>410</v>
      </c>
      <c r="I160" s="39" t="s">
        <v>593</v>
      </c>
      <c r="J160" s="39" t="s">
        <v>594</v>
      </c>
      <c r="K160" s="37" t="s">
        <v>415</v>
      </c>
      <c r="L160" s="32" t="s">
        <v>220</v>
      </c>
      <c r="M160" s="33" t="s">
        <v>405</v>
      </c>
      <c r="N160" s="34">
        <v>0.01</v>
      </c>
      <c r="O160" s="34">
        <v>0.02</v>
      </c>
      <c r="P160" s="34">
        <v>0</v>
      </c>
      <c r="Q160" s="34">
        <v>0</v>
      </c>
      <c r="R160" s="33">
        <v>0</v>
      </c>
      <c r="S160" s="33">
        <v>0</v>
      </c>
      <c r="T160" s="33">
        <v>30</v>
      </c>
      <c r="U160" s="33"/>
      <c r="X160" s="75">
        <f>+VLOOKUP($D160,[1]venta_neta_cons!$A$2:$N$1048576,3,0)</f>
        <v>543</v>
      </c>
      <c r="Y160" s="75">
        <f>+VLOOKUP($D160,[1]venta_neta_cons!$A$2:$N$1048576,4,0)</f>
        <v>0</v>
      </c>
      <c r="Z160" s="75">
        <f>+VLOOKUP($D160,[1]venta_neta_cons!$A$2:$N$1048576,5,0)</f>
        <v>0</v>
      </c>
      <c r="AA160" s="75">
        <f>+VLOOKUP($D160,[1]venta_neta_cons!$A$2:$N$1048576,6,0)</f>
        <v>0</v>
      </c>
      <c r="AB160" s="75">
        <f>+VLOOKUP($D160,[1]venta_neta_cons!$A$2:$N$1048576,7,0)</f>
        <v>0</v>
      </c>
      <c r="AC160" s="75">
        <f>+VLOOKUP($D160,[1]venta_neta_cons!$A$2:$N$1048576,8,0)</f>
        <v>0</v>
      </c>
      <c r="AD160" s="75">
        <f>+VLOOKUP($D160,[1]venta_neta_cons!$A$2:$N$1048576,9,0)</f>
        <v>0</v>
      </c>
      <c r="AE160" s="75">
        <f>+VLOOKUP($D160,[1]venta_neta_cons!$A$2:$N$1048576,10,0)</f>
        <v>0</v>
      </c>
      <c r="AF160" s="75">
        <f>+VLOOKUP($D160,[1]venta_neta_cons!$A$2:$N$1048576,11,0)</f>
        <v>0</v>
      </c>
      <c r="AG160" s="75">
        <f>+VLOOKUP($D160,[1]venta_neta_cons!$A$2:$N$1048576,12,0)</f>
        <v>0</v>
      </c>
      <c r="AH160" s="75">
        <f>+VLOOKUP($D160,[1]venta_neta_cons!$A$2:$N$1048576,13,0)</f>
        <v>0</v>
      </c>
      <c r="AI160" s="75">
        <f>+VLOOKUP($D160,[1]venta_neta_cons!$A$2:$N$1048576,14,0)</f>
        <v>0</v>
      </c>
      <c r="AJ160" s="76">
        <f t="shared" si="340"/>
        <v>543</v>
      </c>
      <c r="AK160" s="159">
        <f t="shared" si="338"/>
        <v>0.41206261510128911</v>
      </c>
      <c r="AL160" s="76"/>
      <c r="AM160" s="75">
        <f>+VLOOKUP($D160,[1]saldo_cons!$A$2:$N$1048576,3,0)</f>
        <v>543</v>
      </c>
      <c r="AN160" s="75">
        <f>+VLOOKUP($D160,[1]saldo_cons!$A$2:$N$1048576,4,0)</f>
        <v>0</v>
      </c>
      <c r="AO160" s="75">
        <f>+VLOOKUP($D160,[1]saldo_cons!$A$2:$N$1048576,5,0)</f>
        <v>0</v>
      </c>
      <c r="AP160" s="75">
        <f>+VLOOKUP($D160,[1]saldo_cons!$A$2:$N$1048576,6,0)</f>
        <v>0</v>
      </c>
      <c r="AQ160" s="75">
        <f>+VLOOKUP($D160,[1]saldo_cons!$A$2:$N$1048576,7,0)</f>
        <v>0</v>
      </c>
      <c r="AR160" s="75">
        <f>+VLOOKUP($D160,[1]saldo_cons!$A$2:$N$1048576,8,0)</f>
        <v>0</v>
      </c>
      <c r="AS160" s="75">
        <f>+VLOOKUP($D160,[1]saldo_cons!$A$2:$N$1048576,9,0)</f>
        <v>0</v>
      </c>
      <c r="AT160" s="75">
        <f>+VLOOKUP($D160,[1]saldo_cons!$A$2:$N$1048576,10,0)</f>
        <v>0</v>
      </c>
      <c r="AU160" s="75">
        <f>+VLOOKUP($D160,[1]saldo_cons!$A$2:$N$1048576,11,0)</f>
        <v>0</v>
      </c>
      <c r="AV160" s="75">
        <f>+VLOOKUP($D160,[1]saldo_cons!$A$2:$N$1048576,12,0)</f>
        <v>0</v>
      </c>
      <c r="AW160" s="75">
        <f>+VLOOKUP($D160,[1]saldo_cons!$A$2:$N$1048576,13,0)</f>
        <v>0</v>
      </c>
      <c r="AX160" s="75">
        <f>+VLOOKUP($D160,[1]saldo_cons!$A$2:$N$1048576,14,0)</f>
        <v>0</v>
      </c>
      <c r="AY160" s="76">
        <f t="shared" si="417"/>
        <v>543</v>
      </c>
      <c r="AZ160" s="76"/>
      <c r="BA160" s="76"/>
      <c r="BB160" s="75">
        <f>+VLOOKUP($D160,[1]ggr_cons!$A$2:$N$1048576,3,0)</f>
        <v>223.75</v>
      </c>
      <c r="BC160" s="75">
        <f>+VLOOKUP($D160,[1]ggr_cons!$A$2:$N$1048576,4,0)</f>
        <v>0</v>
      </c>
      <c r="BD160" s="75">
        <f>+VLOOKUP($D160,[1]ggr_cons!$A$2:$N$1048576,5,0)</f>
        <v>0</v>
      </c>
      <c r="BE160" s="75">
        <f>+VLOOKUP($D160,[1]ggr_cons!$A$2:$N$1048576,6,0)</f>
        <v>0</v>
      </c>
      <c r="BF160" s="75">
        <f>+VLOOKUP($D160,[1]ggr_cons!$A$2:$N$1048576,7,0)</f>
        <v>0</v>
      </c>
      <c r="BG160" s="75">
        <f>+VLOOKUP($D160,[1]ggr_cons!$A$2:$N$1048576,8,0)</f>
        <v>0</v>
      </c>
      <c r="BH160" s="75">
        <f>+VLOOKUP($D160,[1]ggr_cons!$A$2:$N$1048576,9,0)</f>
        <v>0</v>
      </c>
      <c r="BI160" s="75">
        <f>+VLOOKUP($D160,[1]ggr_cons!$A$2:$N$1048576,10,0)</f>
        <v>0</v>
      </c>
      <c r="BJ160" s="75">
        <f>+VLOOKUP($D160,[1]ggr_cons!$A$2:$N$1048576,11,0)</f>
        <v>0</v>
      </c>
      <c r="BK160" s="75">
        <f>+VLOOKUP($D160,[1]ggr_cons!$A$2:$N$1048576,12,0)</f>
        <v>0</v>
      </c>
      <c r="BL160" s="75">
        <f>+VLOOKUP($D160,[1]ggr_cons!$A$2:$N$1048576,13,0)</f>
        <v>0</v>
      </c>
      <c r="BM160" s="75">
        <f>+VLOOKUP($D160,[1]ggr_cons!$A$2:$N$1048576,14,0)</f>
        <v>0</v>
      </c>
      <c r="BN160" s="76">
        <f t="shared" si="418"/>
        <v>223.75</v>
      </c>
      <c r="BO160" s="75"/>
      <c r="BP160" s="75"/>
      <c r="BQ160" s="77">
        <f t="shared" si="341"/>
        <v>5.43</v>
      </c>
      <c r="BR160" s="77">
        <f t="shared" si="342"/>
        <v>0</v>
      </c>
      <c r="BS160" s="77">
        <f t="shared" si="343"/>
        <v>0</v>
      </c>
      <c r="BT160" s="77">
        <f t="shared" si="344"/>
        <v>0</v>
      </c>
      <c r="BU160" s="77">
        <f t="shared" si="345"/>
        <v>0</v>
      </c>
      <c r="BV160" s="77">
        <f t="shared" si="346"/>
        <v>0</v>
      </c>
      <c r="BW160" s="77">
        <f t="shared" si="347"/>
        <v>0</v>
      </c>
      <c r="BX160" s="77">
        <f t="shared" si="348"/>
        <v>0</v>
      </c>
      <c r="BY160" s="77">
        <f t="shared" si="349"/>
        <v>0</v>
      </c>
      <c r="BZ160" s="77">
        <f t="shared" si="350"/>
        <v>0</v>
      </c>
      <c r="CA160" s="77">
        <f t="shared" si="351"/>
        <v>0</v>
      </c>
      <c r="CB160" s="77">
        <f t="shared" si="352"/>
        <v>0</v>
      </c>
      <c r="CC160" s="77">
        <f t="shared" si="353"/>
        <v>5.43</v>
      </c>
      <c r="CD160" s="75"/>
      <c r="CE160" s="77"/>
      <c r="CF160" s="77">
        <f t="shared" si="354"/>
        <v>4.4876033057851235</v>
      </c>
      <c r="CG160" s="77">
        <f t="shared" si="355"/>
        <v>0</v>
      </c>
      <c r="CH160" s="77">
        <f t="shared" si="356"/>
        <v>0</v>
      </c>
      <c r="CI160" s="77">
        <f t="shared" si="357"/>
        <v>0</v>
      </c>
      <c r="CJ160" s="77">
        <f t="shared" si="358"/>
        <v>0</v>
      </c>
      <c r="CK160" s="77">
        <f t="shared" si="359"/>
        <v>0</v>
      </c>
      <c r="CL160" s="77">
        <f t="shared" si="360"/>
        <v>0</v>
      </c>
      <c r="CM160" s="77">
        <f t="shared" si="361"/>
        <v>0</v>
      </c>
      <c r="CN160" s="77">
        <f t="shared" si="362"/>
        <v>0</v>
      </c>
      <c r="CO160" s="77">
        <f t="shared" si="363"/>
        <v>0</v>
      </c>
      <c r="CP160" s="77">
        <f t="shared" si="364"/>
        <v>0</v>
      </c>
      <c r="CQ160" s="77">
        <f t="shared" si="365"/>
        <v>0</v>
      </c>
      <c r="CR160" s="77">
        <f t="shared" si="366"/>
        <v>4.4876033057851235</v>
      </c>
      <c r="CS160" s="75"/>
      <c r="CT160" s="75"/>
      <c r="CU160" s="78">
        <f t="shared" si="379"/>
        <v>10.86</v>
      </c>
      <c r="CV160" s="78">
        <f t="shared" si="380"/>
        <v>0</v>
      </c>
      <c r="CW160" s="78">
        <f t="shared" si="381"/>
        <v>0</v>
      </c>
      <c r="CX160" s="78">
        <f t="shared" si="382"/>
        <v>0</v>
      </c>
      <c r="CY160" s="78">
        <f t="shared" si="383"/>
        <v>0</v>
      </c>
      <c r="CZ160" s="78">
        <f t="shared" si="384"/>
        <v>0</v>
      </c>
      <c r="DA160" s="78">
        <f t="shared" si="385"/>
        <v>0</v>
      </c>
      <c r="DB160" s="78">
        <f t="shared" si="386"/>
        <v>0</v>
      </c>
      <c r="DC160" s="78">
        <f t="shared" si="387"/>
        <v>0</v>
      </c>
      <c r="DD160" s="78">
        <f t="shared" si="388"/>
        <v>0</v>
      </c>
      <c r="DE160" s="78">
        <f t="shared" si="389"/>
        <v>0</v>
      </c>
      <c r="DF160" s="78">
        <f t="shared" si="390"/>
        <v>0</v>
      </c>
      <c r="DG160" s="77">
        <f t="shared" si="391"/>
        <v>10.86</v>
      </c>
      <c r="DH160" s="75"/>
      <c r="DJ160" s="6">
        <f t="shared" si="392"/>
        <v>30</v>
      </c>
      <c r="DK160" s="6">
        <f t="shared" si="393"/>
        <v>0</v>
      </c>
      <c r="DL160" s="6">
        <f t="shared" si="394"/>
        <v>0</v>
      </c>
      <c r="DM160" s="6">
        <f t="shared" si="395"/>
        <v>0</v>
      </c>
      <c r="DN160" s="6">
        <f t="shared" si="396"/>
        <v>0</v>
      </c>
      <c r="DO160" s="6">
        <f t="shared" si="397"/>
        <v>0</v>
      </c>
      <c r="DP160" s="6">
        <f t="shared" si="398"/>
        <v>0</v>
      </c>
      <c r="DQ160" s="6">
        <f t="shared" si="399"/>
        <v>0</v>
      </c>
      <c r="DR160" s="6">
        <f t="shared" si="400"/>
        <v>0</v>
      </c>
      <c r="DS160" s="6">
        <f t="shared" si="401"/>
        <v>0</v>
      </c>
      <c r="DT160" s="6">
        <f t="shared" si="402"/>
        <v>0</v>
      </c>
      <c r="DU160" s="6">
        <f t="shared" si="403"/>
        <v>0</v>
      </c>
      <c r="DV160" s="77">
        <f t="shared" si="421"/>
        <v>30</v>
      </c>
      <c r="DY160" s="6">
        <v>0</v>
      </c>
      <c r="DZ160" s="6">
        <v>0</v>
      </c>
      <c r="EA160" s="6">
        <v>0</v>
      </c>
      <c r="EB160" s="6">
        <v>0</v>
      </c>
      <c r="EC160" s="6">
        <v>0</v>
      </c>
      <c r="ED160" s="6">
        <v>0</v>
      </c>
      <c r="EE160" s="6">
        <v>0</v>
      </c>
      <c r="EF160" s="6">
        <v>0</v>
      </c>
      <c r="EG160" s="6">
        <v>0</v>
      </c>
      <c r="EH160" s="6">
        <v>0</v>
      </c>
      <c r="EI160" s="6">
        <v>0</v>
      </c>
      <c r="EJ160" s="6">
        <v>0</v>
      </c>
      <c r="EK160" s="77">
        <f t="shared" si="419"/>
        <v>0</v>
      </c>
      <c r="EO160" s="75">
        <f t="shared" si="367"/>
        <v>40.86</v>
      </c>
      <c r="EP160" s="75">
        <f t="shared" si="368"/>
        <v>0</v>
      </c>
      <c r="EQ160" s="75">
        <f t="shared" si="369"/>
        <v>0</v>
      </c>
      <c r="ER160" s="75">
        <f t="shared" si="370"/>
        <v>0</v>
      </c>
      <c r="ES160" s="75">
        <f t="shared" si="371"/>
        <v>0</v>
      </c>
      <c r="ET160" s="75">
        <f t="shared" si="372"/>
        <v>0</v>
      </c>
      <c r="EU160" s="75">
        <f t="shared" si="373"/>
        <v>0</v>
      </c>
      <c r="EV160" s="75">
        <f t="shared" si="374"/>
        <v>0</v>
      </c>
      <c r="EW160" s="75">
        <f t="shared" si="375"/>
        <v>0</v>
      </c>
      <c r="EX160" s="75">
        <f t="shared" si="376"/>
        <v>0</v>
      </c>
      <c r="EY160" s="75">
        <f t="shared" si="377"/>
        <v>0</v>
      </c>
      <c r="EZ160" s="75">
        <f t="shared" si="378"/>
        <v>0</v>
      </c>
      <c r="FA160" s="77">
        <f t="shared" si="420"/>
        <v>40.86</v>
      </c>
      <c r="FD160" s="75">
        <f t="shared" si="404"/>
        <v>502.14</v>
      </c>
      <c r="FE160" s="75">
        <f t="shared" si="405"/>
        <v>0</v>
      </c>
      <c r="FF160" s="75">
        <f t="shared" si="406"/>
        <v>0</v>
      </c>
      <c r="FG160" s="75">
        <f t="shared" si="407"/>
        <v>0</v>
      </c>
      <c r="FH160" s="75">
        <f t="shared" si="408"/>
        <v>0</v>
      </c>
      <c r="FI160" s="75">
        <f t="shared" si="409"/>
        <v>0</v>
      </c>
      <c r="FJ160" s="75">
        <f t="shared" si="410"/>
        <v>0</v>
      </c>
      <c r="FK160" s="75">
        <f t="shared" si="411"/>
        <v>0</v>
      </c>
      <c r="FL160" s="75">
        <f t="shared" si="412"/>
        <v>0</v>
      </c>
      <c r="FM160" s="75">
        <f t="shared" si="413"/>
        <v>0</v>
      </c>
      <c r="FN160" s="75">
        <f t="shared" si="414"/>
        <v>0</v>
      </c>
      <c r="FO160" s="75">
        <f t="shared" si="415"/>
        <v>0</v>
      </c>
      <c r="FP160" s="75">
        <f t="shared" si="416"/>
        <v>502.14</v>
      </c>
    </row>
    <row r="161" spans="1:172" ht="15" customHeight="1" outlineLevel="2" x14ac:dyDescent="0.25">
      <c r="A161" s="30">
        <v>12</v>
      </c>
      <c r="B161" s="30" t="s">
        <v>408</v>
      </c>
      <c r="C161" s="30" t="s">
        <v>6</v>
      </c>
      <c r="D161" s="64">
        <f t="shared" si="339"/>
        <v>16097</v>
      </c>
      <c r="E161" s="62">
        <v>16097</v>
      </c>
      <c r="F161" s="46" t="s">
        <v>595</v>
      </c>
      <c r="G161" s="36" t="s">
        <v>410</v>
      </c>
      <c r="H161" s="36" t="s">
        <v>410</v>
      </c>
      <c r="I161" s="46" t="s">
        <v>596</v>
      </c>
      <c r="J161" s="46" t="s">
        <v>597</v>
      </c>
      <c r="K161" s="37" t="s">
        <v>415</v>
      </c>
      <c r="L161" s="32" t="s">
        <v>220</v>
      </c>
      <c r="M161" s="33" t="s">
        <v>405</v>
      </c>
      <c r="N161" s="34">
        <v>0.01</v>
      </c>
      <c r="O161" s="34">
        <v>0.02</v>
      </c>
      <c r="P161" s="34">
        <v>0</v>
      </c>
      <c r="Q161" s="34">
        <v>0</v>
      </c>
      <c r="R161" s="33">
        <v>0</v>
      </c>
      <c r="S161" s="33">
        <v>0</v>
      </c>
      <c r="T161" s="33">
        <v>30</v>
      </c>
      <c r="U161" s="33"/>
      <c r="X161" s="75">
        <f>+VLOOKUP($D161,[1]venta_neta_cons!$A$2:$N$1048576,3,0)</f>
        <v>6155</v>
      </c>
      <c r="Y161" s="75">
        <f>+VLOOKUP($D161,[1]venta_neta_cons!$A$2:$N$1048576,4,0)</f>
        <v>0</v>
      </c>
      <c r="Z161" s="75">
        <f>+VLOOKUP($D161,[1]venta_neta_cons!$A$2:$N$1048576,5,0)</f>
        <v>0</v>
      </c>
      <c r="AA161" s="75">
        <f>+VLOOKUP($D161,[1]venta_neta_cons!$A$2:$N$1048576,6,0)</f>
        <v>0</v>
      </c>
      <c r="AB161" s="75">
        <f>+VLOOKUP($D161,[1]venta_neta_cons!$A$2:$N$1048576,7,0)</f>
        <v>0</v>
      </c>
      <c r="AC161" s="75">
        <f>+VLOOKUP($D161,[1]venta_neta_cons!$A$2:$N$1048576,8,0)</f>
        <v>0</v>
      </c>
      <c r="AD161" s="75">
        <f>+VLOOKUP($D161,[1]venta_neta_cons!$A$2:$N$1048576,9,0)</f>
        <v>0</v>
      </c>
      <c r="AE161" s="75">
        <f>+VLOOKUP($D161,[1]venta_neta_cons!$A$2:$N$1048576,10,0)</f>
        <v>0</v>
      </c>
      <c r="AF161" s="75">
        <f>+VLOOKUP($D161,[1]venta_neta_cons!$A$2:$N$1048576,11,0)</f>
        <v>0</v>
      </c>
      <c r="AG161" s="75">
        <f>+VLOOKUP($D161,[1]venta_neta_cons!$A$2:$N$1048576,12,0)</f>
        <v>0</v>
      </c>
      <c r="AH161" s="75">
        <f>+VLOOKUP($D161,[1]venta_neta_cons!$A$2:$N$1048576,13,0)</f>
        <v>0</v>
      </c>
      <c r="AI161" s="75">
        <f>+VLOOKUP($D161,[1]venta_neta_cons!$A$2:$N$1048576,14,0)</f>
        <v>0</v>
      </c>
      <c r="AJ161" s="76">
        <f t="shared" si="340"/>
        <v>6155</v>
      </c>
      <c r="AK161" s="159">
        <f t="shared" si="338"/>
        <v>6.6805848903330564E-2</v>
      </c>
      <c r="AL161" s="76"/>
      <c r="AM161" s="75">
        <f>+VLOOKUP($D161,[1]saldo_cons!$A$2:$N$1048576,3,0)</f>
        <v>6155</v>
      </c>
      <c r="AN161" s="75">
        <f>+VLOOKUP($D161,[1]saldo_cons!$A$2:$N$1048576,4,0)</f>
        <v>0</v>
      </c>
      <c r="AO161" s="75">
        <f>+VLOOKUP($D161,[1]saldo_cons!$A$2:$N$1048576,5,0)</f>
        <v>0</v>
      </c>
      <c r="AP161" s="75">
        <f>+VLOOKUP($D161,[1]saldo_cons!$A$2:$N$1048576,6,0)</f>
        <v>0</v>
      </c>
      <c r="AQ161" s="75">
        <f>+VLOOKUP($D161,[1]saldo_cons!$A$2:$N$1048576,7,0)</f>
        <v>0</v>
      </c>
      <c r="AR161" s="75">
        <f>+VLOOKUP($D161,[1]saldo_cons!$A$2:$N$1048576,8,0)</f>
        <v>0</v>
      </c>
      <c r="AS161" s="75">
        <f>+VLOOKUP($D161,[1]saldo_cons!$A$2:$N$1048576,9,0)</f>
        <v>0</v>
      </c>
      <c r="AT161" s="75">
        <f>+VLOOKUP($D161,[1]saldo_cons!$A$2:$N$1048576,10,0)</f>
        <v>0</v>
      </c>
      <c r="AU161" s="75">
        <f>+VLOOKUP($D161,[1]saldo_cons!$A$2:$N$1048576,11,0)</f>
        <v>0</v>
      </c>
      <c r="AV161" s="75">
        <f>+VLOOKUP($D161,[1]saldo_cons!$A$2:$N$1048576,12,0)</f>
        <v>0</v>
      </c>
      <c r="AW161" s="75">
        <f>+VLOOKUP($D161,[1]saldo_cons!$A$2:$N$1048576,13,0)</f>
        <v>0</v>
      </c>
      <c r="AX161" s="75">
        <f>+VLOOKUP($D161,[1]saldo_cons!$A$2:$N$1048576,14,0)</f>
        <v>0</v>
      </c>
      <c r="AY161" s="76">
        <f t="shared" si="417"/>
        <v>6155</v>
      </c>
      <c r="AZ161" s="76"/>
      <c r="BA161" s="76"/>
      <c r="BB161" s="75">
        <f>+VLOOKUP($D161,[1]ggr_cons!$A$2:$N$1048576,3,0)</f>
        <v>411.1899999999996</v>
      </c>
      <c r="BC161" s="75">
        <f>+VLOOKUP($D161,[1]ggr_cons!$A$2:$N$1048576,4,0)</f>
        <v>0</v>
      </c>
      <c r="BD161" s="75">
        <f>+VLOOKUP($D161,[1]ggr_cons!$A$2:$N$1048576,5,0)</f>
        <v>0</v>
      </c>
      <c r="BE161" s="75">
        <f>+VLOOKUP($D161,[1]ggr_cons!$A$2:$N$1048576,6,0)</f>
        <v>0</v>
      </c>
      <c r="BF161" s="75">
        <f>+VLOOKUP($D161,[1]ggr_cons!$A$2:$N$1048576,7,0)</f>
        <v>0</v>
      </c>
      <c r="BG161" s="75">
        <f>+VLOOKUP($D161,[1]ggr_cons!$A$2:$N$1048576,8,0)</f>
        <v>0</v>
      </c>
      <c r="BH161" s="75">
        <f>+VLOOKUP($D161,[1]ggr_cons!$A$2:$N$1048576,9,0)</f>
        <v>0</v>
      </c>
      <c r="BI161" s="75">
        <f>+VLOOKUP($D161,[1]ggr_cons!$A$2:$N$1048576,10,0)</f>
        <v>0</v>
      </c>
      <c r="BJ161" s="75">
        <f>+VLOOKUP($D161,[1]ggr_cons!$A$2:$N$1048576,11,0)</f>
        <v>0</v>
      </c>
      <c r="BK161" s="75">
        <f>+VLOOKUP($D161,[1]ggr_cons!$A$2:$N$1048576,12,0)</f>
        <v>0</v>
      </c>
      <c r="BL161" s="75">
        <f>+VLOOKUP($D161,[1]ggr_cons!$A$2:$N$1048576,13,0)</f>
        <v>0</v>
      </c>
      <c r="BM161" s="75">
        <f>+VLOOKUP($D161,[1]ggr_cons!$A$2:$N$1048576,14,0)</f>
        <v>0</v>
      </c>
      <c r="BN161" s="76">
        <f t="shared" si="418"/>
        <v>411.1899999999996</v>
      </c>
      <c r="BO161" s="75"/>
      <c r="BP161" s="75"/>
      <c r="BQ161" s="77">
        <f t="shared" si="341"/>
        <v>61.550000000000004</v>
      </c>
      <c r="BR161" s="77">
        <f t="shared" si="342"/>
        <v>0</v>
      </c>
      <c r="BS161" s="77">
        <f t="shared" si="343"/>
        <v>0</v>
      </c>
      <c r="BT161" s="77">
        <f t="shared" si="344"/>
        <v>0</v>
      </c>
      <c r="BU161" s="77">
        <f t="shared" si="345"/>
        <v>0</v>
      </c>
      <c r="BV161" s="77">
        <f t="shared" si="346"/>
        <v>0</v>
      </c>
      <c r="BW161" s="77">
        <f t="shared" si="347"/>
        <v>0</v>
      </c>
      <c r="BX161" s="77">
        <f t="shared" si="348"/>
        <v>0</v>
      </c>
      <c r="BY161" s="77">
        <f t="shared" si="349"/>
        <v>0</v>
      </c>
      <c r="BZ161" s="77">
        <f t="shared" si="350"/>
        <v>0</v>
      </c>
      <c r="CA161" s="77">
        <f t="shared" si="351"/>
        <v>0</v>
      </c>
      <c r="CB161" s="77">
        <f t="shared" si="352"/>
        <v>0</v>
      </c>
      <c r="CC161" s="77">
        <f t="shared" si="353"/>
        <v>61.550000000000004</v>
      </c>
      <c r="CD161" s="75"/>
      <c r="CE161" s="77"/>
      <c r="CF161" s="77">
        <f t="shared" si="354"/>
        <v>50.867768595041326</v>
      </c>
      <c r="CG161" s="77">
        <f t="shared" si="355"/>
        <v>0</v>
      </c>
      <c r="CH161" s="77">
        <f t="shared" si="356"/>
        <v>0</v>
      </c>
      <c r="CI161" s="77">
        <f t="shared" si="357"/>
        <v>0</v>
      </c>
      <c r="CJ161" s="77">
        <f t="shared" si="358"/>
        <v>0</v>
      </c>
      <c r="CK161" s="77">
        <f t="shared" si="359"/>
        <v>0</v>
      </c>
      <c r="CL161" s="77">
        <f t="shared" si="360"/>
        <v>0</v>
      </c>
      <c r="CM161" s="77">
        <f t="shared" si="361"/>
        <v>0</v>
      </c>
      <c r="CN161" s="77">
        <f t="shared" si="362"/>
        <v>0</v>
      </c>
      <c r="CO161" s="77">
        <f t="shared" si="363"/>
        <v>0</v>
      </c>
      <c r="CP161" s="77">
        <f t="shared" si="364"/>
        <v>0</v>
      </c>
      <c r="CQ161" s="77">
        <f t="shared" si="365"/>
        <v>0</v>
      </c>
      <c r="CR161" s="77">
        <f t="shared" si="366"/>
        <v>50.867768595041326</v>
      </c>
      <c r="CS161" s="75"/>
      <c r="CT161" s="75"/>
      <c r="CU161" s="78">
        <f t="shared" si="379"/>
        <v>123.10000000000001</v>
      </c>
      <c r="CV161" s="78">
        <f t="shared" si="380"/>
        <v>0</v>
      </c>
      <c r="CW161" s="78">
        <f t="shared" si="381"/>
        <v>0</v>
      </c>
      <c r="CX161" s="78">
        <f t="shared" si="382"/>
        <v>0</v>
      </c>
      <c r="CY161" s="78">
        <f t="shared" si="383"/>
        <v>0</v>
      </c>
      <c r="CZ161" s="78">
        <f t="shared" si="384"/>
        <v>0</v>
      </c>
      <c r="DA161" s="78">
        <f t="shared" si="385"/>
        <v>0</v>
      </c>
      <c r="DB161" s="78">
        <f t="shared" si="386"/>
        <v>0</v>
      </c>
      <c r="DC161" s="78">
        <f t="shared" si="387"/>
        <v>0</v>
      </c>
      <c r="DD161" s="78">
        <f t="shared" si="388"/>
        <v>0</v>
      </c>
      <c r="DE161" s="78">
        <f t="shared" si="389"/>
        <v>0</v>
      </c>
      <c r="DF161" s="78">
        <f t="shared" si="390"/>
        <v>0</v>
      </c>
      <c r="DG161" s="77">
        <f t="shared" si="391"/>
        <v>123.10000000000001</v>
      </c>
      <c r="DH161" s="75"/>
      <c r="DJ161" s="6">
        <f t="shared" si="392"/>
        <v>30</v>
      </c>
      <c r="DK161" s="6">
        <f t="shared" si="393"/>
        <v>0</v>
      </c>
      <c r="DL161" s="6">
        <f t="shared" si="394"/>
        <v>0</v>
      </c>
      <c r="DM161" s="6">
        <f t="shared" si="395"/>
        <v>0</v>
      </c>
      <c r="DN161" s="6">
        <f t="shared" si="396"/>
        <v>0</v>
      </c>
      <c r="DO161" s="6">
        <f t="shared" si="397"/>
        <v>0</v>
      </c>
      <c r="DP161" s="6">
        <f t="shared" si="398"/>
        <v>0</v>
      </c>
      <c r="DQ161" s="6">
        <f t="shared" si="399"/>
        <v>0</v>
      </c>
      <c r="DR161" s="6">
        <f t="shared" si="400"/>
        <v>0</v>
      </c>
      <c r="DS161" s="6">
        <f t="shared" si="401"/>
        <v>0</v>
      </c>
      <c r="DT161" s="6">
        <f t="shared" si="402"/>
        <v>0</v>
      </c>
      <c r="DU161" s="6">
        <f t="shared" si="403"/>
        <v>0</v>
      </c>
      <c r="DV161" s="77">
        <f t="shared" si="421"/>
        <v>30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77">
        <f t="shared" si="419"/>
        <v>0</v>
      </c>
      <c r="EO161" s="75">
        <f t="shared" si="367"/>
        <v>153.10000000000002</v>
      </c>
      <c r="EP161" s="75">
        <f t="shared" si="368"/>
        <v>0</v>
      </c>
      <c r="EQ161" s="75">
        <f t="shared" si="369"/>
        <v>0</v>
      </c>
      <c r="ER161" s="75">
        <f t="shared" si="370"/>
        <v>0</v>
      </c>
      <c r="ES161" s="75">
        <f t="shared" si="371"/>
        <v>0</v>
      </c>
      <c r="ET161" s="75">
        <f t="shared" si="372"/>
        <v>0</v>
      </c>
      <c r="EU161" s="75">
        <f t="shared" si="373"/>
        <v>0</v>
      </c>
      <c r="EV161" s="75">
        <f t="shared" si="374"/>
        <v>0</v>
      </c>
      <c r="EW161" s="75">
        <f t="shared" si="375"/>
        <v>0</v>
      </c>
      <c r="EX161" s="75">
        <f t="shared" si="376"/>
        <v>0</v>
      </c>
      <c r="EY161" s="75">
        <f t="shared" si="377"/>
        <v>0</v>
      </c>
      <c r="EZ161" s="75">
        <f t="shared" si="378"/>
        <v>0</v>
      </c>
      <c r="FA161" s="77">
        <f t="shared" si="420"/>
        <v>153.10000000000002</v>
      </c>
      <c r="FD161" s="75">
        <f t="shared" si="404"/>
        <v>6001.9</v>
      </c>
      <c r="FE161" s="75">
        <f t="shared" si="405"/>
        <v>0</v>
      </c>
      <c r="FF161" s="75">
        <f t="shared" si="406"/>
        <v>0</v>
      </c>
      <c r="FG161" s="75">
        <f t="shared" si="407"/>
        <v>0</v>
      </c>
      <c r="FH161" s="75">
        <f t="shared" si="408"/>
        <v>0</v>
      </c>
      <c r="FI161" s="75">
        <f t="shared" si="409"/>
        <v>0</v>
      </c>
      <c r="FJ161" s="75">
        <f t="shared" si="410"/>
        <v>0</v>
      </c>
      <c r="FK161" s="75">
        <f t="shared" si="411"/>
        <v>0</v>
      </c>
      <c r="FL161" s="75">
        <f t="shared" si="412"/>
        <v>0</v>
      </c>
      <c r="FM161" s="75">
        <f t="shared" si="413"/>
        <v>0</v>
      </c>
      <c r="FN161" s="75">
        <f t="shared" si="414"/>
        <v>0</v>
      </c>
      <c r="FO161" s="75">
        <f t="shared" si="415"/>
        <v>0</v>
      </c>
      <c r="FP161" s="75">
        <f t="shared" si="416"/>
        <v>6001.9</v>
      </c>
    </row>
    <row r="162" spans="1:172" ht="15" customHeight="1" outlineLevel="2" x14ac:dyDescent="0.25">
      <c r="A162" s="30">
        <v>12</v>
      </c>
      <c r="B162" s="30" t="s">
        <v>408</v>
      </c>
      <c r="C162" s="30" t="s">
        <v>6</v>
      </c>
      <c r="D162" s="64">
        <f t="shared" si="339"/>
        <v>16098</v>
      </c>
      <c r="E162" s="62">
        <v>16098</v>
      </c>
      <c r="F162" s="39" t="s">
        <v>598</v>
      </c>
      <c r="G162" s="36" t="s">
        <v>410</v>
      </c>
      <c r="H162" s="36" t="s">
        <v>410</v>
      </c>
      <c r="I162" s="39" t="s">
        <v>599</v>
      </c>
      <c r="J162" s="39" t="s">
        <v>458</v>
      </c>
      <c r="K162" s="37" t="s">
        <v>415</v>
      </c>
      <c r="L162" s="32" t="s">
        <v>220</v>
      </c>
      <c r="M162" s="33" t="s">
        <v>405</v>
      </c>
      <c r="N162" s="34">
        <v>0.01</v>
      </c>
      <c r="O162" s="34">
        <v>0.02</v>
      </c>
      <c r="P162" s="34">
        <v>0</v>
      </c>
      <c r="Q162" s="34">
        <v>0</v>
      </c>
      <c r="R162" s="33">
        <v>0</v>
      </c>
      <c r="S162" s="33">
        <v>0</v>
      </c>
      <c r="T162" s="33">
        <v>30</v>
      </c>
      <c r="U162" s="33"/>
      <c r="X162" s="75">
        <f>+VLOOKUP($D162,[1]venta_neta_cons!$A$2:$N$1048576,3,0)</f>
        <v>847</v>
      </c>
      <c r="Y162" s="75">
        <f>+VLOOKUP($D162,[1]venta_neta_cons!$A$2:$N$1048576,4,0)</f>
        <v>0</v>
      </c>
      <c r="Z162" s="75">
        <f>+VLOOKUP($D162,[1]venta_neta_cons!$A$2:$N$1048576,5,0)</f>
        <v>0</v>
      </c>
      <c r="AA162" s="75">
        <f>+VLOOKUP($D162,[1]venta_neta_cons!$A$2:$N$1048576,6,0)</f>
        <v>0</v>
      </c>
      <c r="AB162" s="75">
        <f>+VLOOKUP($D162,[1]venta_neta_cons!$A$2:$N$1048576,7,0)</f>
        <v>0</v>
      </c>
      <c r="AC162" s="75">
        <f>+VLOOKUP($D162,[1]venta_neta_cons!$A$2:$N$1048576,8,0)</f>
        <v>0</v>
      </c>
      <c r="AD162" s="75">
        <f>+VLOOKUP($D162,[1]venta_neta_cons!$A$2:$N$1048576,9,0)</f>
        <v>0</v>
      </c>
      <c r="AE162" s="75">
        <f>+VLOOKUP($D162,[1]venta_neta_cons!$A$2:$N$1048576,10,0)</f>
        <v>0</v>
      </c>
      <c r="AF162" s="75">
        <f>+VLOOKUP($D162,[1]venta_neta_cons!$A$2:$N$1048576,11,0)</f>
        <v>0</v>
      </c>
      <c r="AG162" s="75">
        <f>+VLOOKUP($D162,[1]venta_neta_cons!$A$2:$N$1048576,12,0)</f>
        <v>0</v>
      </c>
      <c r="AH162" s="75">
        <f>+VLOOKUP($D162,[1]venta_neta_cons!$A$2:$N$1048576,13,0)</f>
        <v>0</v>
      </c>
      <c r="AI162" s="75">
        <f>+VLOOKUP($D162,[1]venta_neta_cons!$A$2:$N$1048576,14,0)</f>
        <v>0</v>
      </c>
      <c r="AJ162" s="76">
        <f t="shared" si="340"/>
        <v>847</v>
      </c>
      <c r="AK162" s="159">
        <f t="shared" si="338"/>
        <v>0.75373081463990554</v>
      </c>
      <c r="AL162" s="76"/>
      <c r="AM162" s="75">
        <f>+VLOOKUP($D162,[1]saldo_cons!$A$2:$N$1048576,3,0)</f>
        <v>847</v>
      </c>
      <c r="AN162" s="75">
        <f>+VLOOKUP($D162,[1]saldo_cons!$A$2:$N$1048576,4,0)</f>
        <v>0</v>
      </c>
      <c r="AO162" s="75">
        <f>+VLOOKUP($D162,[1]saldo_cons!$A$2:$N$1048576,5,0)</f>
        <v>0</v>
      </c>
      <c r="AP162" s="75">
        <f>+VLOOKUP($D162,[1]saldo_cons!$A$2:$N$1048576,6,0)</f>
        <v>0</v>
      </c>
      <c r="AQ162" s="75">
        <f>+VLOOKUP($D162,[1]saldo_cons!$A$2:$N$1048576,7,0)</f>
        <v>0</v>
      </c>
      <c r="AR162" s="75">
        <f>+VLOOKUP($D162,[1]saldo_cons!$A$2:$N$1048576,8,0)</f>
        <v>0</v>
      </c>
      <c r="AS162" s="75">
        <f>+VLOOKUP($D162,[1]saldo_cons!$A$2:$N$1048576,9,0)</f>
        <v>0</v>
      </c>
      <c r="AT162" s="75">
        <f>+VLOOKUP($D162,[1]saldo_cons!$A$2:$N$1048576,10,0)</f>
        <v>0</v>
      </c>
      <c r="AU162" s="75">
        <f>+VLOOKUP($D162,[1]saldo_cons!$A$2:$N$1048576,11,0)</f>
        <v>0</v>
      </c>
      <c r="AV162" s="75">
        <f>+VLOOKUP($D162,[1]saldo_cons!$A$2:$N$1048576,12,0)</f>
        <v>0</v>
      </c>
      <c r="AW162" s="75">
        <f>+VLOOKUP($D162,[1]saldo_cons!$A$2:$N$1048576,13,0)</f>
        <v>0</v>
      </c>
      <c r="AX162" s="75">
        <f>+VLOOKUP($D162,[1]saldo_cons!$A$2:$N$1048576,14,0)</f>
        <v>0</v>
      </c>
      <c r="AY162" s="76">
        <f t="shared" si="417"/>
        <v>847</v>
      </c>
      <c r="AZ162" s="76"/>
      <c r="BA162" s="76"/>
      <c r="BB162" s="75">
        <f>+VLOOKUP($D162,[1]ggr_cons!$A$2:$N$1048576,3,0)</f>
        <v>638.41</v>
      </c>
      <c r="BC162" s="75">
        <f>+VLOOKUP($D162,[1]ggr_cons!$A$2:$N$1048576,4,0)</f>
        <v>0</v>
      </c>
      <c r="BD162" s="75">
        <f>+VLOOKUP($D162,[1]ggr_cons!$A$2:$N$1048576,5,0)</f>
        <v>0</v>
      </c>
      <c r="BE162" s="75">
        <f>+VLOOKUP($D162,[1]ggr_cons!$A$2:$N$1048576,6,0)</f>
        <v>0</v>
      </c>
      <c r="BF162" s="75">
        <f>+VLOOKUP($D162,[1]ggr_cons!$A$2:$N$1048576,7,0)</f>
        <v>0</v>
      </c>
      <c r="BG162" s="75">
        <f>+VLOOKUP($D162,[1]ggr_cons!$A$2:$N$1048576,8,0)</f>
        <v>0</v>
      </c>
      <c r="BH162" s="75">
        <f>+VLOOKUP($D162,[1]ggr_cons!$A$2:$N$1048576,9,0)</f>
        <v>0</v>
      </c>
      <c r="BI162" s="75">
        <f>+VLOOKUP($D162,[1]ggr_cons!$A$2:$N$1048576,10,0)</f>
        <v>0</v>
      </c>
      <c r="BJ162" s="75">
        <f>+VLOOKUP($D162,[1]ggr_cons!$A$2:$N$1048576,11,0)</f>
        <v>0</v>
      </c>
      <c r="BK162" s="75">
        <f>+VLOOKUP($D162,[1]ggr_cons!$A$2:$N$1048576,12,0)</f>
        <v>0</v>
      </c>
      <c r="BL162" s="75">
        <f>+VLOOKUP($D162,[1]ggr_cons!$A$2:$N$1048576,13,0)</f>
        <v>0</v>
      </c>
      <c r="BM162" s="75">
        <f>+VLOOKUP($D162,[1]ggr_cons!$A$2:$N$1048576,14,0)</f>
        <v>0</v>
      </c>
      <c r="BN162" s="76">
        <f t="shared" si="418"/>
        <v>638.41</v>
      </c>
      <c r="BO162" s="75"/>
      <c r="BP162" s="75"/>
      <c r="BQ162" s="77">
        <f t="shared" si="341"/>
        <v>8.4700000000000006</v>
      </c>
      <c r="BR162" s="77">
        <f t="shared" si="342"/>
        <v>0</v>
      </c>
      <c r="BS162" s="77">
        <f t="shared" si="343"/>
        <v>0</v>
      </c>
      <c r="BT162" s="77">
        <f t="shared" si="344"/>
        <v>0</v>
      </c>
      <c r="BU162" s="77">
        <f t="shared" si="345"/>
        <v>0</v>
      </c>
      <c r="BV162" s="77">
        <f t="shared" si="346"/>
        <v>0</v>
      </c>
      <c r="BW162" s="77">
        <f t="shared" si="347"/>
        <v>0</v>
      </c>
      <c r="BX162" s="77">
        <f t="shared" si="348"/>
        <v>0</v>
      </c>
      <c r="BY162" s="77">
        <f t="shared" si="349"/>
        <v>0</v>
      </c>
      <c r="BZ162" s="77">
        <f t="shared" si="350"/>
        <v>0</v>
      </c>
      <c r="CA162" s="77">
        <f t="shared" si="351"/>
        <v>0</v>
      </c>
      <c r="CB162" s="77">
        <f t="shared" si="352"/>
        <v>0</v>
      </c>
      <c r="CC162" s="77">
        <f t="shared" si="353"/>
        <v>8.4700000000000006</v>
      </c>
      <c r="CD162" s="75"/>
      <c r="CE162" s="77"/>
      <c r="CF162" s="77">
        <f t="shared" si="354"/>
        <v>7.0000000000000009</v>
      </c>
      <c r="CG162" s="77">
        <f t="shared" si="355"/>
        <v>0</v>
      </c>
      <c r="CH162" s="77">
        <f t="shared" si="356"/>
        <v>0</v>
      </c>
      <c r="CI162" s="77">
        <f t="shared" si="357"/>
        <v>0</v>
      </c>
      <c r="CJ162" s="77">
        <f t="shared" si="358"/>
        <v>0</v>
      </c>
      <c r="CK162" s="77">
        <f t="shared" si="359"/>
        <v>0</v>
      </c>
      <c r="CL162" s="77">
        <f t="shared" si="360"/>
        <v>0</v>
      </c>
      <c r="CM162" s="77">
        <f t="shared" si="361"/>
        <v>0</v>
      </c>
      <c r="CN162" s="77">
        <f t="shared" si="362"/>
        <v>0</v>
      </c>
      <c r="CO162" s="77">
        <f t="shared" si="363"/>
        <v>0</v>
      </c>
      <c r="CP162" s="77">
        <f t="shared" si="364"/>
        <v>0</v>
      </c>
      <c r="CQ162" s="77">
        <f t="shared" si="365"/>
        <v>0</v>
      </c>
      <c r="CR162" s="77">
        <f t="shared" si="366"/>
        <v>7.0000000000000009</v>
      </c>
      <c r="CS162" s="75"/>
      <c r="CT162" s="75"/>
      <c r="CU162" s="78">
        <f t="shared" si="379"/>
        <v>16.940000000000001</v>
      </c>
      <c r="CV162" s="78">
        <f t="shared" si="380"/>
        <v>0</v>
      </c>
      <c r="CW162" s="78">
        <f t="shared" si="381"/>
        <v>0</v>
      </c>
      <c r="CX162" s="78">
        <f t="shared" si="382"/>
        <v>0</v>
      </c>
      <c r="CY162" s="78">
        <f t="shared" si="383"/>
        <v>0</v>
      </c>
      <c r="CZ162" s="78">
        <f t="shared" si="384"/>
        <v>0</v>
      </c>
      <c r="DA162" s="78">
        <f t="shared" si="385"/>
        <v>0</v>
      </c>
      <c r="DB162" s="78">
        <f t="shared" si="386"/>
        <v>0</v>
      </c>
      <c r="DC162" s="78">
        <f t="shared" si="387"/>
        <v>0</v>
      </c>
      <c r="DD162" s="78">
        <f t="shared" si="388"/>
        <v>0</v>
      </c>
      <c r="DE162" s="78">
        <f t="shared" si="389"/>
        <v>0</v>
      </c>
      <c r="DF162" s="78">
        <f t="shared" si="390"/>
        <v>0</v>
      </c>
      <c r="DG162" s="77">
        <f t="shared" si="391"/>
        <v>16.940000000000001</v>
      </c>
      <c r="DH162" s="75"/>
      <c r="DJ162" s="6">
        <f t="shared" si="392"/>
        <v>30</v>
      </c>
      <c r="DK162" s="6">
        <f t="shared" si="393"/>
        <v>0</v>
      </c>
      <c r="DL162" s="6">
        <f t="shared" si="394"/>
        <v>0</v>
      </c>
      <c r="DM162" s="6">
        <f t="shared" si="395"/>
        <v>0</v>
      </c>
      <c r="DN162" s="6">
        <f t="shared" si="396"/>
        <v>0</v>
      </c>
      <c r="DO162" s="6">
        <f t="shared" si="397"/>
        <v>0</v>
      </c>
      <c r="DP162" s="6">
        <f t="shared" si="398"/>
        <v>0</v>
      </c>
      <c r="DQ162" s="6">
        <f t="shared" si="399"/>
        <v>0</v>
      </c>
      <c r="DR162" s="6">
        <f t="shared" si="400"/>
        <v>0</v>
      </c>
      <c r="DS162" s="6">
        <f t="shared" si="401"/>
        <v>0</v>
      </c>
      <c r="DT162" s="6">
        <f t="shared" si="402"/>
        <v>0</v>
      </c>
      <c r="DU162" s="6">
        <f t="shared" si="403"/>
        <v>0</v>
      </c>
      <c r="DV162" s="77">
        <f t="shared" si="421"/>
        <v>30</v>
      </c>
      <c r="DY162" s="6">
        <v>0</v>
      </c>
      <c r="DZ162" s="6">
        <v>0</v>
      </c>
      <c r="EA162" s="6">
        <v>0</v>
      </c>
      <c r="EB162" s="6">
        <v>0</v>
      </c>
      <c r="EC162" s="6">
        <v>0</v>
      </c>
      <c r="ED162" s="6">
        <v>0</v>
      </c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>
        <v>0</v>
      </c>
      <c r="EK162" s="77">
        <f t="shared" si="419"/>
        <v>0</v>
      </c>
      <c r="EO162" s="75">
        <f t="shared" si="367"/>
        <v>46.94</v>
      </c>
      <c r="EP162" s="75">
        <f t="shared" si="368"/>
        <v>0</v>
      </c>
      <c r="EQ162" s="75">
        <f t="shared" si="369"/>
        <v>0</v>
      </c>
      <c r="ER162" s="75">
        <f t="shared" si="370"/>
        <v>0</v>
      </c>
      <c r="ES162" s="75">
        <f t="shared" si="371"/>
        <v>0</v>
      </c>
      <c r="ET162" s="75">
        <f t="shared" si="372"/>
        <v>0</v>
      </c>
      <c r="EU162" s="75">
        <f t="shared" si="373"/>
        <v>0</v>
      </c>
      <c r="EV162" s="75">
        <f t="shared" si="374"/>
        <v>0</v>
      </c>
      <c r="EW162" s="75">
        <f t="shared" si="375"/>
        <v>0</v>
      </c>
      <c r="EX162" s="75">
        <f t="shared" si="376"/>
        <v>0</v>
      </c>
      <c r="EY162" s="75">
        <f t="shared" si="377"/>
        <v>0</v>
      </c>
      <c r="EZ162" s="75">
        <f t="shared" si="378"/>
        <v>0</v>
      </c>
      <c r="FA162" s="77">
        <f t="shared" si="420"/>
        <v>46.94</v>
      </c>
      <c r="FD162" s="75">
        <f t="shared" si="404"/>
        <v>800.06</v>
      </c>
      <c r="FE162" s="75">
        <f t="shared" si="405"/>
        <v>0</v>
      </c>
      <c r="FF162" s="75">
        <f t="shared" si="406"/>
        <v>0</v>
      </c>
      <c r="FG162" s="75">
        <f t="shared" si="407"/>
        <v>0</v>
      </c>
      <c r="FH162" s="75">
        <f t="shared" si="408"/>
        <v>0</v>
      </c>
      <c r="FI162" s="75">
        <f t="shared" si="409"/>
        <v>0</v>
      </c>
      <c r="FJ162" s="75">
        <f t="shared" si="410"/>
        <v>0</v>
      </c>
      <c r="FK162" s="75">
        <f t="shared" si="411"/>
        <v>0</v>
      </c>
      <c r="FL162" s="75">
        <f t="shared" si="412"/>
        <v>0</v>
      </c>
      <c r="FM162" s="75">
        <f t="shared" si="413"/>
        <v>0</v>
      </c>
      <c r="FN162" s="75">
        <f t="shared" si="414"/>
        <v>0</v>
      </c>
      <c r="FO162" s="75">
        <f t="shared" si="415"/>
        <v>0</v>
      </c>
      <c r="FP162" s="75">
        <f t="shared" si="416"/>
        <v>800.06</v>
      </c>
    </row>
    <row r="163" spans="1:172" ht="15" customHeight="1" outlineLevel="2" x14ac:dyDescent="0.25">
      <c r="A163" s="30">
        <v>12</v>
      </c>
      <c r="B163" s="30" t="s">
        <v>408</v>
      </c>
      <c r="C163" s="30" t="s">
        <v>6</v>
      </c>
      <c r="D163" s="64">
        <f t="shared" si="339"/>
        <v>16099</v>
      </c>
      <c r="E163" s="62">
        <v>16099</v>
      </c>
      <c r="F163" s="46" t="s">
        <v>600</v>
      </c>
      <c r="G163" s="36" t="s">
        <v>410</v>
      </c>
      <c r="H163" s="36" t="s">
        <v>410</v>
      </c>
      <c r="I163" s="46" t="s">
        <v>601</v>
      </c>
      <c r="J163" s="39" t="s">
        <v>458</v>
      </c>
      <c r="K163" s="37" t="s">
        <v>415</v>
      </c>
      <c r="L163" s="32" t="s">
        <v>220</v>
      </c>
      <c r="M163" s="33" t="s">
        <v>405</v>
      </c>
      <c r="N163" s="34">
        <v>0.01</v>
      </c>
      <c r="O163" s="34">
        <v>0.02</v>
      </c>
      <c r="P163" s="34">
        <v>0</v>
      </c>
      <c r="Q163" s="34">
        <v>0</v>
      </c>
      <c r="R163" s="33">
        <v>0</v>
      </c>
      <c r="S163" s="33">
        <v>0</v>
      </c>
      <c r="T163" s="33">
        <v>30</v>
      </c>
      <c r="U163" s="33"/>
      <c r="X163" s="75">
        <f>+VLOOKUP($D163,[1]venta_neta_cons!$A$2:$N$1048576,3,0)</f>
        <v>125</v>
      </c>
      <c r="Y163" s="75">
        <f>+VLOOKUP($D163,[1]venta_neta_cons!$A$2:$N$1048576,4,0)</f>
        <v>0</v>
      </c>
      <c r="Z163" s="75">
        <f>+VLOOKUP($D163,[1]venta_neta_cons!$A$2:$N$1048576,5,0)</f>
        <v>0</v>
      </c>
      <c r="AA163" s="75">
        <f>+VLOOKUP($D163,[1]venta_neta_cons!$A$2:$N$1048576,6,0)</f>
        <v>0</v>
      </c>
      <c r="AB163" s="75">
        <f>+VLOOKUP($D163,[1]venta_neta_cons!$A$2:$N$1048576,7,0)</f>
        <v>0</v>
      </c>
      <c r="AC163" s="75">
        <f>+VLOOKUP($D163,[1]venta_neta_cons!$A$2:$N$1048576,8,0)</f>
        <v>0</v>
      </c>
      <c r="AD163" s="75">
        <f>+VLOOKUP($D163,[1]venta_neta_cons!$A$2:$N$1048576,9,0)</f>
        <v>0</v>
      </c>
      <c r="AE163" s="75">
        <f>+VLOOKUP($D163,[1]venta_neta_cons!$A$2:$N$1048576,10,0)</f>
        <v>0</v>
      </c>
      <c r="AF163" s="75">
        <f>+VLOOKUP($D163,[1]venta_neta_cons!$A$2:$N$1048576,11,0)</f>
        <v>0</v>
      </c>
      <c r="AG163" s="75">
        <f>+VLOOKUP($D163,[1]venta_neta_cons!$A$2:$N$1048576,12,0)</f>
        <v>0</v>
      </c>
      <c r="AH163" s="75">
        <f>+VLOOKUP($D163,[1]venta_neta_cons!$A$2:$N$1048576,13,0)</f>
        <v>0</v>
      </c>
      <c r="AI163" s="75">
        <f>+VLOOKUP($D163,[1]venta_neta_cons!$A$2:$N$1048576,14,0)</f>
        <v>0</v>
      </c>
      <c r="AJ163" s="76">
        <f t="shared" si="340"/>
        <v>125</v>
      </c>
      <c r="AK163" s="159">
        <f t="shared" si="338"/>
        <v>0.22255999999999995</v>
      </c>
      <c r="AL163" s="76"/>
      <c r="AM163" s="75">
        <f>+VLOOKUP($D163,[1]saldo_cons!$A$2:$N$1048576,3,0)</f>
        <v>125</v>
      </c>
      <c r="AN163" s="75">
        <f>+VLOOKUP($D163,[1]saldo_cons!$A$2:$N$1048576,4,0)</f>
        <v>0</v>
      </c>
      <c r="AO163" s="75">
        <f>+VLOOKUP($D163,[1]saldo_cons!$A$2:$N$1048576,5,0)</f>
        <v>0</v>
      </c>
      <c r="AP163" s="75">
        <f>+VLOOKUP($D163,[1]saldo_cons!$A$2:$N$1048576,6,0)</f>
        <v>0</v>
      </c>
      <c r="AQ163" s="75">
        <f>+VLOOKUP($D163,[1]saldo_cons!$A$2:$N$1048576,7,0)</f>
        <v>0</v>
      </c>
      <c r="AR163" s="75">
        <f>+VLOOKUP($D163,[1]saldo_cons!$A$2:$N$1048576,8,0)</f>
        <v>0</v>
      </c>
      <c r="AS163" s="75">
        <f>+VLOOKUP($D163,[1]saldo_cons!$A$2:$N$1048576,9,0)</f>
        <v>0</v>
      </c>
      <c r="AT163" s="75">
        <f>+VLOOKUP($D163,[1]saldo_cons!$A$2:$N$1048576,10,0)</f>
        <v>0</v>
      </c>
      <c r="AU163" s="75">
        <f>+VLOOKUP($D163,[1]saldo_cons!$A$2:$N$1048576,11,0)</f>
        <v>0</v>
      </c>
      <c r="AV163" s="75">
        <f>+VLOOKUP($D163,[1]saldo_cons!$A$2:$N$1048576,12,0)</f>
        <v>0</v>
      </c>
      <c r="AW163" s="75">
        <f>+VLOOKUP($D163,[1]saldo_cons!$A$2:$N$1048576,13,0)</f>
        <v>0</v>
      </c>
      <c r="AX163" s="75">
        <f>+VLOOKUP($D163,[1]saldo_cons!$A$2:$N$1048576,14,0)</f>
        <v>0</v>
      </c>
      <c r="AY163" s="76">
        <f t="shared" si="417"/>
        <v>125</v>
      </c>
      <c r="AZ163" s="76"/>
      <c r="BA163" s="76"/>
      <c r="BB163" s="75">
        <f>+VLOOKUP($D163,[1]ggr_cons!$A$2:$N$1048576,3,0)</f>
        <v>27.819999999999993</v>
      </c>
      <c r="BC163" s="75">
        <f>+VLOOKUP($D163,[1]ggr_cons!$A$2:$N$1048576,4,0)</f>
        <v>0</v>
      </c>
      <c r="BD163" s="75">
        <f>+VLOOKUP($D163,[1]ggr_cons!$A$2:$N$1048576,5,0)</f>
        <v>0</v>
      </c>
      <c r="BE163" s="75">
        <f>+VLOOKUP($D163,[1]ggr_cons!$A$2:$N$1048576,6,0)</f>
        <v>0</v>
      </c>
      <c r="BF163" s="75">
        <f>+VLOOKUP($D163,[1]ggr_cons!$A$2:$N$1048576,7,0)</f>
        <v>0</v>
      </c>
      <c r="BG163" s="75">
        <f>+VLOOKUP($D163,[1]ggr_cons!$A$2:$N$1048576,8,0)</f>
        <v>0</v>
      </c>
      <c r="BH163" s="75">
        <f>+VLOOKUP($D163,[1]ggr_cons!$A$2:$N$1048576,9,0)</f>
        <v>0</v>
      </c>
      <c r="BI163" s="75">
        <f>+VLOOKUP($D163,[1]ggr_cons!$A$2:$N$1048576,10,0)</f>
        <v>0</v>
      </c>
      <c r="BJ163" s="75">
        <f>+VLOOKUP($D163,[1]ggr_cons!$A$2:$N$1048576,11,0)</f>
        <v>0</v>
      </c>
      <c r="BK163" s="75">
        <f>+VLOOKUP($D163,[1]ggr_cons!$A$2:$N$1048576,12,0)</f>
        <v>0</v>
      </c>
      <c r="BL163" s="75">
        <f>+VLOOKUP($D163,[1]ggr_cons!$A$2:$N$1048576,13,0)</f>
        <v>0</v>
      </c>
      <c r="BM163" s="75">
        <f>+VLOOKUP($D163,[1]ggr_cons!$A$2:$N$1048576,14,0)</f>
        <v>0</v>
      </c>
      <c r="BN163" s="76">
        <f t="shared" si="418"/>
        <v>27.819999999999993</v>
      </c>
      <c r="BO163" s="75"/>
      <c r="BP163" s="75"/>
      <c r="BQ163" s="77">
        <f t="shared" si="341"/>
        <v>1.25</v>
      </c>
      <c r="BR163" s="77">
        <f t="shared" si="342"/>
        <v>0</v>
      </c>
      <c r="BS163" s="77">
        <f t="shared" si="343"/>
        <v>0</v>
      </c>
      <c r="BT163" s="77">
        <f t="shared" si="344"/>
        <v>0</v>
      </c>
      <c r="BU163" s="77">
        <f t="shared" si="345"/>
        <v>0</v>
      </c>
      <c r="BV163" s="77">
        <f t="shared" si="346"/>
        <v>0</v>
      </c>
      <c r="BW163" s="77">
        <f t="shared" si="347"/>
        <v>0</v>
      </c>
      <c r="BX163" s="77">
        <f t="shared" si="348"/>
        <v>0</v>
      </c>
      <c r="BY163" s="77">
        <f t="shared" si="349"/>
        <v>0</v>
      </c>
      <c r="BZ163" s="77">
        <f t="shared" si="350"/>
        <v>0</v>
      </c>
      <c r="CA163" s="77">
        <f t="shared" si="351"/>
        <v>0</v>
      </c>
      <c r="CB163" s="77">
        <f t="shared" si="352"/>
        <v>0</v>
      </c>
      <c r="CC163" s="77">
        <f t="shared" si="353"/>
        <v>1.25</v>
      </c>
      <c r="CD163" s="75"/>
      <c r="CE163" s="77"/>
      <c r="CF163" s="77">
        <f t="shared" si="354"/>
        <v>1.0330578512396695</v>
      </c>
      <c r="CG163" s="77">
        <f t="shared" si="355"/>
        <v>0</v>
      </c>
      <c r="CH163" s="77">
        <f t="shared" si="356"/>
        <v>0</v>
      </c>
      <c r="CI163" s="77">
        <f t="shared" si="357"/>
        <v>0</v>
      </c>
      <c r="CJ163" s="77">
        <f t="shared" si="358"/>
        <v>0</v>
      </c>
      <c r="CK163" s="77">
        <f t="shared" si="359"/>
        <v>0</v>
      </c>
      <c r="CL163" s="77">
        <f t="shared" si="360"/>
        <v>0</v>
      </c>
      <c r="CM163" s="77">
        <f t="shared" si="361"/>
        <v>0</v>
      </c>
      <c r="CN163" s="77">
        <f t="shared" si="362"/>
        <v>0</v>
      </c>
      <c r="CO163" s="77">
        <f t="shared" si="363"/>
        <v>0</v>
      </c>
      <c r="CP163" s="77">
        <f t="shared" si="364"/>
        <v>0</v>
      </c>
      <c r="CQ163" s="77">
        <f t="shared" si="365"/>
        <v>0</v>
      </c>
      <c r="CR163" s="77">
        <f t="shared" si="366"/>
        <v>1.0330578512396695</v>
      </c>
      <c r="CS163" s="75"/>
      <c r="CT163" s="75"/>
      <c r="CU163" s="78">
        <f t="shared" si="379"/>
        <v>2.5</v>
      </c>
      <c r="CV163" s="78">
        <f t="shared" si="380"/>
        <v>0</v>
      </c>
      <c r="CW163" s="78">
        <f t="shared" si="381"/>
        <v>0</v>
      </c>
      <c r="CX163" s="78">
        <f t="shared" si="382"/>
        <v>0</v>
      </c>
      <c r="CY163" s="78">
        <f t="shared" si="383"/>
        <v>0</v>
      </c>
      <c r="CZ163" s="78">
        <f t="shared" si="384"/>
        <v>0</v>
      </c>
      <c r="DA163" s="78">
        <f t="shared" si="385"/>
        <v>0</v>
      </c>
      <c r="DB163" s="78">
        <f t="shared" si="386"/>
        <v>0</v>
      </c>
      <c r="DC163" s="78">
        <f t="shared" si="387"/>
        <v>0</v>
      </c>
      <c r="DD163" s="78">
        <f t="shared" si="388"/>
        <v>0</v>
      </c>
      <c r="DE163" s="78">
        <f t="shared" si="389"/>
        <v>0</v>
      </c>
      <c r="DF163" s="78">
        <f t="shared" si="390"/>
        <v>0</v>
      </c>
      <c r="DG163" s="77">
        <f t="shared" si="391"/>
        <v>2.5</v>
      </c>
      <c r="DH163" s="75"/>
      <c r="DJ163" s="6">
        <f t="shared" si="392"/>
        <v>30</v>
      </c>
      <c r="DK163" s="6">
        <f t="shared" si="393"/>
        <v>0</v>
      </c>
      <c r="DL163" s="6">
        <f t="shared" si="394"/>
        <v>0</v>
      </c>
      <c r="DM163" s="6">
        <f t="shared" si="395"/>
        <v>0</v>
      </c>
      <c r="DN163" s="6">
        <f t="shared" si="396"/>
        <v>0</v>
      </c>
      <c r="DO163" s="6">
        <f t="shared" si="397"/>
        <v>0</v>
      </c>
      <c r="DP163" s="6">
        <f t="shared" si="398"/>
        <v>0</v>
      </c>
      <c r="DQ163" s="6">
        <f t="shared" si="399"/>
        <v>0</v>
      </c>
      <c r="DR163" s="6">
        <f t="shared" si="400"/>
        <v>0</v>
      </c>
      <c r="DS163" s="6">
        <f t="shared" si="401"/>
        <v>0</v>
      </c>
      <c r="DT163" s="6">
        <f t="shared" si="402"/>
        <v>0</v>
      </c>
      <c r="DU163" s="6">
        <f t="shared" si="403"/>
        <v>0</v>
      </c>
      <c r="DV163" s="77">
        <f t="shared" si="421"/>
        <v>30</v>
      </c>
      <c r="DY163" s="6">
        <v>0</v>
      </c>
      <c r="DZ163" s="6">
        <v>0</v>
      </c>
      <c r="EA163" s="6">
        <v>0</v>
      </c>
      <c r="EB163" s="6">
        <v>0</v>
      </c>
      <c r="EC163" s="6">
        <v>0</v>
      </c>
      <c r="ED163" s="6">
        <v>0</v>
      </c>
      <c r="EE163" s="6">
        <v>0</v>
      </c>
      <c r="EF163" s="6">
        <v>0</v>
      </c>
      <c r="EG163" s="6">
        <v>0</v>
      </c>
      <c r="EH163" s="6">
        <v>0</v>
      </c>
      <c r="EI163" s="6">
        <v>0</v>
      </c>
      <c r="EJ163" s="6">
        <v>0</v>
      </c>
      <c r="EK163" s="77">
        <f t="shared" si="419"/>
        <v>0</v>
      </c>
      <c r="EO163" s="75">
        <f t="shared" si="367"/>
        <v>32.5</v>
      </c>
      <c r="EP163" s="75">
        <f t="shared" si="368"/>
        <v>0</v>
      </c>
      <c r="EQ163" s="75">
        <f t="shared" si="369"/>
        <v>0</v>
      </c>
      <c r="ER163" s="75">
        <f t="shared" si="370"/>
        <v>0</v>
      </c>
      <c r="ES163" s="75">
        <f t="shared" si="371"/>
        <v>0</v>
      </c>
      <c r="ET163" s="75">
        <f t="shared" si="372"/>
        <v>0</v>
      </c>
      <c r="EU163" s="75">
        <f t="shared" si="373"/>
        <v>0</v>
      </c>
      <c r="EV163" s="75">
        <f t="shared" si="374"/>
        <v>0</v>
      </c>
      <c r="EW163" s="75">
        <f t="shared" si="375"/>
        <v>0</v>
      </c>
      <c r="EX163" s="75">
        <f t="shared" si="376"/>
        <v>0</v>
      </c>
      <c r="EY163" s="75">
        <f t="shared" si="377"/>
        <v>0</v>
      </c>
      <c r="EZ163" s="75">
        <f t="shared" si="378"/>
        <v>0</v>
      </c>
      <c r="FA163" s="77">
        <f t="shared" si="420"/>
        <v>32.5</v>
      </c>
      <c r="FD163" s="75">
        <f t="shared" si="404"/>
        <v>92.5</v>
      </c>
      <c r="FE163" s="75">
        <f t="shared" si="405"/>
        <v>0</v>
      </c>
      <c r="FF163" s="75">
        <f t="shared" si="406"/>
        <v>0</v>
      </c>
      <c r="FG163" s="75">
        <f t="shared" si="407"/>
        <v>0</v>
      </c>
      <c r="FH163" s="75">
        <f t="shared" si="408"/>
        <v>0</v>
      </c>
      <c r="FI163" s="75">
        <f t="shared" si="409"/>
        <v>0</v>
      </c>
      <c r="FJ163" s="75">
        <f t="shared" si="410"/>
        <v>0</v>
      </c>
      <c r="FK163" s="75">
        <f t="shared" si="411"/>
        <v>0</v>
      </c>
      <c r="FL163" s="75">
        <f t="shared" si="412"/>
        <v>0</v>
      </c>
      <c r="FM163" s="75">
        <f t="shared" si="413"/>
        <v>0</v>
      </c>
      <c r="FN163" s="75">
        <f t="shared" si="414"/>
        <v>0</v>
      </c>
      <c r="FO163" s="75">
        <f t="shared" si="415"/>
        <v>0</v>
      </c>
      <c r="FP163" s="75">
        <f t="shared" si="416"/>
        <v>92.5</v>
      </c>
    </row>
    <row r="164" spans="1:172" ht="15" customHeight="1" outlineLevel="2" x14ac:dyDescent="0.25">
      <c r="A164" s="30">
        <v>12</v>
      </c>
      <c r="B164" s="30" t="s">
        <v>408</v>
      </c>
      <c r="C164" s="30" t="s">
        <v>6</v>
      </c>
      <c r="D164" s="64">
        <f t="shared" si="339"/>
        <v>16100</v>
      </c>
      <c r="E164" s="62">
        <v>16100</v>
      </c>
      <c r="F164" s="39" t="s">
        <v>602</v>
      </c>
      <c r="G164" s="36" t="s">
        <v>410</v>
      </c>
      <c r="H164" s="36" t="s">
        <v>410</v>
      </c>
      <c r="I164" s="39" t="s">
        <v>603</v>
      </c>
      <c r="J164" s="39" t="s">
        <v>604</v>
      </c>
      <c r="K164" s="37" t="s">
        <v>415</v>
      </c>
      <c r="L164" s="32" t="s">
        <v>220</v>
      </c>
      <c r="M164" s="33" t="s">
        <v>405</v>
      </c>
      <c r="N164" s="34">
        <v>0.01</v>
      </c>
      <c r="O164" s="34">
        <v>0.02</v>
      </c>
      <c r="P164" s="34">
        <v>0</v>
      </c>
      <c r="Q164" s="34">
        <v>0</v>
      </c>
      <c r="R164" s="33">
        <v>0</v>
      </c>
      <c r="S164" s="33">
        <v>0</v>
      </c>
      <c r="T164" s="33">
        <v>30</v>
      </c>
      <c r="U164" s="33"/>
      <c r="X164" s="75">
        <f>+VLOOKUP($D164,[1]venta_neta_cons!$A$2:$N$1048576,3,0)</f>
        <v>2023</v>
      </c>
      <c r="Y164" s="75">
        <f>+VLOOKUP($D164,[1]venta_neta_cons!$A$2:$N$1048576,4,0)</f>
        <v>0</v>
      </c>
      <c r="Z164" s="75">
        <f>+VLOOKUP($D164,[1]venta_neta_cons!$A$2:$N$1048576,5,0)</f>
        <v>0</v>
      </c>
      <c r="AA164" s="75">
        <f>+VLOOKUP($D164,[1]venta_neta_cons!$A$2:$N$1048576,6,0)</f>
        <v>0</v>
      </c>
      <c r="AB164" s="75">
        <f>+VLOOKUP($D164,[1]venta_neta_cons!$A$2:$N$1048576,7,0)</f>
        <v>0</v>
      </c>
      <c r="AC164" s="75">
        <f>+VLOOKUP($D164,[1]venta_neta_cons!$A$2:$N$1048576,8,0)</f>
        <v>0</v>
      </c>
      <c r="AD164" s="75">
        <f>+VLOOKUP($D164,[1]venta_neta_cons!$A$2:$N$1048576,9,0)</f>
        <v>0</v>
      </c>
      <c r="AE164" s="75">
        <f>+VLOOKUP($D164,[1]venta_neta_cons!$A$2:$N$1048576,10,0)</f>
        <v>0</v>
      </c>
      <c r="AF164" s="75">
        <f>+VLOOKUP($D164,[1]venta_neta_cons!$A$2:$N$1048576,11,0)</f>
        <v>0</v>
      </c>
      <c r="AG164" s="75">
        <f>+VLOOKUP($D164,[1]venta_neta_cons!$A$2:$N$1048576,12,0)</f>
        <v>0</v>
      </c>
      <c r="AH164" s="75">
        <f>+VLOOKUP($D164,[1]venta_neta_cons!$A$2:$N$1048576,13,0)</f>
        <v>0</v>
      </c>
      <c r="AI164" s="75">
        <f>+VLOOKUP($D164,[1]venta_neta_cons!$A$2:$N$1048576,14,0)</f>
        <v>0</v>
      </c>
      <c r="AJ164" s="76">
        <f t="shared" si="340"/>
        <v>2023</v>
      </c>
      <c r="AK164" s="159">
        <f t="shared" si="338"/>
        <v>0.27129016312407311</v>
      </c>
      <c r="AL164" s="76"/>
      <c r="AM164" s="75">
        <f>+VLOOKUP($D164,[1]saldo_cons!$A$2:$N$1048576,3,0)</f>
        <v>2023</v>
      </c>
      <c r="AN164" s="75">
        <f>+VLOOKUP($D164,[1]saldo_cons!$A$2:$N$1048576,4,0)</f>
        <v>0</v>
      </c>
      <c r="AO164" s="75">
        <f>+VLOOKUP($D164,[1]saldo_cons!$A$2:$N$1048576,5,0)</f>
        <v>0</v>
      </c>
      <c r="AP164" s="75">
        <f>+VLOOKUP($D164,[1]saldo_cons!$A$2:$N$1048576,6,0)</f>
        <v>0</v>
      </c>
      <c r="AQ164" s="75">
        <f>+VLOOKUP($D164,[1]saldo_cons!$A$2:$N$1048576,7,0)</f>
        <v>0</v>
      </c>
      <c r="AR164" s="75">
        <f>+VLOOKUP($D164,[1]saldo_cons!$A$2:$N$1048576,8,0)</f>
        <v>0</v>
      </c>
      <c r="AS164" s="75">
        <f>+VLOOKUP($D164,[1]saldo_cons!$A$2:$N$1048576,9,0)</f>
        <v>0</v>
      </c>
      <c r="AT164" s="75">
        <f>+VLOOKUP($D164,[1]saldo_cons!$A$2:$N$1048576,10,0)</f>
        <v>0</v>
      </c>
      <c r="AU164" s="75">
        <f>+VLOOKUP($D164,[1]saldo_cons!$A$2:$N$1048576,11,0)</f>
        <v>0</v>
      </c>
      <c r="AV164" s="75">
        <f>+VLOOKUP($D164,[1]saldo_cons!$A$2:$N$1048576,12,0)</f>
        <v>0</v>
      </c>
      <c r="AW164" s="75">
        <f>+VLOOKUP($D164,[1]saldo_cons!$A$2:$N$1048576,13,0)</f>
        <v>0</v>
      </c>
      <c r="AX164" s="75">
        <f>+VLOOKUP($D164,[1]saldo_cons!$A$2:$N$1048576,14,0)</f>
        <v>0</v>
      </c>
      <c r="AY164" s="76">
        <f t="shared" si="417"/>
        <v>2023</v>
      </c>
      <c r="AZ164" s="76"/>
      <c r="BA164" s="76"/>
      <c r="BB164" s="75">
        <f>+VLOOKUP($D164,[1]ggr_cons!$A$2:$N$1048576,3,0)</f>
        <v>548.81999999999994</v>
      </c>
      <c r="BC164" s="75">
        <f>+VLOOKUP($D164,[1]ggr_cons!$A$2:$N$1048576,4,0)</f>
        <v>0</v>
      </c>
      <c r="BD164" s="75">
        <f>+VLOOKUP($D164,[1]ggr_cons!$A$2:$N$1048576,5,0)</f>
        <v>0</v>
      </c>
      <c r="BE164" s="75">
        <f>+VLOOKUP($D164,[1]ggr_cons!$A$2:$N$1048576,6,0)</f>
        <v>0</v>
      </c>
      <c r="BF164" s="75">
        <f>+VLOOKUP($D164,[1]ggr_cons!$A$2:$N$1048576,7,0)</f>
        <v>0</v>
      </c>
      <c r="BG164" s="75">
        <f>+VLOOKUP($D164,[1]ggr_cons!$A$2:$N$1048576,8,0)</f>
        <v>0</v>
      </c>
      <c r="BH164" s="75">
        <f>+VLOOKUP($D164,[1]ggr_cons!$A$2:$N$1048576,9,0)</f>
        <v>0</v>
      </c>
      <c r="BI164" s="75">
        <f>+VLOOKUP($D164,[1]ggr_cons!$A$2:$N$1048576,10,0)</f>
        <v>0</v>
      </c>
      <c r="BJ164" s="75">
        <f>+VLOOKUP($D164,[1]ggr_cons!$A$2:$N$1048576,11,0)</f>
        <v>0</v>
      </c>
      <c r="BK164" s="75">
        <f>+VLOOKUP($D164,[1]ggr_cons!$A$2:$N$1048576,12,0)</f>
        <v>0</v>
      </c>
      <c r="BL164" s="75">
        <f>+VLOOKUP($D164,[1]ggr_cons!$A$2:$N$1048576,13,0)</f>
        <v>0</v>
      </c>
      <c r="BM164" s="75">
        <f>+VLOOKUP($D164,[1]ggr_cons!$A$2:$N$1048576,14,0)</f>
        <v>0</v>
      </c>
      <c r="BN164" s="76">
        <f t="shared" si="418"/>
        <v>548.81999999999994</v>
      </c>
      <c r="BO164" s="75"/>
      <c r="BP164" s="75"/>
      <c r="BQ164" s="77">
        <f t="shared" si="341"/>
        <v>20.23</v>
      </c>
      <c r="BR164" s="77">
        <f t="shared" si="342"/>
        <v>0</v>
      </c>
      <c r="BS164" s="77">
        <f t="shared" si="343"/>
        <v>0</v>
      </c>
      <c r="BT164" s="77">
        <f t="shared" si="344"/>
        <v>0</v>
      </c>
      <c r="BU164" s="77">
        <f t="shared" si="345"/>
        <v>0</v>
      </c>
      <c r="BV164" s="77">
        <f t="shared" si="346"/>
        <v>0</v>
      </c>
      <c r="BW164" s="77">
        <f t="shared" si="347"/>
        <v>0</v>
      </c>
      <c r="BX164" s="77">
        <f t="shared" si="348"/>
        <v>0</v>
      </c>
      <c r="BY164" s="77">
        <f t="shared" si="349"/>
        <v>0</v>
      </c>
      <c r="BZ164" s="77">
        <f t="shared" si="350"/>
        <v>0</v>
      </c>
      <c r="CA164" s="77">
        <f t="shared" si="351"/>
        <v>0</v>
      </c>
      <c r="CB164" s="77">
        <f t="shared" si="352"/>
        <v>0</v>
      </c>
      <c r="CC164" s="77">
        <f t="shared" si="353"/>
        <v>20.23</v>
      </c>
      <c r="CD164" s="75"/>
      <c r="CE164" s="77"/>
      <c r="CF164" s="77">
        <f t="shared" si="354"/>
        <v>16.719008264462811</v>
      </c>
      <c r="CG164" s="77">
        <f t="shared" si="355"/>
        <v>0</v>
      </c>
      <c r="CH164" s="77">
        <f t="shared" si="356"/>
        <v>0</v>
      </c>
      <c r="CI164" s="77">
        <f t="shared" si="357"/>
        <v>0</v>
      </c>
      <c r="CJ164" s="77">
        <f t="shared" si="358"/>
        <v>0</v>
      </c>
      <c r="CK164" s="77">
        <f t="shared" si="359"/>
        <v>0</v>
      </c>
      <c r="CL164" s="77">
        <f t="shared" si="360"/>
        <v>0</v>
      </c>
      <c r="CM164" s="77">
        <f t="shared" si="361"/>
        <v>0</v>
      </c>
      <c r="CN164" s="77">
        <f t="shared" si="362"/>
        <v>0</v>
      </c>
      <c r="CO164" s="77">
        <f t="shared" si="363"/>
        <v>0</v>
      </c>
      <c r="CP164" s="77">
        <f t="shared" si="364"/>
        <v>0</v>
      </c>
      <c r="CQ164" s="77">
        <f t="shared" si="365"/>
        <v>0</v>
      </c>
      <c r="CR164" s="77">
        <f t="shared" si="366"/>
        <v>16.719008264462811</v>
      </c>
      <c r="CS164" s="75"/>
      <c r="CT164" s="75"/>
      <c r="CU164" s="78">
        <f t="shared" si="379"/>
        <v>40.46</v>
      </c>
      <c r="CV164" s="78">
        <f t="shared" si="380"/>
        <v>0</v>
      </c>
      <c r="CW164" s="78">
        <f t="shared" si="381"/>
        <v>0</v>
      </c>
      <c r="CX164" s="78">
        <f t="shared" si="382"/>
        <v>0</v>
      </c>
      <c r="CY164" s="78">
        <f t="shared" si="383"/>
        <v>0</v>
      </c>
      <c r="CZ164" s="78">
        <f t="shared" si="384"/>
        <v>0</v>
      </c>
      <c r="DA164" s="78">
        <f t="shared" si="385"/>
        <v>0</v>
      </c>
      <c r="DB164" s="78">
        <f t="shared" si="386"/>
        <v>0</v>
      </c>
      <c r="DC164" s="78">
        <f t="shared" si="387"/>
        <v>0</v>
      </c>
      <c r="DD164" s="78">
        <f t="shared" si="388"/>
        <v>0</v>
      </c>
      <c r="DE164" s="78">
        <f t="shared" si="389"/>
        <v>0</v>
      </c>
      <c r="DF164" s="78">
        <f t="shared" si="390"/>
        <v>0</v>
      </c>
      <c r="DG164" s="77">
        <f t="shared" si="391"/>
        <v>40.46</v>
      </c>
      <c r="DH164" s="75"/>
      <c r="DJ164" s="6">
        <f t="shared" si="392"/>
        <v>30</v>
      </c>
      <c r="DK164" s="6">
        <f t="shared" si="393"/>
        <v>0</v>
      </c>
      <c r="DL164" s="6">
        <f t="shared" si="394"/>
        <v>0</v>
      </c>
      <c r="DM164" s="6">
        <f t="shared" si="395"/>
        <v>0</v>
      </c>
      <c r="DN164" s="6">
        <f t="shared" si="396"/>
        <v>0</v>
      </c>
      <c r="DO164" s="6">
        <f t="shared" si="397"/>
        <v>0</v>
      </c>
      <c r="DP164" s="6">
        <f t="shared" si="398"/>
        <v>0</v>
      </c>
      <c r="DQ164" s="6">
        <f t="shared" si="399"/>
        <v>0</v>
      </c>
      <c r="DR164" s="6">
        <f t="shared" si="400"/>
        <v>0</v>
      </c>
      <c r="DS164" s="6">
        <f t="shared" si="401"/>
        <v>0</v>
      </c>
      <c r="DT164" s="6">
        <f t="shared" si="402"/>
        <v>0</v>
      </c>
      <c r="DU164" s="6">
        <f t="shared" si="403"/>
        <v>0</v>
      </c>
      <c r="DV164" s="77">
        <f t="shared" si="421"/>
        <v>30</v>
      </c>
      <c r="DY164" s="6">
        <v>0</v>
      </c>
      <c r="DZ164" s="6">
        <v>0</v>
      </c>
      <c r="EA164" s="6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77">
        <f t="shared" si="419"/>
        <v>0</v>
      </c>
      <c r="EO164" s="75">
        <f t="shared" si="367"/>
        <v>70.460000000000008</v>
      </c>
      <c r="EP164" s="75">
        <f t="shared" si="368"/>
        <v>0</v>
      </c>
      <c r="EQ164" s="75">
        <f t="shared" si="369"/>
        <v>0</v>
      </c>
      <c r="ER164" s="75">
        <f t="shared" si="370"/>
        <v>0</v>
      </c>
      <c r="ES164" s="75">
        <f t="shared" si="371"/>
        <v>0</v>
      </c>
      <c r="ET164" s="75">
        <f t="shared" si="372"/>
        <v>0</v>
      </c>
      <c r="EU164" s="75">
        <f t="shared" si="373"/>
        <v>0</v>
      </c>
      <c r="EV164" s="75">
        <f t="shared" si="374"/>
        <v>0</v>
      </c>
      <c r="EW164" s="75">
        <f t="shared" si="375"/>
        <v>0</v>
      </c>
      <c r="EX164" s="75">
        <f t="shared" si="376"/>
        <v>0</v>
      </c>
      <c r="EY164" s="75">
        <f t="shared" si="377"/>
        <v>0</v>
      </c>
      <c r="EZ164" s="75">
        <f t="shared" si="378"/>
        <v>0</v>
      </c>
      <c r="FA164" s="77">
        <f t="shared" si="420"/>
        <v>70.460000000000008</v>
      </c>
      <c r="FD164" s="75">
        <f t="shared" si="404"/>
        <v>1952.54</v>
      </c>
      <c r="FE164" s="75">
        <f t="shared" si="405"/>
        <v>0</v>
      </c>
      <c r="FF164" s="75">
        <f t="shared" si="406"/>
        <v>0</v>
      </c>
      <c r="FG164" s="75">
        <f t="shared" si="407"/>
        <v>0</v>
      </c>
      <c r="FH164" s="75">
        <f t="shared" si="408"/>
        <v>0</v>
      </c>
      <c r="FI164" s="75">
        <f t="shared" si="409"/>
        <v>0</v>
      </c>
      <c r="FJ164" s="75">
        <f t="shared" si="410"/>
        <v>0</v>
      </c>
      <c r="FK164" s="75">
        <f t="shared" si="411"/>
        <v>0</v>
      </c>
      <c r="FL164" s="75">
        <f t="shared" si="412"/>
        <v>0</v>
      </c>
      <c r="FM164" s="75">
        <f t="shared" si="413"/>
        <v>0</v>
      </c>
      <c r="FN164" s="75">
        <f t="shared" si="414"/>
        <v>0</v>
      </c>
      <c r="FO164" s="75">
        <f t="shared" si="415"/>
        <v>0</v>
      </c>
      <c r="FP164" s="75">
        <f t="shared" si="416"/>
        <v>1952.54</v>
      </c>
    </row>
    <row r="165" spans="1:172" ht="15" customHeight="1" outlineLevel="2" x14ac:dyDescent="0.25">
      <c r="A165" s="30">
        <v>12</v>
      </c>
      <c r="B165" s="30" t="s">
        <v>408</v>
      </c>
      <c r="C165" s="30" t="s">
        <v>6</v>
      </c>
      <c r="D165" s="64">
        <f t="shared" si="339"/>
        <v>16101</v>
      </c>
      <c r="E165" s="62">
        <v>16101</v>
      </c>
      <c r="F165" s="39" t="s">
        <v>605</v>
      </c>
      <c r="G165" s="36" t="s">
        <v>410</v>
      </c>
      <c r="H165" s="36" t="s">
        <v>410</v>
      </c>
      <c r="I165" s="39" t="s">
        <v>606</v>
      </c>
      <c r="J165" s="39" t="s">
        <v>607</v>
      </c>
      <c r="K165" s="37" t="s">
        <v>415</v>
      </c>
      <c r="L165" s="32" t="s">
        <v>220</v>
      </c>
      <c r="M165" s="33" t="s">
        <v>405</v>
      </c>
      <c r="N165" s="34">
        <v>0.01</v>
      </c>
      <c r="O165" s="34">
        <v>0.02</v>
      </c>
      <c r="P165" s="34">
        <v>0</v>
      </c>
      <c r="Q165" s="34">
        <v>0</v>
      </c>
      <c r="R165" s="33">
        <v>0</v>
      </c>
      <c r="S165" s="33">
        <v>0</v>
      </c>
      <c r="T165" s="33">
        <v>30</v>
      </c>
      <c r="U165" s="33"/>
      <c r="X165" s="75">
        <f>+VLOOKUP($D165,[1]venta_neta_cons!$A$2:$N$1048576,3,0)</f>
        <v>249</v>
      </c>
      <c r="Y165" s="75">
        <f>+VLOOKUP($D165,[1]venta_neta_cons!$A$2:$N$1048576,4,0)</f>
        <v>0</v>
      </c>
      <c r="Z165" s="75">
        <f>+VLOOKUP($D165,[1]venta_neta_cons!$A$2:$N$1048576,5,0)</f>
        <v>0</v>
      </c>
      <c r="AA165" s="75">
        <f>+VLOOKUP($D165,[1]venta_neta_cons!$A$2:$N$1048576,6,0)</f>
        <v>0</v>
      </c>
      <c r="AB165" s="75">
        <f>+VLOOKUP($D165,[1]venta_neta_cons!$A$2:$N$1048576,7,0)</f>
        <v>0</v>
      </c>
      <c r="AC165" s="75">
        <f>+VLOOKUP($D165,[1]venta_neta_cons!$A$2:$N$1048576,8,0)</f>
        <v>0</v>
      </c>
      <c r="AD165" s="75">
        <f>+VLOOKUP($D165,[1]venta_neta_cons!$A$2:$N$1048576,9,0)</f>
        <v>0</v>
      </c>
      <c r="AE165" s="75">
        <f>+VLOOKUP($D165,[1]venta_neta_cons!$A$2:$N$1048576,10,0)</f>
        <v>0</v>
      </c>
      <c r="AF165" s="75">
        <f>+VLOOKUP($D165,[1]venta_neta_cons!$A$2:$N$1048576,11,0)</f>
        <v>0</v>
      </c>
      <c r="AG165" s="75">
        <f>+VLOOKUP($D165,[1]venta_neta_cons!$A$2:$N$1048576,12,0)</f>
        <v>0</v>
      </c>
      <c r="AH165" s="75">
        <f>+VLOOKUP($D165,[1]venta_neta_cons!$A$2:$N$1048576,13,0)</f>
        <v>0</v>
      </c>
      <c r="AI165" s="75">
        <f>+VLOOKUP($D165,[1]venta_neta_cons!$A$2:$N$1048576,14,0)</f>
        <v>0</v>
      </c>
      <c r="AJ165" s="76">
        <f t="shared" si="340"/>
        <v>249</v>
      </c>
      <c r="AK165" s="159">
        <f t="shared" si="338"/>
        <v>0.95196787148594375</v>
      </c>
      <c r="AL165" s="76"/>
      <c r="AM165" s="75">
        <f>+VLOOKUP($D165,[1]saldo_cons!$A$2:$N$1048576,3,0)</f>
        <v>249</v>
      </c>
      <c r="AN165" s="75">
        <f>+VLOOKUP($D165,[1]saldo_cons!$A$2:$N$1048576,4,0)</f>
        <v>0</v>
      </c>
      <c r="AO165" s="75">
        <f>+VLOOKUP($D165,[1]saldo_cons!$A$2:$N$1048576,5,0)</f>
        <v>0</v>
      </c>
      <c r="AP165" s="75">
        <f>+VLOOKUP($D165,[1]saldo_cons!$A$2:$N$1048576,6,0)</f>
        <v>0</v>
      </c>
      <c r="AQ165" s="75">
        <f>+VLOOKUP($D165,[1]saldo_cons!$A$2:$N$1048576,7,0)</f>
        <v>0</v>
      </c>
      <c r="AR165" s="75">
        <f>+VLOOKUP($D165,[1]saldo_cons!$A$2:$N$1048576,8,0)</f>
        <v>0</v>
      </c>
      <c r="AS165" s="75">
        <f>+VLOOKUP($D165,[1]saldo_cons!$A$2:$N$1048576,9,0)</f>
        <v>0</v>
      </c>
      <c r="AT165" s="75">
        <f>+VLOOKUP($D165,[1]saldo_cons!$A$2:$N$1048576,10,0)</f>
        <v>0</v>
      </c>
      <c r="AU165" s="75">
        <f>+VLOOKUP($D165,[1]saldo_cons!$A$2:$N$1048576,11,0)</f>
        <v>0</v>
      </c>
      <c r="AV165" s="75">
        <f>+VLOOKUP($D165,[1]saldo_cons!$A$2:$N$1048576,12,0)</f>
        <v>0</v>
      </c>
      <c r="AW165" s="75">
        <f>+VLOOKUP($D165,[1]saldo_cons!$A$2:$N$1048576,13,0)</f>
        <v>0</v>
      </c>
      <c r="AX165" s="75">
        <f>+VLOOKUP($D165,[1]saldo_cons!$A$2:$N$1048576,14,0)</f>
        <v>0</v>
      </c>
      <c r="AY165" s="76">
        <f t="shared" si="417"/>
        <v>249</v>
      </c>
      <c r="AZ165" s="76"/>
      <c r="BA165" s="76"/>
      <c r="BB165" s="75">
        <f>+VLOOKUP($D165,[1]ggr_cons!$A$2:$N$1048576,3,0)</f>
        <v>237.04</v>
      </c>
      <c r="BC165" s="75">
        <f>+VLOOKUP($D165,[1]ggr_cons!$A$2:$N$1048576,4,0)</f>
        <v>0</v>
      </c>
      <c r="BD165" s="75">
        <f>+VLOOKUP($D165,[1]ggr_cons!$A$2:$N$1048576,5,0)</f>
        <v>0</v>
      </c>
      <c r="BE165" s="75">
        <f>+VLOOKUP($D165,[1]ggr_cons!$A$2:$N$1048576,6,0)</f>
        <v>0</v>
      </c>
      <c r="BF165" s="75">
        <f>+VLOOKUP($D165,[1]ggr_cons!$A$2:$N$1048576,7,0)</f>
        <v>0</v>
      </c>
      <c r="BG165" s="75">
        <f>+VLOOKUP($D165,[1]ggr_cons!$A$2:$N$1048576,8,0)</f>
        <v>0</v>
      </c>
      <c r="BH165" s="75">
        <f>+VLOOKUP($D165,[1]ggr_cons!$A$2:$N$1048576,9,0)</f>
        <v>0</v>
      </c>
      <c r="BI165" s="75">
        <f>+VLOOKUP($D165,[1]ggr_cons!$A$2:$N$1048576,10,0)</f>
        <v>0</v>
      </c>
      <c r="BJ165" s="75">
        <f>+VLOOKUP($D165,[1]ggr_cons!$A$2:$N$1048576,11,0)</f>
        <v>0</v>
      </c>
      <c r="BK165" s="75">
        <f>+VLOOKUP($D165,[1]ggr_cons!$A$2:$N$1048576,12,0)</f>
        <v>0</v>
      </c>
      <c r="BL165" s="75">
        <f>+VLOOKUP($D165,[1]ggr_cons!$A$2:$N$1048576,13,0)</f>
        <v>0</v>
      </c>
      <c r="BM165" s="75">
        <f>+VLOOKUP($D165,[1]ggr_cons!$A$2:$N$1048576,14,0)</f>
        <v>0</v>
      </c>
      <c r="BN165" s="76">
        <f t="shared" si="418"/>
        <v>237.04</v>
      </c>
      <c r="BO165" s="75"/>
      <c r="BP165" s="75"/>
      <c r="BQ165" s="77">
        <f t="shared" si="341"/>
        <v>2.4900000000000002</v>
      </c>
      <c r="BR165" s="77">
        <f t="shared" si="342"/>
        <v>0</v>
      </c>
      <c r="BS165" s="77">
        <f t="shared" si="343"/>
        <v>0</v>
      </c>
      <c r="BT165" s="77">
        <f t="shared" si="344"/>
        <v>0</v>
      </c>
      <c r="BU165" s="77">
        <f t="shared" si="345"/>
        <v>0</v>
      </c>
      <c r="BV165" s="77">
        <f t="shared" si="346"/>
        <v>0</v>
      </c>
      <c r="BW165" s="77">
        <f t="shared" si="347"/>
        <v>0</v>
      </c>
      <c r="BX165" s="77">
        <f t="shared" si="348"/>
        <v>0</v>
      </c>
      <c r="BY165" s="77">
        <f t="shared" si="349"/>
        <v>0</v>
      </c>
      <c r="BZ165" s="77">
        <f t="shared" si="350"/>
        <v>0</v>
      </c>
      <c r="CA165" s="77">
        <f t="shared" si="351"/>
        <v>0</v>
      </c>
      <c r="CB165" s="77">
        <f t="shared" si="352"/>
        <v>0</v>
      </c>
      <c r="CC165" s="77">
        <f t="shared" si="353"/>
        <v>2.4900000000000002</v>
      </c>
      <c r="CD165" s="75"/>
      <c r="CE165" s="77"/>
      <c r="CF165" s="77">
        <f t="shared" si="354"/>
        <v>2.0578512396694215</v>
      </c>
      <c r="CG165" s="77">
        <f t="shared" si="355"/>
        <v>0</v>
      </c>
      <c r="CH165" s="77">
        <f t="shared" si="356"/>
        <v>0</v>
      </c>
      <c r="CI165" s="77">
        <f t="shared" si="357"/>
        <v>0</v>
      </c>
      <c r="CJ165" s="77">
        <f t="shared" si="358"/>
        <v>0</v>
      </c>
      <c r="CK165" s="77">
        <f t="shared" si="359"/>
        <v>0</v>
      </c>
      <c r="CL165" s="77">
        <f t="shared" si="360"/>
        <v>0</v>
      </c>
      <c r="CM165" s="77">
        <f t="shared" si="361"/>
        <v>0</v>
      </c>
      <c r="CN165" s="77">
        <f t="shared" si="362"/>
        <v>0</v>
      </c>
      <c r="CO165" s="77">
        <f t="shared" si="363"/>
        <v>0</v>
      </c>
      <c r="CP165" s="77">
        <f t="shared" si="364"/>
        <v>0</v>
      </c>
      <c r="CQ165" s="77">
        <f t="shared" si="365"/>
        <v>0</v>
      </c>
      <c r="CR165" s="77">
        <f t="shared" si="366"/>
        <v>2.0578512396694215</v>
      </c>
      <c r="CS165" s="75"/>
      <c r="CT165" s="75"/>
      <c r="CU165" s="78">
        <f t="shared" si="379"/>
        <v>4.9800000000000004</v>
      </c>
      <c r="CV165" s="78">
        <f t="shared" si="380"/>
        <v>0</v>
      </c>
      <c r="CW165" s="78">
        <f t="shared" si="381"/>
        <v>0</v>
      </c>
      <c r="CX165" s="78">
        <f t="shared" si="382"/>
        <v>0</v>
      </c>
      <c r="CY165" s="78">
        <f t="shared" si="383"/>
        <v>0</v>
      </c>
      <c r="CZ165" s="78">
        <f t="shared" si="384"/>
        <v>0</v>
      </c>
      <c r="DA165" s="78">
        <f t="shared" si="385"/>
        <v>0</v>
      </c>
      <c r="DB165" s="78">
        <f t="shared" si="386"/>
        <v>0</v>
      </c>
      <c r="DC165" s="78">
        <f t="shared" si="387"/>
        <v>0</v>
      </c>
      <c r="DD165" s="78">
        <f t="shared" si="388"/>
        <v>0</v>
      </c>
      <c r="DE165" s="78">
        <f t="shared" si="389"/>
        <v>0</v>
      </c>
      <c r="DF165" s="78">
        <f t="shared" si="390"/>
        <v>0</v>
      </c>
      <c r="DG165" s="77">
        <f t="shared" si="391"/>
        <v>4.9800000000000004</v>
      </c>
      <c r="DH165" s="75"/>
      <c r="DJ165" s="6">
        <f t="shared" si="392"/>
        <v>30</v>
      </c>
      <c r="DK165" s="6">
        <f t="shared" si="393"/>
        <v>0</v>
      </c>
      <c r="DL165" s="6">
        <f t="shared" si="394"/>
        <v>0</v>
      </c>
      <c r="DM165" s="6">
        <f t="shared" si="395"/>
        <v>0</v>
      </c>
      <c r="DN165" s="6">
        <f t="shared" si="396"/>
        <v>0</v>
      </c>
      <c r="DO165" s="6">
        <f t="shared" si="397"/>
        <v>0</v>
      </c>
      <c r="DP165" s="6">
        <f t="shared" si="398"/>
        <v>0</v>
      </c>
      <c r="DQ165" s="6">
        <f t="shared" si="399"/>
        <v>0</v>
      </c>
      <c r="DR165" s="6">
        <f t="shared" si="400"/>
        <v>0</v>
      </c>
      <c r="DS165" s="6">
        <f t="shared" si="401"/>
        <v>0</v>
      </c>
      <c r="DT165" s="6">
        <f t="shared" si="402"/>
        <v>0</v>
      </c>
      <c r="DU165" s="6">
        <f t="shared" si="403"/>
        <v>0</v>
      </c>
      <c r="DV165" s="77">
        <f t="shared" si="421"/>
        <v>30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77">
        <f t="shared" si="419"/>
        <v>0</v>
      </c>
      <c r="EO165" s="75">
        <f t="shared" si="367"/>
        <v>34.980000000000004</v>
      </c>
      <c r="EP165" s="75">
        <f t="shared" si="368"/>
        <v>0</v>
      </c>
      <c r="EQ165" s="75">
        <f t="shared" si="369"/>
        <v>0</v>
      </c>
      <c r="ER165" s="75">
        <f t="shared" si="370"/>
        <v>0</v>
      </c>
      <c r="ES165" s="75">
        <f t="shared" si="371"/>
        <v>0</v>
      </c>
      <c r="ET165" s="75">
        <f t="shared" si="372"/>
        <v>0</v>
      </c>
      <c r="EU165" s="75">
        <f t="shared" si="373"/>
        <v>0</v>
      </c>
      <c r="EV165" s="75">
        <f t="shared" si="374"/>
        <v>0</v>
      </c>
      <c r="EW165" s="75">
        <f t="shared" si="375"/>
        <v>0</v>
      </c>
      <c r="EX165" s="75">
        <f t="shared" si="376"/>
        <v>0</v>
      </c>
      <c r="EY165" s="75">
        <f t="shared" si="377"/>
        <v>0</v>
      </c>
      <c r="EZ165" s="75">
        <f t="shared" si="378"/>
        <v>0</v>
      </c>
      <c r="FA165" s="77">
        <f t="shared" si="420"/>
        <v>34.980000000000004</v>
      </c>
      <c r="FD165" s="75">
        <f t="shared" si="404"/>
        <v>214.01999999999998</v>
      </c>
      <c r="FE165" s="75">
        <f t="shared" si="405"/>
        <v>0</v>
      </c>
      <c r="FF165" s="75">
        <f t="shared" si="406"/>
        <v>0</v>
      </c>
      <c r="FG165" s="75">
        <f t="shared" si="407"/>
        <v>0</v>
      </c>
      <c r="FH165" s="75">
        <f t="shared" si="408"/>
        <v>0</v>
      </c>
      <c r="FI165" s="75">
        <f t="shared" si="409"/>
        <v>0</v>
      </c>
      <c r="FJ165" s="75">
        <f t="shared" si="410"/>
        <v>0</v>
      </c>
      <c r="FK165" s="75">
        <f t="shared" si="411"/>
        <v>0</v>
      </c>
      <c r="FL165" s="75">
        <f t="shared" si="412"/>
        <v>0</v>
      </c>
      <c r="FM165" s="75">
        <f t="shared" si="413"/>
        <v>0</v>
      </c>
      <c r="FN165" s="75">
        <f t="shared" si="414"/>
        <v>0</v>
      </c>
      <c r="FO165" s="75">
        <f t="shared" si="415"/>
        <v>0</v>
      </c>
      <c r="FP165" s="75">
        <f t="shared" si="416"/>
        <v>214.01999999999998</v>
      </c>
    </row>
    <row r="166" spans="1:172" ht="15" customHeight="1" outlineLevel="2" x14ac:dyDescent="0.25">
      <c r="A166" s="30">
        <v>12</v>
      </c>
      <c r="B166" s="30" t="s">
        <v>408</v>
      </c>
      <c r="C166" s="30" t="s">
        <v>6</v>
      </c>
      <c r="D166" s="64">
        <f t="shared" si="339"/>
        <v>16102</v>
      </c>
      <c r="E166" s="62">
        <v>16102</v>
      </c>
      <c r="F166" s="39" t="s">
        <v>608</v>
      </c>
      <c r="G166" s="36" t="s">
        <v>410</v>
      </c>
      <c r="H166" s="36" t="s">
        <v>410</v>
      </c>
      <c r="I166" s="39" t="s">
        <v>609</v>
      </c>
      <c r="J166" s="39" t="s">
        <v>458</v>
      </c>
      <c r="K166" s="37" t="s">
        <v>415</v>
      </c>
      <c r="L166" s="32" t="s">
        <v>220</v>
      </c>
      <c r="M166" s="33" t="s">
        <v>405</v>
      </c>
      <c r="N166" s="34">
        <v>0.01</v>
      </c>
      <c r="O166" s="34">
        <v>0.02</v>
      </c>
      <c r="P166" s="34">
        <v>0</v>
      </c>
      <c r="Q166" s="34">
        <v>0</v>
      </c>
      <c r="R166" s="33">
        <v>0</v>
      </c>
      <c r="S166" s="33">
        <v>0</v>
      </c>
      <c r="T166" s="33">
        <v>30</v>
      </c>
      <c r="U166" s="33"/>
      <c r="X166" s="75">
        <f>+VLOOKUP($D166,[1]venta_neta_cons!$A$2:$N$1048576,3,0)</f>
        <v>3674</v>
      </c>
      <c r="Y166" s="75">
        <f>+VLOOKUP($D166,[1]venta_neta_cons!$A$2:$N$1048576,4,0)</f>
        <v>0</v>
      </c>
      <c r="Z166" s="75">
        <f>+VLOOKUP($D166,[1]venta_neta_cons!$A$2:$N$1048576,5,0)</f>
        <v>0</v>
      </c>
      <c r="AA166" s="75">
        <f>+VLOOKUP($D166,[1]venta_neta_cons!$A$2:$N$1048576,6,0)</f>
        <v>0</v>
      </c>
      <c r="AB166" s="75">
        <f>+VLOOKUP($D166,[1]venta_neta_cons!$A$2:$N$1048576,7,0)</f>
        <v>0</v>
      </c>
      <c r="AC166" s="75">
        <f>+VLOOKUP($D166,[1]venta_neta_cons!$A$2:$N$1048576,8,0)</f>
        <v>0</v>
      </c>
      <c r="AD166" s="75">
        <f>+VLOOKUP($D166,[1]venta_neta_cons!$A$2:$N$1048576,9,0)</f>
        <v>0</v>
      </c>
      <c r="AE166" s="75">
        <f>+VLOOKUP($D166,[1]venta_neta_cons!$A$2:$N$1048576,10,0)</f>
        <v>0</v>
      </c>
      <c r="AF166" s="75">
        <f>+VLOOKUP($D166,[1]venta_neta_cons!$A$2:$N$1048576,11,0)</f>
        <v>0</v>
      </c>
      <c r="AG166" s="75">
        <f>+VLOOKUP($D166,[1]venta_neta_cons!$A$2:$N$1048576,12,0)</f>
        <v>0</v>
      </c>
      <c r="AH166" s="75">
        <f>+VLOOKUP($D166,[1]venta_neta_cons!$A$2:$N$1048576,13,0)</f>
        <v>0</v>
      </c>
      <c r="AI166" s="75">
        <f>+VLOOKUP($D166,[1]venta_neta_cons!$A$2:$N$1048576,14,0)</f>
        <v>0</v>
      </c>
      <c r="AJ166" s="76">
        <f t="shared" si="340"/>
        <v>3674</v>
      </c>
      <c r="AK166" s="159">
        <f t="shared" si="338"/>
        <v>0.26737887860642351</v>
      </c>
      <c r="AL166" s="76"/>
      <c r="AM166" s="75">
        <f>+VLOOKUP($D166,[1]saldo_cons!$A$2:$N$1048576,3,0)</f>
        <v>3674</v>
      </c>
      <c r="AN166" s="75">
        <f>+VLOOKUP($D166,[1]saldo_cons!$A$2:$N$1048576,4,0)</f>
        <v>0</v>
      </c>
      <c r="AO166" s="75">
        <f>+VLOOKUP($D166,[1]saldo_cons!$A$2:$N$1048576,5,0)</f>
        <v>0</v>
      </c>
      <c r="AP166" s="75">
        <f>+VLOOKUP($D166,[1]saldo_cons!$A$2:$N$1048576,6,0)</f>
        <v>0</v>
      </c>
      <c r="AQ166" s="75">
        <f>+VLOOKUP($D166,[1]saldo_cons!$A$2:$N$1048576,7,0)</f>
        <v>0</v>
      </c>
      <c r="AR166" s="75">
        <f>+VLOOKUP($D166,[1]saldo_cons!$A$2:$N$1048576,8,0)</f>
        <v>0</v>
      </c>
      <c r="AS166" s="75">
        <f>+VLOOKUP($D166,[1]saldo_cons!$A$2:$N$1048576,9,0)</f>
        <v>0</v>
      </c>
      <c r="AT166" s="75">
        <f>+VLOOKUP($D166,[1]saldo_cons!$A$2:$N$1048576,10,0)</f>
        <v>0</v>
      </c>
      <c r="AU166" s="75">
        <f>+VLOOKUP($D166,[1]saldo_cons!$A$2:$N$1048576,11,0)</f>
        <v>0</v>
      </c>
      <c r="AV166" s="75">
        <f>+VLOOKUP($D166,[1]saldo_cons!$A$2:$N$1048576,12,0)</f>
        <v>0</v>
      </c>
      <c r="AW166" s="75">
        <f>+VLOOKUP($D166,[1]saldo_cons!$A$2:$N$1048576,13,0)</f>
        <v>0</v>
      </c>
      <c r="AX166" s="75">
        <f>+VLOOKUP($D166,[1]saldo_cons!$A$2:$N$1048576,14,0)</f>
        <v>0</v>
      </c>
      <c r="AY166" s="76">
        <f t="shared" si="417"/>
        <v>3674</v>
      </c>
      <c r="AZ166" s="76"/>
      <c r="BA166" s="76"/>
      <c r="BB166" s="75">
        <f>+VLOOKUP($D166,[1]ggr_cons!$A$2:$N$1048576,3,0)</f>
        <v>982.34999999999991</v>
      </c>
      <c r="BC166" s="75">
        <f>+VLOOKUP($D166,[1]ggr_cons!$A$2:$N$1048576,4,0)</f>
        <v>0</v>
      </c>
      <c r="BD166" s="75">
        <f>+VLOOKUP($D166,[1]ggr_cons!$A$2:$N$1048576,5,0)</f>
        <v>0</v>
      </c>
      <c r="BE166" s="75">
        <f>+VLOOKUP($D166,[1]ggr_cons!$A$2:$N$1048576,6,0)</f>
        <v>0</v>
      </c>
      <c r="BF166" s="75">
        <f>+VLOOKUP($D166,[1]ggr_cons!$A$2:$N$1048576,7,0)</f>
        <v>0</v>
      </c>
      <c r="BG166" s="75">
        <f>+VLOOKUP($D166,[1]ggr_cons!$A$2:$N$1048576,8,0)</f>
        <v>0</v>
      </c>
      <c r="BH166" s="75">
        <f>+VLOOKUP($D166,[1]ggr_cons!$A$2:$N$1048576,9,0)</f>
        <v>0</v>
      </c>
      <c r="BI166" s="75">
        <f>+VLOOKUP($D166,[1]ggr_cons!$A$2:$N$1048576,10,0)</f>
        <v>0</v>
      </c>
      <c r="BJ166" s="75">
        <f>+VLOOKUP($D166,[1]ggr_cons!$A$2:$N$1048576,11,0)</f>
        <v>0</v>
      </c>
      <c r="BK166" s="75">
        <f>+VLOOKUP($D166,[1]ggr_cons!$A$2:$N$1048576,12,0)</f>
        <v>0</v>
      </c>
      <c r="BL166" s="75">
        <f>+VLOOKUP($D166,[1]ggr_cons!$A$2:$N$1048576,13,0)</f>
        <v>0</v>
      </c>
      <c r="BM166" s="75">
        <f>+VLOOKUP($D166,[1]ggr_cons!$A$2:$N$1048576,14,0)</f>
        <v>0</v>
      </c>
      <c r="BN166" s="76">
        <f t="shared" si="418"/>
        <v>982.34999999999991</v>
      </c>
      <c r="BO166" s="75"/>
      <c r="BP166" s="75"/>
      <c r="BQ166" s="77">
        <f t="shared" si="341"/>
        <v>36.74</v>
      </c>
      <c r="BR166" s="77">
        <f t="shared" si="342"/>
        <v>0</v>
      </c>
      <c r="BS166" s="77">
        <f t="shared" si="343"/>
        <v>0</v>
      </c>
      <c r="BT166" s="77">
        <f t="shared" si="344"/>
        <v>0</v>
      </c>
      <c r="BU166" s="77">
        <f t="shared" si="345"/>
        <v>0</v>
      </c>
      <c r="BV166" s="77">
        <f t="shared" si="346"/>
        <v>0</v>
      </c>
      <c r="BW166" s="77">
        <f t="shared" si="347"/>
        <v>0</v>
      </c>
      <c r="BX166" s="77">
        <f t="shared" si="348"/>
        <v>0</v>
      </c>
      <c r="BY166" s="77">
        <f t="shared" si="349"/>
        <v>0</v>
      </c>
      <c r="BZ166" s="77">
        <f t="shared" si="350"/>
        <v>0</v>
      </c>
      <c r="CA166" s="77">
        <f t="shared" si="351"/>
        <v>0</v>
      </c>
      <c r="CB166" s="77">
        <f t="shared" si="352"/>
        <v>0</v>
      </c>
      <c r="CC166" s="77">
        <f t="shared" si="353"/>
        <v>36.74</v>
      </c>
      <c r="CD166" s="75"/>
      <c r="CE166" s="77"/>
      <c r="CF166" s="77">
        <f t="shared" si="354"/>
        <v>30.363636363636367</v>
      </c>
      <c r="CG166" s="77">
        <f t="shared" si="355"/>
        <v>0</v>
      </c>
      <c r="CH166" s="77">
        <f t="shared" si="356"/>
        <v>0</v>
      </c>
      <c r="CI166" s="77">
        <f t="shared" si="357"/>
        <v>0</v>
      </c>
      <c r="CJ166" s="77">
        <f t="shared" si="358"/>
        <v>0</v>
      </c>
      <c r="CK166" s="77">
        <f t="shared" si="359"/>
        <v>0</v>
      </c>
      <c r="CL166" s="77">
        <f t="shared" si="360"/>
        <v>0</v>
      </c>
      <c r="CM166" s="77">
        <f t="shared" si="361"/>
        <v>0</v>
      </c>
      <c r="CN166" s="77">
        <f t="shared" si="362"/>
        <v>0</v>
      </c>
      <c r="CO166" s="77">
        <f t="shared" si="363"/>
        <v>0</v>
      </c>
      <c r="CP166" s="77">
        <f t="shared" si="364"/>
        <v>0</v>
      </c>
      <c r="CQ166" s="77">
        <f t="shared" si="365"/>
        <v>0</v>
      </c>
      <c r="CR166" s="77">
        <f t="shared" si="366"/>
        <v>30.363636363636367</v>
      </c>
      <c r="CS166" s="75"/>
      <c r="CT166" s="75"/>
      <c r="CU166" s="78">
        <f t="shared" si="379"/>
        <v>73.48</v>
      </c>
      <c r="CV166" s="78">
        <f t="shared" si="380"/>
        <v>0</v>
      </c>
      <c r="CW166" s="78">
        <f t="shared" si="381"/>
        <v>0</v>
      </c>
      <c r="CX166" s="78">
        <f t="shared" si="382"/>
        <v>0</v>
      </c>
      <c r="CY166" s="78">
        <f t="shared" si="383"/>
        <v>0</v>
      </c>
      <c r="CZ166" s="78">
        <f t="shared" si="384"/>
        <v>0</v>
      </c>
      <c r="DA166" s="78">
        <f t="shared" si="385"/>
        <v>0</v>
      </c>
      <c r="DB166" s="78">
        <f t="shared" si="386"/>
        <v>0</v>
      </c>
      <c r="DC166" s="78">
        <f t="shared" si="387"/>
        <v>0</v>
      </c>
      <c r="DD166" s="78">
        <f t="shared" si="388"/>
        <v>0</v>
      </c>
      <c r="DE166" s="78">
        <f t="shared" si="389"/>
        <v>0</v>
      </c>
      <c r="DF166" s="78">
        <f t="shared" si="390"/>
        <v>0</v>
      </c>
      <c r="DG166" s="77">
        <f t="shared" si="391"/>
        <v>73.48</v>
      </c>
      <c r="DH166" s="75"/>
      <c r="DJ166" s="6">
        <f t="shared" si="392"/>
        <v>30</v>
      </c>
      <c r="DK166" s="6">
        <f t="shared" si="393"/>
        <v>0</v>
      </c>
      <c r="DL166" s="6">
        <f t="shared" si="394"/>
        <v>0</v>
      </c>
      <c r="DM166" s="6">
        <f t="shared" si="395"/>
        <v>0</v>
      </c>
      <c r="DN166" s="6">
        <f t="shared" si="396"/>
        <v>0</v>
      </c>
      <c r="DO166" s="6">
        <f t="shared" si="397"/>
        <v>0</v>
      </c>
      <c r="DP166" s="6">
        <f t="shared" si="398"/>
        <v>0</v>
      </c>
      <c r="DQ166" s="6">
        <f t="shared" si="399"/>
        <v>0</v>
      </c>
      <c r="DR166" s="6">
        <f t="shared" si="400"/>
        <v>0</v>
      </c>
      <c r="DS166" s="6">
        <f t="shared" si="401"/>
        <v>0</v>
      </c>
      <c r="DT166" s="6">
        <f t="shared" si="402"/>
        <v>0</v>
      </c>
      <c r="DU166" s="6">
        <f t="shared" si="403"/>
        <v>0</v>
      </c>
      <c r="DV166" s="77">
        <f t="shared" si="421"/>
        <v>30</v>
      </c>
      <c r="DY166" s="6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77">
        <f t="shared" si="419"/>
        <v>0</v>
      </c>
      <c r="EO166" s="75">
        <f t="shared" si="367"/>
        <v>103.48</v>
      </c>
      <c r="EP166" s="75">
        <f t="shared" si="368"/>
        <v>0</v>
      </c>
      <c r="EQ166" s="75">
        <f t="shared" si="369"/>
        <v>0</v>
      </c>
      <c r="ER166" s="75">
        <f t="shared" si="370"/>
        <v>0</v>
      </c>
      <c r="ES166" s="75">
        <f t="shared" si="371"/>
        <v>0</v>
      </c>
      <c r="ET166" s="75">
        <f t="shared" si="372"/>
        <v>0</v>
      </c>
      <c r="EU166" s="75">
        <f t="shared" si="373"/>
        <v>0</v>
      </c>
      <c r="EV166" s="75">
        <f t="shared" si="374"/>
        <v>0</v>
      </c>
      <c r="EW166" s="75">
        <f t="shared" si="375"/>
        <v>0</v>
      </c>
      <c r="EX166" s="75">
        <f t="shared" si="376"/>
        <v>0</v>
      </c>
      <c r="EY166" s="75">
        <f t="shared" si="377"/>
        <v>0</v>
      </c>
      <c r="EZ166" s="75">
        <f t="shared" si="378"/>
        <v>0</v>
      </c>
      <c r="FA166" s="77">
        <f t="shared" si="420"/>
        <v>103.48</v>
      </c>
      <c r="FD166" s="75">
        <f t="shared" si="404"/>
        <v>3570.52</v>
      </c>
      <c r="FE166" s="75">
        <f t="shared" si="405"/>
        <v>0</v>
      </c>
      <c r="FF166" s="75">
        <f t="shared" si="406"/>
        <v>0</v>
      </c>
      <c r="FG166" s="75">
        <f t="shared" si="407"/>
        <v>0</v>
      </c>
      <c r="FH166" s="75">
        <f t="shared" si="408"/>
        <v>0</v>
      </c>
      <c r="FI166" s="75">
        <f t="shared" si="409"/>
        <v>0</v>
      </c>
      <c r="FJ166" s="75">
        <f t="shared" si="410"/>
        <v>0</v>
      </c>
      <c r="FK166" s="75">
        <f t="shared" si="411"/>
        <v>0</v>
      </c>
      <c r="FL166" s="75">
        <f t="shared" si="412"/>
        <v>0</v>
      </c>
      <c r="FM166" s="75">
        <f t="shared" si="413"/>
        <v>0</v>
      </c>
      <c r="FN166" s="75">
        <f t="shared" si="414"/>
        <v>0</v>
      </c>
      <c r="FO166" s="75">
        <f t="shared" si="415"/>
        <v>0</v>
      </c>
      <c r="FP166" s="75">
        <f t="shared" si="416"/>
        <v>3570.52</v>
      </c>
    </row>
    <row r="167" spans="1:172" ht="15" customHeight="1" outlineLevel="2" x14ac:dyDescent="0.25">
      <c r="A167" s="30">
        <v>12</v>
      </c>
      <c r="B167" s="30" t="s">
        <v>408</v>
      </c>
      <c r="C167" s="30" t="s">
        <v>6</v>
      </c>
      <c r="D167" s="64">
        <f t="shared" si="339"/>
        <v>16103</v>
      </c>
      <c r="E167" s="62">
        <v>16103</v>
      </c>
      <c r="F167" s="39" t="s">
        <v>610</v>
      </c>
      <c r="G167" s="36" t="s">
        <v>410</v>
      </c>
      <c r="H167" s="36" t="s">
        <v>410</v>
      </c>
      <c r="I167" s="39" t="s">
        <v>611</v>
      </c>
      <c r="J167" s="39" t="s">
        <v>612</v>
      </c>
      <c r="K167" s="37" t="s">
        <v>415</v>
      </c>
      <c r="L167" s="32" t="s">
        <v>220</v>
      </c>
      <c r="M167" s="33" t="s">
        <v>405</v>
      </c>
      <c r="N167" s="34">
        <v>0.01</v>
      </c>
      <c r="O167" s="34">
        <v>0.02</v>
      </c>
      <c r="P167" s="34">
        <v>0</v>
      </c>
      <c r="Q167" s="34">
        <v>0</v>
      </c>
      <c r="R167" s="33">
        <v>0</v>
      </c>
      <c r="S167" s="33">
        <v>0</v>
      </c>
      <c r="T167" s="33">
        <v>30</v>
      </c>
      <c r="U167" s="33"/>
      <c r="X167" s="75">
        <f>+VLOOKUP($D167,[1]venta_neta_cons!$A$2:$N$1048576,3,0)</f>
        <v>2715</v>
      </c>
      <c r="Y167" s="75">
        <f>+VLOOKUP($D167,[1]venta_neta_cons!$A$2:$N$1048576,4,0)</f>
        <v>0</v>
      </c>
      <c r="Z167" s="75">
        <f>+VLOOKUP($D167,[1]venta_neta_cons!$A$2:$N$1048576,5,0)</f>
        <v>0</v>
      </c>
      <c r="AA167" s="75">
        <f>+VLOOKUP($D167,[1]venta_neta_cons!$A$2:$N$1048576,6,0)</f>
        <v>0</v>
      </c>
      <c r="AB167" s="75">
        <f>+VLOOKUP($D167,[1]venta_neta_cons!$A$2:$N$1048576,7,0)</f>
        <v>0</v>
      </c>
      <c r="AC167" s="75">
        <f>+VLOOKUP($D167,[1]venta_neta_cons!$A$2:$N$1048576,8,0)</f>
        <v>0</v>
      </c>
      <c r="AD167" s="75">
        <f>+VLOOKUP($D167,[1]venta_neta_cons!$A$2:$N$1048576,9,0)</f>
        <v>0</v>
      </c>
      <c r="AE167" s="75">
        <f>+VLOOKUP($D167,[1]venta_neta_cons!$A$2:$N$1048576,10,0)</f>
        <v>0</v>
      </c>
      <c r="AF167" s="75">
        <f>+VLOOKUP($D167,[1]venta_neta_cons!$A$2:$N$1048576,11,0)</f>
        <v>0</v>
      </c>
      <c r="AG167" s="75">
        <f>+VLOOKUP($D167,[1]venta_neta_cons!$A$2:$N$1048576,12,0)</f>
        <v>0</v>
      </c>
      <c r="AH167" s="75">
        <f>+VLOOKUP($D167,[1]venta_neta_cons!$A$2:$N$1048576,13,0)</f>
        <v>0</v>
      </c>
      <c r="AI167" s="75">
        <f>+VLOOKUP($D167,[1]venta_neta_cons!$A$2:$N$1048576,14,0)</f>
        <v>0</v>
      </c>
      <c r="AJ167" s="76">
        <f t="shared" si="340"/>
        <v>2715</v>
      </c>
      <c r="AK167" s="159">
        <f t="shared" si="338"/>
        <v>0.21481031307550646</v>
      </c>
      <c r="AL167" s="76"/>
      <c r="AM167" s="75">
        <f>+VLOOKUP($D167,[1]saldo_cons!$A$2:$N$1048576,3,0)</f>
        <v>2715</v>
      </c>
      <c r="AN167" s="75">
        <f>+VLOOKUP($D167,[1]saldo_cons!$A$2:$N$1048576,4,0)</f>
        <v>0</v>
      </c>
      <c r="AO167" s="75">
        <f>+VLOOKUP($D167,[1]saldo_cons!$A$2:$N$1048576,5,0)</f>
        <v>0</v>
      </c>
      <c r="AP167" s="75">
        <f>+VLOOKUP($D167,[1]saldo_cons!$A$2:$N$1048576,6,0)</f>
        <v>0</v>
      </c>
      <c r="AQ167" s="75">
        <f>+VLOOKUP($D167,[1]saldo_cons!$A$2:$N$1048576,7,0)</f>
        <v>0</v>
      </c>
      <c r="AR167" s="75">
        <f>+VLOOKUP($D167,[1]saldo_cons!$A$2:$N$1048576,8,0)</f>
        <v>0</v>
      </c>
      <c r="AS167" s="75">
        <f>+VLOOKUP($D167,[1]saldo_cons!$A$2:$N$1048576,9,0)</f>
        <v>0</v>
      </c>
      <c r="AT167" s="75">
        <f>+VLOOKUP($D167,[1]saldo_cons!$A$2:$N$1048576,10,0)</f>
        <v>0</v>
      </c>
      <c r="AU167" s="75">
        <f>+VLOOKUP($D167,[1]saldo_cons!$A$2:$N$1048576,11,0)</f>
        <v>0</v>
      </c>
      <c r="AV167" s="75">
        <f>+VLOOKUP($D167,[1]saldo_cons!$A$2:$N$1048576,12,0)</f>
        <v>0</v>
      </c>
      <c r="AW167" s="75">
        <f>+VLOOKUP($D167,[1]saldo_cons!$A$2:$N$1048576,13,0)</f>
        <v>0</v>
      </c>
      <c r="AX167" s="75">
        <f>+VLOOKUP($D167,[1]saldo_cons!$A$2:$N$1048576,14,0)</f>
        <v>0</v>
      </c>
      <c r="AY167" s="76">
        <f t="shared" si="417"/>
        <v>2715</v>
      </c>
      <c r="AZ167" s="76"/>
      <c r="BA167" s="76"/>
      <c r="BB167" s="75">
        <f>+VLOOKUP($D167,[1]ggr_cons!$A$2:$N$1048576,3,0)</f>
        <v>583.21</v>
      </c>
      <c r="BC167" s="75">
        <f>+VLOOKUP($D167,[1]ggr_cons!$A$2:$N$1048576,4,0)</f>
        <v>0</v>
      </c>
      <c r="BD167" s="75">
        <f>+VLOOKUP($D167,[1]ggr_cons!$A$2:$N$1048576,5,0)</f>
        <v>0</v>
      </c>
      <c r="BE167" s="75">
        <f>+VLOOKUP($D167,[1]ggr_cons!$A$2:$N$1048576,6,0)</f>
        <v>0</v>
      </c>
      <c r="BF167" s="75">
        <f>+VLOOKUP($D167,[1]ggr_cons!$A$2:$N$1048576,7,0)</f>
        <v>0</v>
      </c>
      <c r="BG167" s="75">
        <f>+VLOOKUP($D167,[1]ggr_cons!$A$2:$N$1048576,8,0)</f>
        <v>0</v>
      </c>
      <c r="BH167" s="75">
        <f>+VLOOKUP($D167,[1]ggr_cons!$A$2:$N$1048576,9,0)</f>
        <v>0</v>
      </c>
      <c r="BI167" s="75">
        <f>+VLOOKUP($D167,[1]ggr_cons!$A$2:$N$1048576,10,0)</f>
        <v>0</v>
      </c>
      <c r="BJ167" s="75">
        <f>+VLOOKUP($D167,[1]ggr_cons!$A$2:$N$1048576,11,0)</f>
        <v>0</v>
      </c>
      <c r="BK167" s="75">
        <f>+VLOOKUP($D167,[1]ggr_cons!$A$2:$N$1048576,12,0)</f>
        <v>0</v>
      </c>
      <c r="BL167" s="75">
        <f>+VLOOKUP($D167,[1]ggr_cons!$A$2:$N$1048576,13,0)</f>
        <v>0</v>
      </c>
      <c r="BM167" s="75">
        <f>+VLOOKUP($D167,[1]ggr_cons!$A$2:$N$1048576,14,0)</f>
        <v>0</v>
      </c>
      <c r="BN167" s="76">
        <f t="shared" si="418"/>
        <v>583.21</v>
      </c>
      <c r="BO167" s="75"/>
      <c r="BP167" s="75"/>
      <c r="BQ167" s="77">
        <f t="shared" si="341"/>
        <v>27.150000000000002</v>
      </c>
      <c r="BR167" s="77">
        <f t="shared" si="342"/>
        <v>0</v>
      </c>
      <c r="BS167" s="77">
        <f t="shared" si="343"/>
        <v>0</v>
      </c>
      <c r="BT167" s="77">
        <f t="shared" si="344"/>
        <v>0</v>
      </c>
      <c r="BU167" s="77">
        <f t="shared" si="345"/>
        <v>0</v>
      </c>
      <c r="BV167" s="77">
        <f t="shared" si="346"/>
        <v>0</v>
      </c>
      <c r="BW167" s="77">
        <f t="shared" si="347"/>
        <v>0</v>
      </c>
      <c r="BX167" s="77">
        <f t="shared" si="348"/>
        <v>0</v>
      </c>
      <c r="BY167" s="77">
        <f t="shared" si="349"/>
        <v>0</v>
      </c>
      <c r="BZ167" s="77">
        <f t="shared" si="350"/>
        <v>0</v>
      </c>
      <c r="CA167" s="77">
        <f t="shared" si="351"/>
        <v>0</v>
      </c>
      <c r="CB167" s="77">
        <f t="shared" si="352"/>
        <v>0</v>
      </c>
      <c r="CC167" s="77">
        <f t="shared" si="353"/>
        <v>27.150000000000002</v>
      </c>
      <c r="CD167" s="75"/>
      <c r="CE167" s="77"/>
      <c r="CF167" s="77">
        <f t="shared" si="354"/>
        <v>22.438016528925623</v>
      </c>
      <c r="CG167" s="77">
        <f t="shared" si="355"/>
        <v>0</v>
      </c>
      <c r="CH167" s="77">
        <f t="shared" si="356"/>
        <v>0</v>
      </c>
      <c r="CI167" s="77">
        <f t="shared" si="357"/>
        <v>0</v>
      </c>
      <c r="CJ167" s="77">
        <f t="shared" si="358"/>
        <v>0</v>
      </c>
      <c r="CK167" s="77">
        <f t="shared" si="359"/>
        <v>0</v>
      </c>
      <c r="CL167" s="77">
        <f t="shared" si="360"/>
        <v>0</v>
      </c>
      <c r="CM167" s="77">
        <f t="shared" si="361"/>
        <v>0</v>
      </c>
      <c r="CN167" s="77">
        <f t="shared" si="362"/>
        <v>0</v>
      </c>
      <c r="CO167" s="77">
        <f t="shared" si="363"/>
        <v>0</v>
      </c>
      <c r="CP167" s="77">
        <f t="shared" si="364"/>
        <v>0</v>
      </c>
      <c r="CQ167" s="77">
        <f t="shared" si="365"/>
        <v>0</v>
      </c>
      <c r="CR167" s="77">
        <f t="shared" si="366"/>
        <v>22.438016528925623</v>
      </c>
      <c r="CS167" s="75"/>
      <c r="CT167" s="75"/>
      <c r="CU167" s="78">
        <f t="shared" si="379"/>
        <v>54.300000000000004</v>
      </c>
      <c r="CV167" s="78">
        <f t="shared" si="380"/>
        <v>0</v>
      </c>
      <c r="CW167" s="78">
        <f t="shared" si="381"/>
        <v>0</v>
      </c>
      <c r="CX167" s="78">
        <f t="shared" si="382"/>
        <v>0</v>
      </c>
      <c r="CY167" s="78">
        <f t="shared" si="383"/>
        <v>0</v>
      </c>
      <c r="CZ167" s="78">
        <f t="shared" si="384"/>
        <v>0</v>
      </c>
      <c r="DA167" s="78">
        <f t="shared" si="385"/>
        <v>0</v>
      </c>
      <c r="DB167" s="78">
        <f t="shared" si="386"/>
        <v>0</v>
      </c>
      <c r="DC167" s="78">
        <f t="shared" si="387"/>
        <v>0</v>
      </c>
      <c r="DD167" s="78">
        <f t="shared" si="388"/>
        <v>0</v>
      </c>
      <c r="DE167" s="78">
        <f t="shared" si="389"/>
        <v>0</v>
      </c>
      <c r="DF167" s="78">
        <f t="shared" si="390"/>
        <v>0</v>
      </c>
      <c r="DG167" s="77">
        <f t="shared" si="391"/>
        <v>54.300000000000004</v>
      </c>
      <c r="DH167" s="75"/>
      <c r="DJ167" s="6">
        <f t="shared" si="392"/>
        <v>30</v>
      </c>
      <c r="DK167" s="6">
        <f t="shared" si="393"/>
        <v>0</v>
      </c>
      <c r="DL167" s="6">
        <f t="shared" si="394"/>
        <v>0</v>
      </c>
      <c r="DM167" s="6">
        <f t="shared" si="395"/>
        <v>0</v>
      </c>
      <c r="DN167" s="6">
        <f t="shared" si="396"/>
        <v>0</v>
      </c>
      <c r="DO167" s="6">
        <f t="shared" si="397"/>
        <v>0</v>
      </c>
      <c r="DP167" s="6">
        <f t="shared" si="398"/>
        <v>0</v>
      </c>
      <c r="DQ167" s="6">
        <f t="shared" si="399"/>
        <v>0</v>
      </c>
      <c r="DR167" s="6">
        <f t="shared" si="400"/>
        <v>0</v>
      </c>
      <c r="DS167" s="6">
        <f t="shared" si="401"/>
        <v>0</v>
      </c>
      <c r="DT167" s="6">
        <f t="shared" si="402"/>
        <v>0</v>
      </c>
      <c r="DU167" s="6">
        <f t="shared" si="403"/>
        <v>0</v>
      </c>
      <c r="DV167" s="77">
        <f t="shared" si="421"/>
        <v>30</v>
      </c>
      <c r="DY167" s="6">
        <v>0</v>
      </c>
      <c r="DZ167" s="6">
        <v>0</v>
      </c>
      <c r="EA167" s="6">
        <v>0</v>
      </c>
      <c r="EB167" s="6">
        <v>0</v>
      </c>
      <c r="EC167" s="6">
        <v>0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>
        <v>0</v>
      </c>
      <c r="EK167" s="77">
        <f t="shared" si="419"/>
        <v>0</v>
      </c>
      <c r="EO167" s="75">
        <f t="shared" si="367"/>
        <v>84.300000000000011</v>
      </c>
      <c r="EP167" s="75">
        <f t="shared" si="368"/>
        <v>0</v>
      </c>
      <c r="EQ167" s="75">
        <f t="shared" si="369"/>
        <v>0</v>
      </c>
      <c r="ER167" s="75">
        <f t="shared" si="370"/>
        <v>0</v>
      </c>
      <c r="ES167" s="75">
        <f t="shared" si="371"/>
        <v>0</v>
      </c>
      <c r="ET167" s="75">
        <f t="shared" si="372"/>
        <v>0</v>
      </c>
      <c r="EU167" s="75">
        <f t="shared" si="373"/>
        <v>0</v>
      </c>
      <c r="EV167" s="75">
        <f t="shared" si="374"/>
        <v>0</v>
      </c>
      <c r="EW167" s="75">
        <f t="shared" si="375"/>
        <v>0</v>
      </c>
      <c r="EX167" s="75">
        <f t="shared" si="376"/>
        <v>0</v>
      </c>
      <c r="EY167" s="75">
        <f t="shared" si="377"/>
        <v>0</v>
      </c>
      <c r="EZ167" s="75">
        <f t="shared" si="378"/>
        <v>0</v>
      </c>
      <c r="FA167" s="77">
        <f t="shared" si="420"/>
        <v>84.300000000000011</v>
      </c>
      <c r="FD167" s="75">
        <f t="shared" si="404"/>
        <v>2630.7</v>
      </c>
      <c r="FE167" s="75">
        <f t="shared" si="405"/>
        <v>0</v>
      </c>
      <c r="FF167" s="75">
        <f t="shared" si="406"/>
        <v>0</v>
      </c>
      <c r="FG167" s="75">
        <f t="shared" si="407"/>
        <v>0</v>
      </c>
      <c r="FH167" s="75">
        <f t="shared" si="408"/>
        <v>0</v>
      </c>
      <c r="FI167" s="75">
        <f t="shared" si="409"/>
        <v>0</v>
      </c>
      <c r="FJ167" s="75">
        <f t="shared" si="410"/>
        <v>0</v>
      </c>
      <c r="FK167" s="75">
        <f t="shared" si="411"/>
        <v>0</v>
      </c>
      <c r="FL167" s="75">
        <f t="shared" si="412"/>
        <v>0</v>
      </c>
      <c r="FM167" s="75">
        <f t="shared" si="413"/>
        <v>0</v>
      </c>
      <c r="FN167" s="75">
        <f t="shared" si="414"/>
        <v>0</v>
      </c>
      <c r="FO167" s="75">
        <f t="shared" si="415"/>
        <v>0</v>
      </c>
      <c r="FP167" s="75">
        <f t="shared" si="416"/>
        <v>2630.7</v>
      </c>
    </row>
    <row r="168" spans="1:172" ht="15" customHeight="1" outlineLevel="2" x14ac:dyDescent="0.25">
      <c r="A168" s="30">
        <v>12</v>
      </c>
      <c r="B168" s="30" t="s">
        <v>408</v>
      </c>
      <c r="C168" s="30" t="s">
        <v>6</v>
      </c>
      <c r="D168" s="64">
        <f t="shared" si="339"/>
        <v>16108</v>
      </c>
      <c r="E168" s="62">
        <v>16108</v>
      </c>
      <c r="F168" s="39" t="s">
        <v>613</v>
      </c>
      <c r="G168" s="36" t="s">
        <v>410</v>
      </c>
      <c r="H168" s="36" t="s">
        <v>410</v>
      </c>
      <c r="I168" s="39" t="s">
        <v>614</v>
      </c>
      <c r="J168" s="39" t="s">
        <v>615</v>
      </c>
      <c r="K168" s="37" t="s">
        <v>415</v>
      </c>
      <c r="L168" s="32" t="s">
        <v>220</v>
      </c>
      <c r="M168" s="33" t="s">
        <v>405</v>
      </c>
      <c r="N168" s="34">
        <v>0.01</v>
      </c>
      <c r="O168" s="34">
        <v>0.02</v>
      </c>
      <c r="P168" s="34">
        <v>0</v>
      </c>
      <c r="Q168" s="34">
        <v>0</v>
      </c>
      <c r="R168" s="33">
        <v>0</v>
      </c>
      <c r="S168" s="33">
        <v>0</v>
      </c>
      <c r="T168" s="33">
        <v>30</v>
      </c>
      <c r="U168" s="33"/>
      <c r="X168" s="75">
        <f>+VLOOKUP($D168,[1]venta_neta_cons!$A$2:$N$1048576,3,0)</f>
        <v>941</v>
      </c>
      <c r="Y168" s="75">
        <f>+VLOOKUP($D168,[1]venta_neta_cons!$A$2:$N$1048576,4,0)</f>
        <v>0</v>
      </c>
      <c r="Z168" s="75">
        <f>+VLOOKUP($D168,[1]venta_neta_cons!$A$2:$N$1048576,5,0)</f>
        <v>0</v>
      </c>
      <c r="AA168" s="75">
        <f>+VLOOKUP($D168,[1]venta_neta_cons!$A$2:$N$1048576,6,0)</f>
        <v>0</v>
      </c>
      <c r="AB168" s="75">
        <f>+VLOOKUP($D168,[1]venta_neta_cons!$A$2:$N$1048576,7,0)</f>
        <v>0</v>
      </c>
      <c r="AC168" s="75">
        <f>+VLOOKUP($D168,[1]venta_neta_cons!$A$2:$N$1048576,8,0)</f>
        <v>0</v>
      </c>
      <c r="AD168" s="75">
        <f>+VLOOKUP($D168,[1]venta_neta_cons!$A$2:$N$1048576,9,0)</f>
        <v>0</v>
      </c>
      <c r="AE168" s="75">
        <f>+VLOOKUP($D168,[1]venta_neta_cons!$A$2:$N$1048576,10,0)</f>
        <v>0</v>
      </c>
      <c r="AF168" s="75">
        <f>+VLOOKUP($D168,[1]venta_neta_cons!$A$2:$N$1048576,11,0)</f>
        <v>0</v>
      </c>
      <c r="AG168" s="75">
        <f>+VLOOKUP($D168,[1]venta_neta_cons!$A$2:$N$1048576,12,0)</f>
        <v>0</v>
      </c>
      <c r="AH168" s="75">
        <f>+VLOOKUP($D168,[1]venta_neta_cons!$A$2:$N$1048576,13,0)</f>
        <v>0</v>
      </c>
      <c r="AI168" s="75">
        <f>+VLOOKUP($D168,[1]venta_neta_cons!$A$2:$N$1048576,14,0)</f>
        <v>0</v>
      </c>
      <c r="AJ168" s="76">
        <f t="shared" si="340"/>
        <v>941</v>
      </c>
      <c r="AK168" s="159">
        <f t="shared" si="338"/>
        <v>1.9989373007438836E-2</v>
      </c>
      <c r="AL168" s="76"/>
      <c r="AM168" s="75">
        <f>+VLOOKUP($D168,[1]saldo_cons!$A$2:$N$1048576,3,0)</f>
        <v>941</v>
      </c>
      <c r="AN168" s="75">
        <f>+VLOOKUP($D168,[1]saldo_cons!$A$2:$N$1048576,4,0)</f>
        <v>0</v>
      </c>
      <c r="AO168" s="75">
        <f>+VLOOKUP($D168,[1]saldo_cons!$A$2:$N$1048576,5,0)</f>
        <v>0</v>
      </c>
      <c r="AP168" s="75">
        <f>+VLOOKUP($D168,[1]saldo_cons!$A$2:$N$1048576,6,0)</f>
        <v>0</v>
      </c>
      <c r="AQ168" s="75">
        <f>+VLOOKUP($D168,[1]saldo_cons!$A$2:$N$1048576,7,0)</f>
        <v>0</v>
      </c>
      <c r="AR168" s="75">
        <f>+VLOOKUP($D168,[1]saldo_cons!$A$2:$N$1048576,8,0)</f>
        <v>0</v>
      </c>
      <c r="AS168" s="75">
        <f>+VLOOKUP($D168,[1]saldo_cons!$A$2:$N$1048576,9,0)</f>
        <v>0</v>
      </c>
      <c r="AT168" s="75">
        <f>+VLOOKUP($D168,[1]saldo_cons!$A$2:$N$1048576,10,0)</f>
        <v>0</v>
      </c>
      <c r="AU168" s="75">
        <f>+VLOOKUP($D168,[1]saldo_cons!$A$2:$N$1048576,11,0)</f>
        <v>0</v>
      </c>
      <c r="AV168" s="75">
        <f>+VLOOKUP($D168,[1]saldo_cons!$A$2:$N$1048576,12,0)</f>
        <v>0</v>
      </c>
      <c r="AW168" s="75">
        <f>+VLOOKUP($D168,[1]saldo_cons!$A$2:$N$1048576,13,0)</f>
        <v>0</v>
      </c>
      <c r="AX168" s="75">
        <f>+VLOOKUP($D168,[1]saldo_cons!$A$2:$N$1048576,14,0)</f>
        <v>0</v>
      </c>
      <c r="AY168" s="76">
        <f t="shared" si="417"/>
        <v>941</v>
      </c>
      <c r="AZ168" s="76"/>
      <c r="BA168" s="76"/>
      <c r="BB168" s="75">
        <f>+VLOOKUP($D168,[1]ggr_cons!$A$2:$N$1048576,3,0)</f>
        <v>18.809999999999945</v>
      </c>
      <c r="BC168" s="75">
        <f>+VLOOKUP($D168,[1]ggr_cons!$A$2:$N$1048576,4,0)</f>
        <v>0</v>
      </c>
      <c r="BD168" s="75">
        <f>+VLOOKUP($D168,[1]ggr_cons!$A$2:$N$1048576,5,0)</f>
        <v>0</v>
      </c>
      <c r="BE168" s="75">
        <f>+VLOOKUP($D168,[1]ggr_cons!$A$2:$N$1048576,6,0)</f>
        <v>0</v>
      </c>
      <c r="BF168" s="75">
        <f>+VLOOKUP($D168,[1]ggr_cons!$A$2:$N$1048576,7,0)</f>
        <v>0</v>
      </c>
      <c r="BG168" s="75">
        <f>+VLOOKUP($D168,[1]ggr_cons!$A$2:$N$1048576,8,0)</f>
        <v>0</v>
      </c>
      <c r="BH168" s="75">
        <f>+VLOOKUP($D168,[1]ggr_cons!$A$2:$N$1048576,9,0)</f>
        <v>0</v>
      </c>
      <c r="BI168" s="75">
        <f>+VLOOKUP($D168,[1]ggr_cons!$A$2:$N$1048576,10,0)</f>
        <v>0</v>
      </c>
      <c r="BJ168" s="75">
        <f>+VLOOKUP($D168,[1]ggr_cons!$A$2:$N$1048576,11,0)</f>
        <v>0</v>
      </c>
      <c r="BK168" s="75">
        <f>+VLOOKUP($D168,[1]ggr_cons!$A$2:$N$1048576,12,0)</f>
        <v>0</v>
      </c>
      <c r="BL168" s="75">
        <f>+VLOOKUP($D168,[1]ggr_cons!$A$2:$N$1048576,13,0)</f>
        <v>0</v>
      </c>
      <c r="BM168" s="75">
        <f>+VLOOKUP($D168,[1]ggr_cons!$A$2:$N$1048576,14,0)</f>
        <v>0</v>
      </c>
      <c r="BN168" s="76">
        <f t="shared" si="418"/>
        <v>18.809999999999945</v>
      </c>
      <c r="BO168" s="75"/>
      <c r="BP168" s="75"/>
      <c r="BQ168" s="77">
        <f t="shared" si="341"/>
        <v>9.41</v>
      </c>
      <c r="BR168" s="77">
        <f t="shared" si="342"/>
        <v>0</v>
      </c>
      <c r="BS168" s="77">
        <f t="shared" si="343"/>
        <v>0</v>
      </c>
      <c r="BT168" s="77">
        <f t="shared" si="344"/>
        <v>0</v>
      </c>
      <c r="BU168" s="77">
        <f t="shared" si="345"/>
        <v>0</v>
      </c>
      <c r="BV168" s="77">
        <f t="shared" si="346"/>
        <v>0</v>
      </c>
      <c r="BW168" s="77">
        <f t="shared" si="347"/>
        <v>0</v>
      </c>
      <c r="BX168" s="77">
        <f t="shared" si="348"/>
        <v>0</v>
      </c>
      <c r="BY168" s="77">
        <f t="shared" si="349"/>
        <v>0</v>
      </c>
      <c r="BZ168" s="77">
        <f t="shared" si="350"/>
        <v>0</v>
      </c>
      <c r="CA168" s="77">
        <f t="shared" si="351"/>
        <v>0</v>
      </c>
      <c r="CB168" s="77">
        <f t="shared" si="352"/>
        <v>0</v>
      </c>
      <c r="CC168" s="77">
        <f t="shared" si="353"/>
        <v>9.41</v>
      </c>
      <c r="CD168" s="75"/>
      <c r="CE168" s="77"/>
      <c r="CF168" s="77">
        <f t="shared" si="354"/>
        <v>7.7768595041322319</v>
      </c>
      <c r="CG168" s="77">
        <f t="shared" si="355"/>
        <v>0</v>
      </c>
      <c r="CH168" s="77">
        <f t="shared" si="356"/>
        <v>0</v>
      </c>
      <c r="CI168" s="77">
        <f t="shared" si="357"/>
        <v>0</v>
      </c>
      <c r="CJ168" s="77">
        <f t="shared" si="358"/>
        <v>0</v>
      </c>
      <c r="CK168" s="77">
        <f t="shared" si="359"/>
        <v>0</v>
      </c>
      <c r="CL168" s="77">
        <f t="shared" si="360"/>
        <v>0</v>
      </c>
      <c r="CM168" s="77">
        <f t="shared" si="361"/>
        <v>0</v>
      </c>
      <c r="CN168" s="77">
        <f t="shared" si="362"/>
        <v>0</v>
      </c>
      <c r="CO168" s="77">
        <f t="shared" si="363"/>
        <v>0</v>
      </c>
      <c r="CP168" s="77">
        <f t="shared" si="364"/>
        <v>0</v>
      </c>
      <c r="CQ168" s="77">
        <f t="shared" si="365"/>
        <v>0</v>
      </c>
      <c r="CR168" s="77">
        <f t="shared" si="366"/>
        <v>7.7768595041322319</v>
      </c>
      <c r="CS168" s="75"/>
      <c r="CT168" s="75"/>
      <c r="CU168" s="78">
        <f t="shared" si="379"/>
        <v>18.82</v>
      </c>
      <c r="CV168" s="78">
        <f t="shared" si="380"/>
        <v>0</v>
      </c>
      <c r="CW168" s="78">
        <f t="shared" si="381"/>
        <v>0</v>
      </c>
      <c r="CX168" s="78">
        <f t="shared" si="382"/>
        <v>0</v>
      </c>
      <c r="CY168" s="78">
        <f t="shared" si="383"/>
        <v>0</v>
      </c>
      <c r="CZ168" s="78">
        <f t="shared" si="384"/>
        <v>0</v>
      </c>
      <c r="DA168" s="78">
        <f t="shared" si="385"/>
        <v>0</v>
      </c>
      <c r="DB168" s="78">
        <f t="shared" si="386"/>
        <v>0</v>
      </c>
      <c r="DC168" s="78">
        <f t="shared" si="387"/>
        <v>0</v>
      </c>
      <c r="DD168" s="78">
        <f t="shared" si="388"/>
        <v>0</v>
      </c>
      <c r="DE168" s="78">
        <f t="shared" si="389"/>
        <v>0</v>
      </c>
      <c r="DF168" s="78">
        <f t="shared" si="390"/>
        <v>0</v>
      </c>
      <c r="DG168" s="77">
        <f t="shared" si="391"/>
        <v>18.82</v>
      </c>
      <c r="DH168" s="75"/>
      <c r="DJ168" s="6">
        <f t="shared" si="392"/>
        <v>30</v>
      </c>
      <c r="DK168" s="6">
        <f t="shared" si="393"/>
        <v>0</v>
      </c>
      <c r="DL168" s="6">
        <f t="shared" si="394"/>
        <v>0</v>
      </c>
      <c r="DM168" s="6">
        <f t="shared" si="395"/>
        <v>0</v>
      </c>
      <c r="DN168" s="6">
        <f t="shared" si="396"/>
        <v>0</v>
      </c>
      <c r="DO168" s="6">
        <f t="shared" si="397"/>
        <v>0</v>
      </c>
      <c r="DP168" s="6">
        <f t="shared" si="398"/>
        <v>0</v>
      </c>
      <c r="DQ168" s="6">
        <f t="shared" si="399"/>
        <v>0</v>
      </c>
      <c r="DR168" s="6">
        <f t="shared" si="400"/>
        <v>0</v>
      </c>
      <c r="DS168" s="6">
        <f t="shared" si="401"/>
        <v>0</v>
      </c>
      <c r="DT168" s="6">
        <f t="shared" si="402"/>
        <v>0</v>
      </c>
      <c r="DU168" s="6">
        <f t="shared" si="403"/>
        <v>0</v>
      </c>
      <c r="DV168" s="77">
        <f t="shared" si="421"/>
        <v>30</v>
      </c>
      <c r="DY168" s="6">
        <v>0</v>
      </c>
      <c r="DZ168" s="6">
        <v>0</v>
      </c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>
        <v>0</v>
      </c>
      <c r="EK168" s="77">
        <f t="shared" si="419"/>
        <v>0</v>
      </c>
      <c r="EO168" s="75">
        <f t="shared" si="367"/>
        <v>48.82</v>
      </c>
      <c r="EP168" s="75">
        <f t="shared" si="368"/>
        <v>0</v>
      </c>
      <c r="EQ168" s="75">
        <f t="shared" si="369"/>
        <v>0</v>
      </c>
      <c r="ER168" s="75">
        <f t="shared" si="370"/>
        <v>0</v>
      </c>
      <c r="ES168" s="75">
        <f t="shared" si="371"/>
        <v>0</v>
      </c>
      <c r="ET168" s="75">
        <f t="shared" si="372"/>
        <v>0</v>
      </c>
      <c r="EU168" s="75">
        <f t="shared" si="373"/>
        <v>0</v>
      </c>
      <c r="EV168" s="75">
        <f t="shared" si="374"/>
        <v>0</v>
      </c>
      <c r="EW168" s="75">
        <f t="shared" si="375"/>
        <v>0</v>
      </c>
      <c r="EX168" s="75">
        <f t="shared" si="376"/>
        <v>0</v>
      </c>
      <c r="EY168" s="75">
        <f t="shared" si="377"/>
        <v>0</v>
      </c>
      <c r="EZ168" s="75">
        <f t="shared" si="378"/>
        <v>0</v>
      </c>
      <c r="FA168" s="77">
        <f t="shared" si="420"/>
        <v>48.82</v>
      </c>
      <c r="FD168" s="75">
        <f t="shared" si="404"/>
        <v>892.18</v>
      </c>
      <c r="FE168" s="75">
        <f t="shared" si="405"/>
        <v>0</v>
      </c>
      <c r="FF168" s="75">
        <f t="shared" si="406"/>
        <v>0</v>
      </c>
      <c r="FG168" s="75">
        <f t="shared" si="407"/>
        <v>0</v>
      </c>
      <c r="FH168" s="75">
        <f t="shared" si="408"/>
        <v>0</v>
      </c>
      <c r="FI168" s="75">
        <f t="shared" si="409"/>
        <v>0</v>
      </c>
      <c r="FJ168" s="75">
        <f t="shared" si="410"/>
        <v>0</v>
      </c>
      <c r="FK168" s="75">
        <f t="shared" si="411"/>
        <v>0</v>
      </c>
      <c r="FL168" s="75">
        <f t="shared" si="412"/>
        <v>0</v>
      </c>
      <c r="FM168" s="75">
        <f t="shared" si="413"/>
        <v>0</v>
      </c>
      <c r="FN168" s="75">
        <f t="shared" si="414"/>
        <v>0</v>
      </c>
      <c r="FO168" s="75">
        <f t="shared" si="415"/>
        <v>0</v>
      </c>
      <c r="FP168" s="75">
        <f t="shared" si="416"/>
        <v>892.18</v>
      </c>
    </row>
    <row r="169" spans="1:172" ht="15" customHeight="1" outlineLevel="2" x14ac:dyDescent="0.25">
      <c r="A169" s="30">
        <v>12</v>
      </c>
      <c r="B169" s="30" t="s">
        <v>408</v>
      </c>
      <c r="C169" s="30" t="s">
        <v>6</v>
      </c>
      <c r="D169" s="64">
        <f t="shared" si="339"/>
        <v>16105</v>
      </c>
      <c r="E169" s="62">
        <v>16105</v>
      </c>
      <c r="F169" s="140" t="s">
        <v>616</v>
      </c>
      <c r="G169" s="36" t="s">
        <v>410</v>
      </c>
      <c r="H169" s="36" t="s">
        <v>410</v>
      </c>
      <c r="I169" s="51" t="s">
        <v>617</v>
      </c>
      <c r="J169" s="51" t="s">
        <v>618</v>
      </c>
      <c r="K169" s="37" t="s">
        <v>431</v>
      </c>
      <c r="L169" s="32" t="s">
        <v>220</v>
      </c>
      <c r="M169" s="33" t="s">
        <v>405</v>
      </c>
      <c r="N169" s="34">
        <v>0.01</v>
      </c>
      <c r="O169" s="34">
        <v>0.02</v>
      </c>
      <c r="P169" s="34">
        <v>0</v>
      </c>
      <c r="Q169" s="34">
        <v>0</v>
      </c>
      <c r="R169" s="33">
        <v>0</v>
      </c>
      <c r="S169" s="33">
        <v>0</v>
      </c>
      <c r="T169" s="33">
        <v>30</v>
      </c>
      <c r="U169" s="33"/>
      <c r="X169" s="75">
        <f>+VLOOKUP($D169,[1]venta_neta_cons!$A$2:$N$1048576,3,0)</f>
        <v>15264</v>
      </c>
      <c r="Y169" s="75">
        <f>+VLOOKUP($D169,[1]venta_neta_cons!$A$2:$N$1048576,4,0)</f>
        <v>0</v>
      </c>
      <c r="Z169" s="75">
        <f>+VLOOKUP($D169,[1]venta_neta_cons!$A$2:$N$1048576,5,0)</f>
        <v>0</v>
      </c>
      <c r="AA169" s="75">
        <f>+VLOOKUP($D169,[1]venta_neta_cons!$A$2:$N$1048576,6,0)</f>
        <v>0</v>
      </c>
      <c r="AB169" s="75">
        <f>+VLOOKUP($D169,[1]venta_neta_cons!$A$2:$N$1048576,7,0)</f>
        <v>0</v>
      </c>
      <c r="AC169" s="75">
        <f>+VLOOKUP($D169,[1]venta_neta_cons!$A$2:$N$1048576,8,0)</f>
        <v>0</v>
      </c>
      <c r="AD169" s="75">
        <f>+VLOOKUP($D169,[1]venta_neta_cons!$A$2:$N$1048576,9,0)</f>
        <v>0</v>
      </c>
      <c r="AE169" s="75">
        <f>+VLOOKUP($D169,[1]venta_neta_cons!$A$2:$N$1048576,10,0)</f>
        <v>0</v>
      </c>
      <c r="AF169" s="75">
        <f>+VLOOKUP($D169,[1]venta_neta_cons!$A$2:$N$1048576,11,0)</f>
        <v>0</v>
      </c>
      <c r="AG169" s="75">
        <f>+VLOOKUP($D169,[1]venta_neta_cons!$A$2:$N$1048576,12,0)</f>
        <v>0</v>
      </c>
      <c r="AH169" s="75">
        <f>+VLOOKUP($D169,[1]venta_neta_cons!$A$2:$N$1048576,13,0)</f>
        <v>0</v>
      </c>
      <c r="AI169" s="75">
        <f>+VLOOKUP($D169,[1]venta_neta_cons!$A$2:$N$1048576,14,0)</f>
        <v>0</v>
      </c>
      <c r="AJ169" s="76">
        <f t="shared" si="340"/>
        <v>15264</v>
      </c>
      <c r="AK169" s="159">
        <f t="shared" si="338"/>
        <v>0.17727266771488465</v>
      </c>
      <c r="AL169" s="76"/>
      <c r="AM169" s="75">
        <f>+VLOOKUP($D169,[1]saldo_cons!$A$2:$N$1048576,3,0)</f>
        <v>15264</v>
      </c>
      <c r="AN169" s="75">
        <f>+VLOOKUP($D169,[1]saldo_cons!$A$2:$N$1048576,4,0)</f>
        <v>0</v>
      </c>
      <c r="AO169" s="75">
        <f>+VLOOKUP($D169,[1]saldo_cons!$A$2:$N$1048576,5,0)</f>
        <v>0</v>
      </c>
      <c r="AP169" s="75">
        <f>+VLOOKUP($D169,[1]saldo_cons!$A$2:$N$1048576,6,0)</f>
        <v>0</v>
      </c>
      <c r="AQ169" s="75">
        <f>+VLOOKUP($D169,[1]saldo_cons!$A$2:$N$1048576,7,0)</f>
        <v>0</v>
      </c>
      <c r="AR169" s="75">
        <f>+VLOOKUP($D169,[1]saldo_cons!$A$2:$N$1048576,8,0)</f>
        <v>0</v>
      </c>
      <c r="AS169" s="75">
        <f>+VLOOKUP($D169,[1]saldo_cons!$A$2:$N$1048576,9,0)</f>
        <v>0</v>
      </c>
      <c r="AT169" s="75">
        <f>+VLOOKUP($D169,[1]saldo_cons!$A$2:$N$1048576,10,0)</f>
        <v>0</v>
      </c>
      <c r="AU169" s="75">
        <f>+VLOOKUP($D169,[1]saldo_cons!$A$2:$N$1048576,11,0)</f>
        <v>0</v>
      </c>
      <c r="AV169" s="75">
        <f>+VLOOKUP($D169,[1]saldo_cons!$A$2:$N$1048576,12,0)</f>
        <v>0</v>
      </c>
      <c r="AW169" s="75">
        <f>+VLOOKUP($D169,[1]saldo_cons!$A$2:$N$1048576,13,0)</f>
        <v>0</v>
      </c>
      <c r="AX169" s="75">
        <f>+VLOOKUP($D169,[1]saldo_cons!$A$2:$N$1048576,14,0)</f>
        <v>0</v>
      </c>
      <c r="AY169" s="76">
        <f t="shared" si="417"/>
        <v>15264</v>
      </c>
      <c r="AZ169" s="76"/>
      <c r="BA169" s="76"/>
      <c r="BB169" s="75">
        <f>+VLOOKUP($D169,[1]ggr_cons!$A$2:$N$1048576,3,0)</f>
        <v>2705.8899999999994</v>
      </c>
      <c r="BC169" s="75">
        <f>+VLOOKUP($D169,[1]ggr_cons!$A$2:$N$1048576,4,0)</f>
        <v>0</v>
      </c>
      <c r="BD169" s="75">
        <f>+VLOOKUP($D169,[1]ggr_cons!$A$2:$N$1048576,5,0)</f>
        <v>0</v>
      </c>
      <c r="BE169" s="75">
        <f>+VLOOKUP($D169,[1]ggr_cons!$A$2:$N$1048576,6,0)</f>
        <v>0</v>
      </c>
      <c r="BF169" s="75">
        <f>+VLOOKUP($D169,[1]ggr_cons!$A$2:$N$1048576,7,0)</f>
        <v>0</v>
      </c>
      <c r="BG169" s="75">
        <f>+VLOOKUP($D169,[1]ggr_cons!$A$2:$N$1048576,8,0)</f>
        <v>0</v>
      </c>
      <c r="BH169" s="75">
        <f>+VLOOKUP($D169,[1]ggr_cons!$A$2:$N$1048576,9,0)</f>
        <v>0</v>
      </c>
      <c r="BI169" s="75">
        <f>+VLOOKUP($D169,[1]ggr_cons!$A$2:$N$1048576,10,0)</f>
        <v>0</v>
      </c>
      <c r="BJ169" s="75">
        <f>+VLOOKUP($D169,[1]ggr_cons!$A$2:$N$1048576,11,0)</f>
        <v>0</v>
      </c>
      <c r="BK169" s="75">
        <f>+VLOOKUP($D169,[1]ggr_cons!$A$2:$N$1048576,12,0)</f>
        <v>0</v>
      </c>
      <c r="BL169" s="75">
        <f>+VLOOKUP($D169,[1]ggr_cons!$A$2:$N$1048576,13,0)</f>
        <v>0</v>
      </c>
      <c r="BM169" s="75">
        <f>+VLOOKUP($D169,[1]ggr_cons!$A$2:$N$1048576,14,0)</f>
        <v>0</v>
      </c>
      <c r="BN169" s="76">
        <f t="shared" si="418"/>
        <v>2705.8899999999994</v>
      </c>
      <c r="BO169" s="75"/>
      <c r="BP169" s="75"/>
      <c r="BQ169" s="77">
        <f t="shared" si="341"/>
        <v>152.64000000000001</v>
      </c>
      <c r="BR169" s="77">
        <f t="shared" si="342"/>
        <v>0</v>
      </c>
      <c r="BS169" s="77">
        <f t="shared" si="343"/>
        <v>0</v>
      </c>
      <c r="BT169" s="77">
        <f t="shared" si="344"/>
        <v>0</v>
      </c>
      <c r="BU169" s="77">
        <f t="shared" si="345"/>
        <v>0</v>
      </c>
      <c r="BV169" s="77">
        <f t="shared" si="346"/>
        <v>0</v>
      </c>
      <c r="BW169" s="77">
        <f t="shared" si="347"/>
        <v>0</v>
      </c>
      <c r="BX169" s="77">
        <f t="shared" si="348"/>
        <v>0</v>
      </c>
      <c r="BY169" s="77">
        <f t="shared" si="349"/>
        <v>0</v>
      </c>
      <c r="BZ169" s="77">
        <f t="shared" si="350"/>
        <v>0</v>
      </c>
      <c r="CA169" s="77">
        <f t="shared" si="351"/>
        <v>0</v>
      </c>
      <c r="CB169" s="77">
        <f t="shared" si="352"/>
        <v>0</v>
      </c>
      <c r="CC169" s="77">
        <f t="shared" si="353"/>
        <v>152.64000000000001</v>
      </c>
      <c r="CD169" s="75"/>
      <c r="CE169" s="77"/>
      <c r="CF169" s="77">
        <f t="shared" si="354"/>
        <v>126.14876033057853</v>
      </c>
      <c r="CG169" s="77">
        <f t="shared" si="355"/>
        <v>0</v>
      </c>
      <c r="CH169" s="77">
        <f t="shared" si="356"/>
        <v>0</v>
      </c>
      <c r="CI169" s="77">
        <f t="shared" si="357"/>
        <v>0</v>
      </c>
      <c r="CJ169" s="77">
        <f t="shared" si="358"/>
        <v>0</v>
      </c>
      <c r="CK169" s="77">
        <f t="shared" si="359"/>
        <v>0</v>
      </c>
      <c r="CL169" s="77">
        <f t="shared" si="360"/>
        <v>0</v>
      </c>
      <c r="CM169" s="77">
        <f t="shared" si="361"/>
        <v>0</v>
      </c>
      <c r="CN169" s="77">
        <f t="shared" si="362"/>
        <v>0</v>
      </c>
      <c r="CO169" s="77">
        <f t="shared" si="363"/>
        <v>0</v>
      </c>
      <c r="CP169" s="77">
        <f t="shared" si="364"/>
        <v>0</v>
      </c>
      <c r="CQ169" s="77">
        <f t="shared" si="365"/>
        <v>0</v>
      </c>
      <c r="CR169" s="77">
        <f t="shared" si="366"/>
        <v>126.14876033057853</v>
      </c>
      <c r="CS169" s="75"/>
      <c r="CT169" s="75"/>
      <c r="CU169" s="78">
        <f t="shared" si="379"/>
        <v>305.28000000000003</v>
      </c>
      <c r="CV169" s="78">
        <f t="shared" si="380"/>
        <v>0</v>
      </c>
      <c r="CW169" s="78">
        <f t="shared" si="381"/>
        <v>0</v>
      </c>
      <c r="CX169" s="78">
        <f t="shared" si="382"/>
        <v>0</v>
      </c>
      <c r="CY169" s="78">
        <f t="shared" si="383"/>
        <v>0</v>
      </c>
      <c r="CZ169" s="78">
        <f t="shared" si="384"/>
        <v>0</v>
      </c>
      <c r="DA169" s="78">
        <f t="shared" si="385"/>
        <v>0</v>
      </c>
      <c r="DB169" s="78">
        <f t="shared" si="386"/>
        <v>0</v>
      </c>
      <c r="DC169" s="78">
        <f t="shared" si="387"/>
        <v>0</v>
      </c>
      <c r="DD169" s="78">
        <f t="shared" si="388"/>
        <v>0</v>
      </c>
      <c r="DE169" s="78">
        <f t="shared" si="389"/>
        <v>0</v>
      </c>
      <c r="DF169" s="78">
        <f t="shared" si="390"/>
        <v>0</v>
      </c>
      <c r="DG169" s="77">
        <f t="shared" si="391"/>
        <v>305.28000000000003</v>
      </c>
      <c r="DH169" s="75"/>
      <c r="DJ169" s="6">
        <f t="shared" si="392"/>
        <v>30</v>
      </c>
      <c r="DK169" s="6">
        <f t="shared" si="393"/>
        <v>0</v>
      </c>
      <c r="DL169" s="6">
        <f t="shared" si="394"/>
        <v>0</v>
      </c>
      <c r="DM169" s="6">
        <f t="shared" si="395"/>
        <v>0</v>
      </c>
      <c r="DN169" s="6">
        <f t="shared" si="396"/>
        <v>0</v>
      </c>
      <c r="DO169" s="6">
        <f t="shared" si="397"/>
        <v>0</v>
      </c>
      <c r="DP169" s="6">
        <f t="shared" si="398"/>
        <v>0</v>
      </c>
      <c r="DQ169" s="6">
        <f t="shared" si="399"/>
        <v>0</v>
      </c>
      <c r="DR169" s="6">
        <f t="shared" si="400"/>
        <v>0</v>
      </c>
      <c r="DS169" s="6">
        <f t="shared" si="401"/>
        <v>0</v>
      </c>
      <c r="DT169" s="6">
        <f t="shared" si="402"/>
        <v>0</v>
      </c>
      <c r="DU169" s="6">
        <f t="shared" si="403"/>
        <v>0</v>
      </c>
      <c r="DV169" s="77">
        <f t="shared" si="421"/>
        <v>30</v>
      </c>
      <c r="DY169" s="6">
        <v>0</v>
      </c>
      <c r="DZ169" s="6">
        <v>0</v>
      </c>
      <c r="EA169" s="6">
        <v>0</v>
      </c>
      <c r="EB169" s="6">
        <v>0</v>
      </c>
      <c r="EC169" s="6">
        <v>0</v>
      </c>
      <c r="ED169" s="6">
        <v>0</v>
      </c>
      <c r="EE169" s="6">
        <v>0</v>
      </c>
      <c r="EF169" s="6">
        <v>0</v>
      </c>
      <c r="EG169" s="6">
        <v>0</v>
      </c>
      <c r="EH169" s="6">
        <v>0</v>
      </c>
      <c r="EI169" s="6">
        <v>0</v>
      </c>
      <c r="EJ169" s="6">
        <v>0</v>
      </c>
      <c r="EK169" s="77">
        <f t="shared" si="419"/>
        <v>0</v>
      </c>
      <c r="EO169" s="75">
        <f t="shared" si="367"/>
        <v>335.28000000000003</v>
      </c>
      <c r="EP169" s="75">
        <f t="shared" si="368"/>
        <v>0</v>
      </c>
      <c r="EQ169" s="75">
        <f t="shared" si="369"/>
        <v>0</v>
      </c>
      <c r="ER169" s="75">
        <f t="shared" si="370"/>
        <v>0</v>
      </c>
      <c r="ES169" s="75">
        <f t="shared" si="371"/>
        <v>0</v>
      </c>
      <c r="ET169" s="75">
        <f t="shared" si="372"/>
        <v>0</v>
      </c>
      <c r="EU169" s="75">
        <f t="shared" si="373"/>
        <v>0</v>
      </c>
      <c r="EV169" s="75">
        <f t="shared" si="374"/>
        <v>0</v>
      </c>
      <c r="EW169" s="75">
        <f t="shared" si="375"/>
        <v>0</v>
      </c>
      <c r="EX169" s="75">
        <f t="shared" si="376"/>
        <v>0</v>
      </c>
      <c r="EY169" s="75">
        <f t="shared" si="377"/>
        <v>0</v>
      </c>
      <c r="EZ169" s="75">
        <f t="shared" si="378"/>
        <v>0</v>
      </c>
      <c r="FA169" s="77">
        <f t="shared" si="420"/>
        <v>335.28000000000003</v>
      </c>
      <c r="FD169" s="75">
        <f t="shared" si="404"/>
        <v>14928.72</v>
      </c>
      <c r="FE169" s="75">
        <f t="shared" si="405"/>
        <v>0</v>
      </c>
      <c r="FF169" s="75">
        <f t="shared" si="406"/>
        <v>0</v>
      </c>
      <c r="FG169" s="75">
        <f t="shared" si="407"/>
        <v>0</v>
      </c>
      <c r="FH169" s="75">
        <f t="shared" si="408"/>
        <v>0</v>
      </c>
      <c r="FI169" s="75">
        <f t="shared" si="409"/>
        <v>0</v>
      </c>
      <c r="FJ169" s="75">
        <f t="shared" si="410"/>
        <v>0</v>
      </c>
      <c r="FK169" s="75">
        <f t="shared" si="411"/>
        <v>0</v>
      </c>
      <c r="FL169" s="75">
        <f t="shared" si="412"/>
        <v>0</v>
      </c>
      <c r="FM169" s="75">
        <f t="shared" si="413"/>
        <v>0</v>
      </c>
      <c r="FN169" s="75">
        <f t="shared" si="414"/>
        <v>0</v>
      </c>
      <c r="FO169" s="75">
        <f t="shared" si="415"/>
        <v>0</v>
      </c>
      <c r="FP169" s="75">
        <f t="shared" si="416"/>
        <v>14928.72</v>
      </c>
    </row>
    <row r="170" spans="1:172" ht="15" customHeight="1" outlineLevel="2" x14ac:dyDescent="0.25">
      <c r="A170" s="30">
        <v>12</v>
      </c>
      <c r="B170" s="30" t="s">
        <v>408</v>
      </c>
      <c r="C170" s="30" t="s">
        <v>6</v>
      </c>
      <c r="D170" s="64">
        <f t="shared" si="339"/>
        <v>16106</v>
      </c>
      <c r="E170" s="62">
        <v>16106</v>
      </c>
      <c r="F170" s="140" t="s">
        <v>619</v>
      </c>
      <c r="G170" s="36" t="s">
        <v>410</v>
      </c>
      <c r="H170" s="36" t="s">
        <v>410</v>
      </c>
      <c r="I170" s="51" t="s">
        <v>620</v>
      </c>
      <c r="J170" s="37" t="s">
        <v>431</v>
      </c>
      <c r="K170" s="37" t="s">
        <v>431</v>
      </c>
      <c r="L170" s="32" t="s">
        <v>220</v>
      </c>
      <c r="M170" s="33" t="s">
        <v>405</v>
      </c>
      <c r="N170" s="34">
        <v>0.01</v>
      </c>
      <c r="O170" s="34">
        <v>0.02</v>
      </c>
      <c r="P170" s="34">
        <v>0</v>
      </c>
      <c r="Q170" s="34">
        <v>0</v>
      </c>
      <c r="R170" s="33">
        <v>0</v>
      </c>
      <c r="S170" s="33">
        <v>0</v>
      </c>
      <c r="T170" s="33">
        <v>30</v>
      </c>
      <c r="U170" s="33"/>
      <c r="X170" s="75">
        <f>+VLOOKUP($D170,[1]venta_neta_cons!$A$2:$N$1048576,3,0)</f>
        <v>1032</v>
      </c>
      <c r="Y170" s="75">
        <f>+VLOOKUP($D170,[1]venta_neta_cons!$A$2:$N$1048576,4,0)</f>
        <v>0</v>
      </c>
      <c r="Z170" s="75">
        <f>+VLOOKUP($D170,[1]venta_neta_cons!$A$2:$N$1048576,5,0)</f>
        <v>0</v>
      </c>
      <c r="AA170" s="75">
        <f>+VLOOKUP($D170,[1]venta_neta_cons!$A$2:$N$1048576,6,0)</f>
        <v>0</v>
      </c>
      <c r="AB170" s="75">
        <f>+VLOOKUP($D170,[1]venta_neta_cons!$A$2:$N$1048576,7,0)</f>
        <v>0</v>
      </c>
      <c r="AC170" s="75">
        <f>+VLOOKUP($D170,[1]venta_neta_cons!$A$2:$N$1048576,8,0)</f>
        <v>0</v>
      </c>
      <c r="AD170" s="75">
        <f>+VLOOKUP($D170,[1]venta_neta_cons!$A$2:$N$1048576,9,0)</f>
        <v>0</v>
      </c>
      <c r="AE170" s="75">
        <f>+VLOOKUP($D170,[1]venta_neta_cons!$A$2:$N$1048576,10,0)</f>
        <v>0</v>
      </c>
      <c r="AF170" s="75">
        <f>+VLOOKUP($D170,[1]venta_neta_cons!$A$2:$N$1048576,11,0)</f>
        <v>0</v>
      </c>
      <c r="AG170" s="75">
        <f>+VLOOKUP($D170,[1]venta_neta_cons!$A$2:$N$1048576,12,0)</f>
        <v>0</v>
      </c>
      <c r="AH170" s="75">
        <f>+VLOOKUP($D170,[1]venta_neta_cons!$A$2:$N$1048576,13,0)</f>
        <v>0</v>
      </c>
      <c r="AI170" s="75">
        <f>+VLOOKUP($D170,[1]venta_neta_cons!$A$2:$N$1048576,14,0)</f>
        <v>0</v>
      </c>
      <c r="AJ170" s="76">
        <f t="shared" si="340"/>
        <v>1032</v>
      </c>
      <c r="AK170" s="159">
        <f t="shared" si="338"/>
        <v>0.15556201550387594</v>
      </c>
      <c r="AL170" s="76"/>
      <c r="AM170" s="75">
        <f>+VLOOKUP($D170,[1]saldo_cons!$A$2:$N$1048576,3,0)</f>
        <v>1032</v>
      </c>
      <c r="AN170" s="75">
        <f>+VLOOKUP($D170,[1]saldo_cons!$A$2:$N$1048576,4,0)</f>
        <v>0</v>
      </c>
      <c r="AO170" s="75">
        <f>+VLOOKUP($D170,[1]saldo_cons!$A$2:$N$1048576,5,0)</f>
        <v>0</v>
      </c>
      <c r="AP170" s="75">
        <f>+VLOOKUP($D170,[1]saldo_cons!$A$2:$N$1048576,6,0)</f>
        <v>0</v>
      </c>
      <c r="AQ170" s="75">
        <f>+VLOOKUP($D170,[1]saldo_cons!$A$2:$N$1048576,7,0)</f>
        <v>0</v>
      </c>
      <c r="AR170" s="75">
        <f>+VLOOKUP($D170,[1]saldo_cons!$A$2:$N$1048576,8,0)</f>
        <v>0</v>
      </c>
      <c r="AS170" s="75">
        <f>+VLOOKUP($D170,[1]saldo_cons!$A$2:$N$1048576,9,0)</f>
        <v>0</v>
      </c>
      <c r="AT170" s="75">
        <f>+VLOOKUP($D170,[1]saldo_cons!$A$2:$N$1048576,10,0)</f>
        <v>0</v>
      </c>
      <c r="AU170" s="75">
        <f>+VLOOKUP($D170,[1]saldo_cons!$A$2:$N$1048576,11,0)</f>
        <v>0</v>
      </c>
      <c r="AV170" s="75">
        <f>+VLOOKUP($D170,[1]saldo_cons!$A$2:$N$1048576,12,0)</f>
        <v>0</v>
      </c>
      <c r="AW170" s="75">
        <f>+VLOOKUP($D170,[1]saldo_cons!$A$2:$N$1048576,13,0)</f>
        <v>0</v>
      </c>
      <c r="AX170" s="75">
        <f>+VLOOKUP($D170,[1]saldo_cons!$A$2:$N$1048576,14,0)</f>
        <v>0</v>
      </c>
      <c r="AY170" s="76">
        <f t="shared" si="417"/>
        <v>1032</v>
      </c>
      <c r="AZ170" s="76"/>
      <c r="BA170" s="76"/>
      <c r="BB170" s="75">
        <f>+VLOOKUP($D170,[1]ggr_cons!$A$2:$N$1048576,3,0)</f>
        <v>160.53999999999996</v>
      </c>
      <c r="BC170" s="75">
        <f>+VLOOKUP($D170,[1]ggr_cons!$A$2:$N$1048576,4,0)</f>
        <v>0</v>
      </c>
      <c r="BD170" s="75">
        <f>+VLOOKUP($D170,[1]ggr_cons!$A$2:$N$1048576,5,0)</f>
        <v>0</v>
      </c>
      <c r="BE170" s="75">
        <f>+VLOOKUP($D170,[1]ggr_cons!$A$2:$N$1048576,6,0)</f>
        <v>0</v>
      </c>
      <c r="BF170" s="75">
        <f>+VLOOKUP($D170,[1]ggr_cons!$A$2:$N$1048576,7,0)</f>
        <v>0</v>
      </c>
      <c r="BG170" s="75">
        <f>+VLOOKUP($D170,[1]ggr_cons!$A$2:$N$1048576,8,0)</f>
        <v>0</v>
      </c>
      <c r="BH170" s="75">
        <f>+VLOOKUP($D170,[1]ggr_cons!$A$2:$N$1048576,9,0)</f>
        <v>0</v>
      </c>
      <c r="BI170" s="75">
        <f>+VLOOKUP($D170,[1]ggr_cons!$A$2:$N$1048576,10,0)</f>
        <v>0</v>
      </c>
      <c r="BJ170" s="75">
        <f>+VLOOKUP($D170,[1]ggr_cons!$A$2:$N$1048576,11,0)</f>
        <v>0</v>
      </c>
      <c r="BK170" s="75">
        <f>+VLOOKUP($D170,[1]ggr_cons!$A$2:$N$1048576,12,0)</f>
        <v>0</v>
      </c>
      <c r="BL170" s="75">
        <f>+VLOOKUP($D170,[1]ggr_cons!$A$2:$N$1048576,13,0)</f>
        <v>0</v>
      </c>
      <c r="BM170" s="75">
        <f>+VLOOKUP($D170,[1]ggr_cons!$A$2:$N$1048576,14,0)</f>
        <v>0</v>
      </c>
      <c r="BN170" s="76">
        <f t="shared" si="418"/>
        <v>160.53999999999996</v>
      </c>
      <c r="BO170" s="75"/>
      <c r="BP170" s="75"/>
      <c r="BQ170" s="77">
        <f t="shared" si="341"/>
        <v>10.32</v>
      </c>
      <c r="BR170" s="77">
        <f t="shared" si="342"/>
        <v>0</v>
      </c>
      <c r="BS170" s="77">
        <f t="shared" si="343"/>
        <v>0</v>
      </c>
      <c r="BT170" s="77">
        <f t="shared" si="344"/>
        <v>0</v>
      </c>
      <c r="BU170" s="77">
        <f t="shared" si="345"/>
        <v>0</v>
      </c>
      <c r="BV170" s="77">
        <f t="shared" si="346"/>
        <v>0</v>
      </c>
      <c r="BW170" s="77">
        <f t="shared" si="347"/>
        <v>0</v>
      </c>
      <c r="BX170" s="77">
        <f t="shared" si="348"/>
        <v>0</v>
      </c>
      <c r="BY170" s="77">
        <f t="shared" si="349"/>
        <v>0</v>
      </c>
      <c r="BZ170" s="77">
        <f t="shared" si="350"/>
        <v>0</v>
      </c>
      <c r="CA170" s="77">
        <f t="shared" si="351"/>
        <v>0</v>
      </c>
      <c r="CB170" s="77">
        <f t="shared" si="352"/>
        <v>0</v>
      </c>
      <c r="CC170" s="77">
        <f t="shared" si="353"/>
        <v>10.32</v>
      </c>
      <c r="CD170" s="75"/>
      <c r="CE170" s="77"/>
      <c r="CF170" s="77">
        <f t="shared" si="354"/>
        <v>8.5289256198347108</v>
      </c>
      <c r="CG170" s="77">
        <f t="shared" si="355"/>
        <v>0</v>
      </c>
      <c r="CH170" s="77">
        <f t="shared" si="356"/>
        <v>0</v>
      </c>
      <c r="CI170" s="77">
        <f t="shared" si="357"/>
        <v>0</v>
      </c>
      <c r="CJ170" s="77">
        <f t="shared" si="358"/>
        <v>0</v>
      </c>
      <c r="CK170" s="77">
        <f t="shared" si="359"/>
        <v>0</v>
      </c>
      <c r="CL170" s="77">
        <f t="shared" si="360"/>
        <v>0</v>
      </c>
      <c r="CM170" s="77">
        <f t="shared" si="361"/>
        <v>0</v>
      </c>
      <c r="CN170" s="77">
        <f t="shared" si="362"/>
        <v>0</v>
      </c>
      <c r="CO170" s="77">
        <f t="shared" si="363"/>
        <v>0</v>
      </c>
      <c r="CP170" s="77">
        <f t="shared" si="364"/>
        <v>0</v>
      </c>
      <c r="CQ170" s="77">
        <f t="shared" si="365"/>
        <v>0</v>
      </c>
      <c r="CR170" s="77">
        <f t="shared" si="366"/>
        <v>8.5289256198347108</v>
      </c>
      <c r="CS170" s="75"/>
      <c r="CT170" s="75"/>
      <c r="CU170" s="78">
        <f t="shared" si="379"/>
        <v>20.64</v>
      </c>
      <c r="CV170" s="78">
        <f t="shared" si="380"/>
        <v>0</v>
      </c>
      <c r="CW170" s="78">
        <f t="shared" si="381"/>
        <v>0</v>
      </c>
      <c r="CX170" s="78">
        <f t="shared" si="382"/>
        <v>0</v>
      </c>
      <c r="CY170" s="78">
        <f t="shared" si="383"/>
        <v>0</v>
      </c>
      <c r="CZ170" s="78">
        <f t="shared" si="384"/>
        <v>0</v>
      </c>
      <c r="DA170" s="78">
        <f t="shared" si="385"/>
        <v>0</v>
      </c>
      <c r="DB170" s="78">
        <f t="shared" si="386"/>
        <v>0</v>
      </c>
      <c r="DC170" s="78">
        <f t="shared" si="387"/>
        <v>0</v>
      </c>
      <c r="DD170" s="78">
        <f t="shared" si="388"/>
        <v>0</v>
      </c>
      <c r="DE170" s="78">
        <f t="shared" si="389"/>
        <v>0</v>
      </c>
      <c r="DF170" s="78">
        <f t="shared" si="390"/>
        <v>0</v>
      </c>
      <c r="DG170" s="77">
        <f t="shared" si="391"/>
        <v>20.64</v>
      </c>
      <c r="DH170" s="75"/>
      <c r="DJ170" s="6">
        <f t="shared" si="392"/>
        <v>30</v>
      </c>
      <c r="DK170" s="6">
        <f t="shared" si="393"/>
        <v>0</v>
      </c>
      <c r="DL170" s="6">
        <f t="shared" si="394"/>
        <v>0</v>
      </c>
      <c r="DM170" s="6">
        <f t="shared" si="395"/>
        <v>0</v>
      </c>
      <c r="DN170" s="6">
        <f t="shared" si="396"/>
        <v>0</v>
      </c>
      <c r="DO170" s="6">
        <f t="shared" si="397"/>
        <v>0</v>
      </c>
      <c r="DP170" s="6">
        <f t="shared" si="398"/>
        <v>0</v>
      </c>
      <c r="DQ170" s="6">
        <f t="shared" si="399"/>
        <v>0</v>
      </c>
      <c r="DR170" s="6">
        <f t="shared" si="400"/>
        <v>0</v>
      </c>
      <c r="DS170" s="6">
        <f t="shared" si="401"/>
        <v>0</v>
      </c>
      <c r="DT170" s="6">
        <f t="shared" si="402"/>
        <v>0</v>
      </c>
      <c r="DU170" s="6">
        <f t="shared" si="403"/>
        <v>0</v>
      </c>
      <c r="DV170" s="77">
        <f t="shared" si="421"/>
        <v>30</v>
      </c>
      <c r="DY170" s="6">
        <v>0</v>
      </c>
      <c r="DZ170" s="6">
        <v>0</v>
      </c>
      <c r="EA170" s="6">
        <v>0</v>
      </c>
      <c r="EB170" s="6">
        <v>0</v>
      </c>
      <c r="EC170" s="6">
        <v>0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>
        <v>0</v>
      </c>
      <c r="EK170" s="77">
        <f t="shared" si="419"/>
        <v>0</v>
      </c>
      <c r="EO170" s="75">
        <f t="shared" si="367"/>
        <v>50.64</v>
      </c>
      <c r="EP170" s="75">
        <f t="shared" si="368"/>
        <v>0</v>
      </c>
      <c r="EQ170" s="75">
        <f t="shared" si="369"/>
        <v>0</v>
      </c>
      <c r="ER170" s="75">
        <f t="shared" si="370"/>
        <v>0</v>
      </c>
      <c r="ES170" s="75">
        <f t="shared" si="371"/>
        <v>0</v>
      </c>
      <c r="ET170" s="75">
        <f t="shared" si="372"/>
        <v>0</v>
      </c>
      <c r="EU170" s="75">
        <f t="shared" si="373"/>
        <v>0</v>
      </c>
      <c r="EV170" s="75">
        <f t="shared" si="374"/>
        <v>0</v>
      </c>
      <c r="EW170" s="75">
        <f t="shared" si="375"/>
        <v>0</v>
      </c>
      <c r="EX170" s="75">
        <f t="shared" si="376"/>
        <v>0</v>
      </c>
      <c r="EY170" s="75">
        <f t="shared" si="377"/>
        <v>0</v>
      </c>
      <c r="EZ170" s="75">
        <f t="shared" si="378"/>
        <v>0</v>
      </c>
      <c r="FA170" s="77">
        <f t="shared" si="420"/>
        <v>50.64</v>
      </c>
      <c r="FD170" s="75">
        <f t="shared" si="404"/>
        <v>981.36</v>
      </c>
      <c r="FE170" s="75">
        <f t="shared" si="405"/>
        <v>0</v>
      </c>
      <c r="FF170" s="75">
        <f t="shared" si="406"/>
        <v>0</v>
      </c>
      <c r="FG170" s="75">
        <f t="shared" si="407"/>
        <v>0</v>
      </c>
      <c r="FH170" s="75">
        <f t="shared" si="408"/>
        <v>0</v>
      </c>
      <c r="FI170" s="75">
        <f t="shared" si="409"/>
        <v>0</v>
      </c>
      <c r="FJ170" s="75">
        <f t="shared" si="410"/>
        <v>0</v>
      </c>
      <c r="FK170" s="75">
        <f t="shared" si="411"/>
        <v>0</v>
      </c>
      <c r="FL170" s="75">
        <f t="shared" si="412"/>
        <v>0</v>
      </c>
      <c r="FM170" s="75">
        <f t="shared" si="413"/>
        <v>0</v>
      </c>
      <c r="FN170" s="75">
        <f t="shared" si="414"/>
        <v>0</v>
      </c>
      <c r="FO170" s="75">
        <f t="shared" si="415"/>
        <v>0</v>
      </c>
      <c r="FP170" s="75">
        <f t="shared" si="416"/>
        <v>981.36</v>
      </c>
    </row>
    <row r="171" spans="1:172" ht="15" customHeight="1" outlineLevel="2" x14ac:dyDescent="0.25">
      <c r="A171" s="30">
        <v>12</v>
      </c>
      <c r="B171" s="30" t="s">
        <v>408</v>
      </c>
      <c r="C171" s="30" t="s">
        <v>6</v>
      </c>
      <c r="D171" s="64">
        <f t="shared" si="339"/>
        <v>16107</v>
      </c>
      <c r="E171" s="62">
        <v>16107</v>
      </c>
      <c r="F171" s="140" t="s">
        <v>621</v>
      </c>
      <c r="G171" s="36" t="s">
        <v>410</v>
      </c>
      <c r="H171" s="36" t="s">
        <v>410</v>
      </c>
      <c r="I171" s="51" t="s">
        <v>622</v>
      </c>
      <c r="J171" s="51" t="s">
        <v>623</v>
      </c>
      <c r="K171" s="44" t="s">
        <v>463</v>
      </c>
      <c r="L171" s="32" t="s">
        <v>220</v>
      </c>
      <c r="M171" s="33" t="s">
        <v>405</v>
      </c>
      <c r="N171" s="34">
        <v>0.01</v>
      </c>
      <c r="O171" s="34">
        <v>0.02</v>
      </c>
      <c r="P171" s="34">
        <v>0</v>
      </c>
      <c r="Q171" s="34">
        <v>0</v>
      </c>
      <c r="R171" s="33">
        <v>0</v>
      </c>
      <c r="S171" s="33">
        <v>0</v>
      </c>
      <c r="T171" s="33">
        <v>30</v>
      </c>
      <c r="U171" s="33"/>
      <c r="X171" s="75">
        <f>+VLOOKUP($D171,[1]venta_neta_cons!$A$2:$N$1048576,3,0)</f>
        <v>1357</v>
      </c>
      <c r="Y171" s="75">
        <f>+VLOOKUP($D171,[1]venta_neta_cons!$A$2:$N$1048576,4,0)</f>
        <v>0</v>
      </c>
      <c r="Z171" s="75">
        <f>+VLOOKUP($D171,[1]venta_neta_cons!$A$2:$N$1048576,5,0)</f>
        <v>0</v>
      </c>
      <c r="AA171" s="75">
        <f>+VLOOKUP($D171,[1]venta_neta_cons!$A$2:$N$1048576,6,0)</f>
        <v>0</v>
      </c>
      <c r="AB171" s="75">
        <f>+VLOOKUP($D171,[1]venta_neta_cons!$A$2:$N$1048576,7,0)</f>
        <v>0</v>
      </c>
      <c r="AC171" s="75">
        <f>+VLOOKUP($D171,[1]venta_neta_cons!$A$2:$N$1048576,8,0)</f>
        <v>0</v>
      </c>
      <c r="AD171" s="75">
        <f>+VLOOKUP($D171,[1]venta_neta_cons!$A$2:$N$1048576,9,0)</f>
        <v>0</v>
      </c>
      <c r="AE171" s="75">
        <f>+VLOOKUP($D171,[1]venta_neta_cons!$A$2:$N$1048576,10,0)</f>
        <v>0</v>
      </c>
      <c r="AF171" s="75">
        <f>+VLOOKUP($D171,[1]venta_neta_cons!$A$2:$N$1048576,11,0)</f>
        <v>0</v>
      </c>
      <c r="AG171" s="75">
        <f>+VLOOKUP($D171,[1]venta_neta_cons!$A$2:$N$1048576,12,0)</f>
        <v>0</v>
      </c>
      <c r="AH171" s="75">
        <f>+VLOOKUP($D171,[1]venta_neta_cons!$A$2:$N$1048576,13,0)</f>
        <v>0</v>
      </c>
      <c r="AI171" s="75">
        <f>+VLOOKUP($D171,[1]venta_neta_cons!$A$2:$N$1048576,14,0)</f>
        <v>0</v>
      </c>
      <c r="AJ171" s="76">
        <f t="shared" si="340"/>
        <v>1357</v>
      </c>
      <c r="AK171" s="159">
        <f t="shared" si="338"/>
        <v>-0.76404568901989678</v>
      </c>
      <c r="AL171" s="76"/>
      <c r="AM171" s="75">
        <f>+VLOOKUP($D171,[1]saldo_cons!$A$2:$N$1048576,3,0)</f>
        <v>1357</v>
      </c>
      <c r="AN171" s="75">
        <f>+VLOOKUP($D171,[1]saldo_cons!$A$2:$N$1048576,4,0)</f>
        <v>0</v>
      </c>
      <c r="AO171" s="75">
        <f>+VLOOKUP($D171,[1]saldo_cons!$A$2:$N$1048576,5,0)</f>
        <v>0</v>
      </c>
      <c r="AP171" s="75">
        <f>+VLOOKUP($D171,[1]saldo_cons!$A$2:$N$1048576,6,0)</f>
        <v>0</v>
      </c>
      <c r="AQ171" s="75">
        <f>+VLOOKUP($D171,[1]saldo_cons!$A$2:$N$1048576,7,0)</f>
        <v>0</v>
      </c>
      <c r="AR171" s="75">
        <f>+VLOOKUP($D171,[1]saldo_cons!$A$2:$N$1048576,8,0)</f>
        <v>0</v>
      </c>
      <c r="AS171" s="75">
        <f>+VLOOKUP($D171,[1]saldo_cons!$A$2:$N$1048576,9,0)</f>
        <v>0</v>
      </c>
      <c r="AT171" s="75">
        <f>+VLOOKUP($D171,[1]saldo_cons!$A$2:$N$1048576,10,0)</f>
        <v>0</v>
      </c>
      <c r="AU171" s="75">
        <f>+VLOOKUP($D171,[1]saldo_cons!$A$2:$N$1048576,11,0)</f>
        <v>0</v>
      </c>
      <c r="AV171" s="75">
        <f>+VLOOKUP($D171,[1]saldo_cons!$A$2:$N$1048576,12,0)</f>
        <v>0</v>
      </c>
      <c r="AW171" s="75">
        <f>+VLOOKUP($D171,[1]saldo_cons!$A$2:$N$1048576,13,0)</f>
        <v>0</v>
      </c>
      <c r="AX171" s="75">
        <f>+VLOOKUP($D171,[1]saldo_cons!$A$2:$N$1048576,14,0)</f>
        <v>0</v>
      </c>
      <c r="AY171" s="76">
        <f t="shared" si="417"/>
        <v>1357</v>
      </c>
      <c r="AZ171" s="76"/>
      <c r="BA171" s="76"/>
      <c r="BB171" s="75">
        <f>+VLOOKUP($D171,[1]ggr_cons!$A$2:$N$1048576,3,0)</f>
        <v>-1036.81</v>
      </c>
      <c r="BC171" s="75">
        <f>+VLOOKUP($D171,[1]ggr_cons!$A$2:$N$1048576,4,0)</f>
        <v>0</v>
      </c>
      <c r="BD171" s="75">
        <f>+VLOOKUP($D171,[1]ggr_cons!$A$2:$N$1048576,5,0)</f>
        <v>0</v>
      </c>
      <c r="BE171" s="75">
        <f>+VLOOKUP($D171,[1]ggr_cons!$A$2:$N$1048576,6,0)</f>
        <v>0</v>
      </c>
      <c r="BF171" s="75">
        <f>+VLOOKUP($D171,[1]ggr_cons!$A$2:$N$1048576,7,0)</f>
        <v>0</v>
      </c>
      <c r="BG171" s="75">
        <f>+VLOOKUP($D171,[1]ggr_cons!$A$2:$N$1048576,8,0)</f>
        <v>0</v>
      </c>
      <c r="BH171" s="75">
        <f>+VLOOKUP($D171,[1]ggr_cons!$A$2:$N$1048576,9,0)</f>
        <v>0</v>
      </c>
      <c r="BI171" s="75">
        <f>+VLOOKUP($D171,[1]ggr_cons!$A$2:$N$1048576,10,0)</f>
        <v>0</v>
      </c>
      <c r="BJ171" s="75">
        <f>+VLOOKUP($D171,[1]ggr_cons!$A$2:$N$1048576,11,0)</f>
        <v>0</v>
      </c>
      <c r="BK171" s="75">
        <f>+VLOOKUP($D171,[1]ggr_cons!$A$2:$N$1048576,12,0)</f>
        <v>0</v>
      </c>
      <c r="BL171" s="75">
        <f>+VLOOKUP($D171,[1]ggr_cons!$A$2:$N$1048576,13,0)</f>
        <v>0</v>
      </c>
      <c r="BM171" s="75">
        <f>+VLOOKUP($D171,[1]ggr_cons!$A$2:$N$1048576,14,0)</f>
        <v>0</v>
      </c>
      <c r="BN171" s="76">
        <f t="shared" si="418"/>
        <v>-1036.81</v>
      </c>
      <c r="BO171" s="75"/>
      <c r="BP171" s="75"/>
      <c r="BQ171" s="77">
        <f t="shared" si="341"/>
        <v>13.57</v>
      </c>
      <c r="BR171" s="77">
        <f t="shared" si="342"/>
        <v>0</v>
      </c>
      <c r="BS171" s="77">
        <f t="shared" si="343"/>
        <v>0</v>
      </c>
      <c r="BT171" s="77">
        <f t="shared" si="344"/>
        <v>0</v>
      </c>
      <c r="BU171" s="77">
        <f t="shared" si="345"/>
        <v>0</v>
      </c>
      <c r="BV171" s="77">
        <f t="shared" si="346"/>
        <v>0</v>
      </c>
      <c r="BW171" s="77">
        <f t="shared" si="347"/>
        <v>0</v>
      </c>
      <c r="BX171" s="77">
        <f t="shared" si="348"/>
        <v>0</v>
      </c>
      <c r="BY171" s="77">
        <f t="shared" si="349"/>
        <v>0</v>
      </c>
      <c r="BZ171" s="77">
        <f t="shared" si="350"/>
        <v>0</v>
      </c>
      <c r="CA171" s="77">
        <f t="shared" si="351"/>
        <v>0</v>
      </c>
      <c r="CB171" s="77">
        <f t="shared" si="352"/>
        <v>0</v>
      </c>
      <c r="CC171" s="77">
        <f t="shared" si="353"/>
        <v>13.57</v>
      </c>
      <c r="CD171" s="75"/>
      <c r="CE171" s="77"/>
      <c r="CF171" s="77">
        <f t="shared" si="354"/>
        <v>11.214876033057852</v>
      </c>
      <c r="CG171" s="77">
        <f t="shared" si="355"/>
        <v>0</v>
      </c>
      <c r="CH171" s="77">
        <f t="shared" si="356"/>
        <v>0</v>
      </c>
      <c r="CI171" s="77">
        <f t="shared" si="357"/>
        <v>0</v>
      </c>
      <c r="CJ171" s="77">
        <f t="shared" si="358"/>
        <v>0</v>
      </c>
      <c r="CK171" s="77">
        <f t="shared" si="359"/>
        <v>0</v>
      </c>
      <c r="CL171" s="77">
        <f t="shared" si="360"/>
        <v>0</v>
      </c>
      <c r="CM171" s="77">
        <f t="shared" si="361"/>
        <v>0</v>
      </c>
      <c r="CN171" s="77">
        <f t="shared" si="362"/>
        <v>0</v>
      </c>
      <c r="CO171" s="77">
        <f t="shared" si="363"/>
        <v>0</v>
      </c>
      <c r="CP171" s="77">
        <f t="shared" si="364"/>
        <v>0</v>
      </c>
      <c r="CQ171" s="77">
        <f t="shared" si="365"/>
        <v>0</v>
      </c>
      <c r="CR171" s="77">
        <f t="shared" si="366"/>
        <v>11.214876033057852</v>
      </c>
      <c r="CS171" s="75"/>
      <c r="CT171" s="75"/>
      <c r="CU171" s="78">
        <f t="shared" si="379"/>
        <v>27.14</v>
      </c>
      <c r="CV171" s="78">
        <f t="shared" si="380"/>
        <v>0</v>
      </c>
      <c r="CW171" s="78">
        <f t="shared" si="381"/>
        <v>0</v>
      </c>
      <c r="CX171" s="78">
        <f t="shared" si="382"/>
        <v>0</v>
      </c>
      <c r="CY171" s="78">
        <f t="shared" si="383"/>
        <v>0</v>
      </c>
      <c r="CZ171" s="78">
        <f t="shared" si="384"/>
        <v>0</v>
      </c>
      <c r="DA171" s="78">
        <f t="shared" si="385"/>
        <v>0</v>
      </c>
      <c r="DB171" s="78">
        <f t="shared" si="386"/>
        <v>0</v>
      </c>
      <c r="DC171" s="78">
        <f t="shared" si="387"/>
        <v>0</v>
      </c>
      <c r="DD171" s="78">
        <f t="shared" si="388"/>
        <v>0</v>
      </c>
      <c r="DE171" s="78">
        <f t="shared" si="389"/>
        <v>0</v>
      </c>
      <c r="DF171" s="78">
        <f t="shared" si="390"/>
        <v>0</v>
      </c>
      <c r="DG171" s="77">
        <f t="shared" si="391"/>
        <v>27.14</v>
      </c>
      <c r="DH171" s="75"/>
      <c r="DJ171" s="6">
        <f t="shared" si="392"/>
        <v>30</v>
      </c>
      <c r="DK171" s="6">
        <f t="shared" si="393"/>
        <v>0</v>
      </c>
      <c r="DL171" s="6">
        <f t="shared" si="394"/>
        <v>0</v>
      </c>
      <c r="DM171" s="6">
        <f t="shared" si="395"/>
        <v>0</v>
      </c>
      <c r="DN171" s="6">
        <f t="shared" si="396"/>
        <v>0</v>
      </c>
      <c r="DO171" s="6">
        <f t="shared" si="397"/>
        <v>0</v>
      </c>
      <c r="DP171" s="6">
        <f t="shared" si="398"/>
        <v>0</v>
      </c>
      <c r="DQ171" s="6">
        <f t="shared" si="399"/>
        <v>0</v>
      </c>
      <c r="DR171" s="6">
        <f t="shared" si="400"/>
        <v>0</v>
      </c>
      <c r="DS171" s="6">
        <f t="shared" si="401"/>
        <v>0</v>
      </c>
      <c r="DT171" s="6">
        <f t="shared" si="402"/>
        <v>0</v>
      </c>
      <c r="DU171" s="6">
        <f t="shared" si="403"/>
        <v>0</v>
      </c>
      <c r="DV171" s="77">
        <f t="shared" si="421"/>
        <v>30</v>
      </c>
      <c r="DY171" s="6">
        <v>0</v>
      </c>
      <c r="DZ171" s="6">
        <v>0</v>
      </c>
      <c r="EA171" s="6">
        <v>0</v>
      </c>
      <c r="EB171" s="6">
        <v>0</v>
      </c>
      <c r="EC171" s="6">
        <v>0</v>
      </c>
      <c r="ED171" s="6">
        <v>0</v>
      </c>
      <c r="EE171" s="6">
        <v>0</v>
      </c>
      <c r="EF171" s="6">
        <v>0</v>
      </c>
      <c r="EG171" s="6">
        <v>0</v>
      </c>
      <c r="EH171" s="6">
        <v>0</v>
      </c>
      <c r="EI171" s="6">
        <v>0</v>
      </c>
      <c r="EJ171" s="6">
        <v>0</v>
      </c>
      <c r="EK171" s="77">
        <f t="shared" si="419"/>
        <v>0</v>
      </c>
      <c r="EO171" s="75">
        <f t="shared" si="367"/>
        <v>57.14</v>
      </c>
      <c r="EP171" s="75">
        <f t="shared" si="368"/>
        <v>0</v>
      </c>
      <c r="EQ171" s="75">
        <f t="shared" si="369"/>
        <v>0</v>
      </c>
      <c r="ER171" s="75">
        <f t="shared" si="370"/>
        <v>0</v>
      </c>
      <c r="ES171" s="75">
        <f t="shared" si="371"/>
        <v>0</v>
      </c>
      <c r="ET171" s="75">
        <f t="shared" si="372"/>
        <v>0</v>
      </c>
      <c r="EU171" s="75">
        <f t="shared" si="373"/>
        <v>0</v>
      </c>
      <c r="EV171" s="75">
        <f t="shared" si="374"/>
        <v>0</v>
      </c>
      <c r="EW171" s="75">
        <f t="shared" si="375"/>
        <v>0</v>
      </c>
      <c r="EX171" s="75">
        <f t="shared" si="376"/>
        <v>0</v>
      </c>
      <c r="EY171" s="75">
        <f t="shared" si="377"/>
        <v>0</v>
      </c>
      <c r="EZ171" s="75">
        <f t="shared" si="378"/>
        <v>0</v>
      </c>
      <c r="FA171" s="77">
        <f t="shared" si="420"/>
        <v>57.14</v>
      </c>
      <c r="FD171" s="75">
        <f t="shared" si="404"/>
        <v>1299.8599999999999</v>
      </c>
      <c r="FE171" s="75">
        <f t="shared" si="405"/>
        <v>0</v>
      </c>
      <c r="FF171" s="75">
        <f t="shared" si="406"/>
        <v>0</v>
      </c>
      <c r="FG171" s="75">
        <f t="shared" si="407"/>
        <v>0</v>
      </c>
      <c r="FH171" s="75">
        <f t="shared" si="408"/>
        <v>0</v>
      </c>
      <c r="FI171" s="75">
        <f t="shared" si="409"/>
        <v>0</v>
      </c>
      <c r="FJ171" s="75">
        <f t="shared" si="410"/>
        <v>0</v>
      </c>
      <c r="FK171" s="75">
        <f t="shared" si="411"/>
        <v>0</v>
      </c>
      <c r="FL171" s="75">
        <f t="shared" si="412"/>
        <v>0</v>
      </c>
      <c r="FM171" s="75">
        <f t="shared" si="413"/>
        <v>0</v>
      </c>
      <c r="FN171" s="75">
        <f t="shared" si="414"/>
        <v>0</v>
      </c>
      <c r="FO171" s="75">
        <f t="shared" si="415"/>
        <v>0</v>
      </c>
      <c r="FP171" s="75">
        <f t="shared" si="416"/>
        <v>1299.8599999999999</v>
      </c>
    </row>
    <row r="172" spans="1:172" ht="15" customHeight="1" outlineLevel="2" x14ac:dyDescent="0.25">
      <c r="A172" s="30">
        <v>12</v>
      </c>
      <c r="B172" s="30" t="s">
        <v>408</v>
      </c>
      <c r="C172" s="30" t="s">
        <v>6</v>
      </c>
      <c r="D172" s="64">
        <f t="shared" si="339"/>
        <v>16109</v>
      </c>
      <c r="E172" s="62">
        <v>16109</v>
      </c>
      <c r="F172" s="39" t="s">
        <v>624</v>
      </c>
      <c r="G172" s="36" t="s">
        <v>410</v>
      </c>
      <c r="H172" s="36" t="s">
        <v>410</v>
      </c>
      <c r="I172" s="52" t="s">
        <v>625</v>
      </c>
      <c r="J172" s="52" t="s">
        <v>626</v>
      </c>
      <c r="K172" s="44" t="s">
        <v>434</v>
      </c>
      <c r="L172" s="32" t="s">
        <v>220</v>
      </c>
      <c r="M172" s="33" t="s">
        <v>405</v>
      </c>
      <c r="N172" s="34">
        <v>0.01</v>
      </c>
      <c r="O172" s="34">
        <v>0.02</v>
      </c>
      <c r="P172" s="34">
        <v>0</v>
      </c>
      <c r="Q172" s="34">
        <v>0</v>
      </c>
      <c r="R172" s="33">
        <v>0</v>
      </c>
      <c r="S172" s="33">
        <v>0</v>
      </c>
      <c r="T172" s="33">
        <v>30</v>
      </c>
      <c r="U172" s="33"/>
      <c r="X172" s="75">
        <f>+VLOOKUP($D172,[1]venta_neta_cons!$A$2:$N$1048576,3,0)</f>
        <v>683</v>
      </c>
      <c r="Y172" s="75">
        <f>+VLOOKUP($D172,[1]venta_neta_cons!$A$2:$N$1048576,4,0)</f>
        <v>0</v>
      </c>
      <c r="Z172" s="75">
        <f>+VLOOKUP($D172,[1]venta_neta_cons!$A$2:$N$1048576,5,0)</f>
        <v>0</v>
      </c>
      <c r="AA172" s="75">
        <f>+VLOOKUP($D172,[1]venta_neta_cons!$A$2:$N$1048576,6,0)</f>
        <v>0</v>
      </c>
      <c r="AB172" s="75">
        <f>+VLOOKUP($D172,[1]venta_neta_cons!$A$2:$N$1048576,7,0)</f>
        <v>0</v>
      </c>
      <c r="AC172" s="75">
        <f>+VLOOKUP($D172,[1]venta_neta_cons!$A$2:$N$1048576,8,0)</f>
        <v>0</v>
      </c>
      <c r="AD172" s="75">
        <f>+VLOOKUP($D172,[1]venta_neta_cons!$A$2:$N$1048576,9,0)</f>
        <v>0</v>
      </c>
      <c r="AE172" s="75">
        <f>+VLOOKUP($D172,[1]venta_neta_cons!$A$2:$N$1048576,10,0)</f>
        <v>0</v>
      </c>
      <c r="AF172" s="75">
        <f>+VLOOKUP($D172,[1]venta_neta_cons!$A$2:$N$1048576,11,0)</f>
        <v>0</v>
      </c>
      <c r="AG172" s="75">
        <f>+VLOOKUP($D172,[1]venta_neta_cons!$A$2:$N$1048576,12,0)</f>
        <v>0</v>
      </c>
      <c r="AH172" s="75">
        <f>+VLOOKUP($D172,[1]venta_neta_cons!$A$2:$N$1048576,13,0)</f>
        <v>0</v>
      </c>
      <c r="AI172" s="75">
        <f>+VLOOKUP($D172,[1]venta_neta_cons!$A$2:$N$1048576,14,0)</f>
        <v>0</v>
      </c>
      <c r="AJ172" s="76">
        <f t="shared" si="340"/>
        <v>683</v>
      </c>
      <c r="AK172" s="159">
        <f t="shared" si="338"/>
        <v>0.14535871156661781</v>
      </c>
      <c r="AL172" s="76"/>
      <c r="AM172" s="75">
        <f>+VLOOKUP($D172,[1]saldo_cons!$A$2:$N$1048576,3,0)</f>
        <v>683</v>
      </c>
      <c r="AN172" s="75">
        <f>+VLOOKUP($D172,[1]saldo_cons!$A$2:$N$1048576,4,0)</f>
        <v>0</v>
      </c>
      <c r="AO172" s="75">
        <f>+VLOOKUP($D172,[1]saldo_cons!$A$2:$N$1048576,5,0)</f>
        <v>0</v>
      </c>
      <c r="AP172" s="75">
        <f>+VLOOKUP($D172,[1]saldo_cons!$A$2:$N$1048576,6,0)</f>
        <v>0</v>
      </c>
      <c r="AQ172" s="75">
        <f>+VLOOKUP($D172,[1]saldo_cons!$A$2:$N$1048576,7,0)</f>
        <v>0</v>
      </c>
      <c r="AR172" s="75">
        <f>+VLOOKUP($D172,[1]saldo_cons!$A$2:$N$1048576,8,0)</f>
        <v>0</v>
      </c>
      <c r="AS172" s="75">
        <f>+VLOOKUP($D172,[1]saldo_cons!$A$2:$N$1048576,9,0)</f>
        <v>0</v>
      </c>
      <c r="AT172" s="75">
        <f>+VLOOKUP($D172,[1]saldo_cons!$A$2:$N$1048576,10,0)</f>
        <v>0</v>
      </c>
      <c r="AU172" s="75">
        <f>+VLOOKUP($D172,[1]saldo_cons!$A$2:$N$1048576,11,0)</f>
        <v>0</v>
      </c>
      <c r="AV172" s="75">
        <f>+VLOOKUP($D172,[1]saldo_cons!$A$2:$N$1048576,12,0)</f>
        <v>0</v>
      </c>
      <c r="AW172" s="75">
        <f>+VLOOKUP($D172,[1]saldo_cons!$A$2:$N$1048576,13,0)</f>
        <v>0</v>
      </c>
      <c r="AX172" s="75">
        <f>+VLOOKUP($D172,[1]saldo_cons!$A$2:$N$1048576,14,0)</f>
        <v>0</v>
      </c>
      <c r="AY172" s="76">
        <f t="shared" si="417"/>
        <v>683</v>
      </c>
      <c r="AZ172" s="76"/>
      <c r="BA172" s="76"/>
      <c r="BB172" s="75">
        <f>+VLOOKUP($D172,[1]ggr_cons!$A$2:$N$1048576,3,0)</f>
        <v>99.279999999999973</v>
      </c>
      <c r="BC172" s="75">
        <f>+VLOOKUP($D172,[1]ggr_cons!$A$2:$N$1048576,4,0)</f>
        <v>0</v>
      </c>
      <c r="BD172" s="75">
        <f>+VLOOKUP($D172,[1]ggr_cons!$A$2:$N$1048576,5,0)</f>
        <v>0</v>
      </c>
      <c r="BE172" s="75">
        <f>+VLOOKUP($D172,[1]ggr_cons!$A$2:$N$1048576,6,0)</f>
        <v>0</v>
      </c>
      <c r="BF172" s="75">
        <f>+VLOOKUP($D172,[1]ggr_cons!$A$2:$N$1048576,7,0)</f>
        <v>0</v>
      </c>
      <c r="BG172" s="75">
        <f>+VLOOKUP($D172,[1]ggr_cons!$A$2:$N$1048576,8,0)</f>
        <v>0</v>
      </c>
      <c r="BH172" s="75">
        <f>+VLOOKUP($D172,[1]ggr_cons!$A$2:$N$1048576,9,0)</f>
        <v>0</v>
      </c>
      <c r="BI172" s="75">
        <f>+VLOOKUP($D172,[1]ggr_cons!$A$2:$N$1048576,10,0)</f>
        <v>0</v>
      </c>
      <c r="BJ172" s="75">
        <f>+VLOOKUP($D172,[1]ggr_cons!$A$2:$N$1048576,11,0)</f>
        <v>0</v>
      </c>
      <c r="BK172" s="75">
        <f>+VLOOKUP($D172,[1]ggr_cons!$A$2:$N$1048576,12,0)</f>
        <v>0</v>
      </c>
      <c r="BL172" s="75">
        <f>+VLOOKUP($D172,[1]ggr_cons!$A$2:$N$1048576,13,0)</f>
        <v>0</v>
      </c>
      <c r="BM172" s="75">
        <f>+VLOOKUP($D172,[1]ggr_cons!$A$2:$N$1048576,14,0)</f>
        <v>0</v>
      </c>
      <c r="BN172" s="76">
        <f t="shared" si="418"/>
        <v>99.279999999999973</v>
      </c>
      <c r="BO172" s="76"/>
      <c r="BP172" s="75"/>
      <c r="BQ172" s="77">
        <f t="shared" si="341"/>
        <v>6.83</v>
      </c>
      <c r="BR172" s="77">
        <f t="shared" si="342"/>
        <v>0</v>
      </c>
      <c r="BS172" s="77">
        <f t="shared" si="343"/>
        <v>0</v>
      </c>
      <c r="BT172" s="77">
        <f t="shared" si="344"/>
        <v>0</v>
      </c>
      <c r="BU172" s="77">
        <f t="shared" si="345"/>
        <v>0</v>
      </c>
      <c r="BV172" s="77">
        <f t="shared" si="346"/>
        <v>0</v>
      </c>
      <c r="BW172" s="77">
        <f t="shared" si="347"/>
        <v>0</v>
      </c>
      <c r="BX172" s="77">
        <f t="shared" si="348"/>
        <v>0</v>
      </c>
      <c r="BY172" s="77">
        <f t="shared" si="349"/>
        <v>0</v>
      </c>
      <c r="BZ172" s="77">
        <f t="shared" si="350"/>
        <v>0</v>
      </c>
      <c r="CA172" s="77">
        <f t="shared" si="351"/>
        <v>0</v>
      </c>
      <c r="CB172" s="77">
        <f t="shared" si="352"/>
        <v>0</v>
      </c>
      <c r="CC172" s="77">
        <f t="shared" si="353"/>
        <v>6.83</v>
      </c>
      <c r="CD172" s="75"/>
      <c r="CE172" s="77"/>
      <c r="CF172" s="77">
        <f t="shared" si="354"/>
        <v>5.6446280991735538</v>
      </c>
      <c r="CG172" s="77">
        <f t="shared" si="355"/>
        <v>0</v>
      </c>
      <c r="CH172" s="77">
        <f t="shared" si="356"/>
        <v>0</v>
      </c>
      <c r="CI172" s="77">
        <f t="shared" si="357"/>
        <v>0</v>
      </c>
      <c r="CJ172" s="77">
        <f t="shared" si="358"/>
        <v>0</v>
      </c>
      <c r="CK172" s="77">
        <f t="shared" si="359"/>
        <v>0</v>
      </c>
      <c r="CL172" s="77">
        <f t="shared" si="360"/>
        <v>0</v>
      </c>
      <c r="CM172" s="77">
        <f t="shared" si="361"/>
        <v>0</v>
      </c>
      <c r="CN172" s="77">
        <f t="shared" si="362"/>
        <v>0</v>
      </c>
      <c r="CO172" s="77">
        <f t="shared" si="363"/>
        <v>0</v>
      </c>
      <c r="CP172" s="77">
        <f t="shared" si="364"/>
        <v>0</v>
      </c>
      <c r="CQ172" s="77">
        <f t="shared" si="365"/>
        <v>0</v>
      </c>
      <c r="CR172" s="77">
        <f t="shared" si="366"/>
        <v>5.6446280991735538</v>
      </c>
      <c r="CS172" s="75"/>
      <c r="CT172" s="75"/>
      <c r="CU172" s="78">
        <f t="shared" si="379"/>
        <v>13.66</v>
      </c>
      <c r="CV172" s="78">
        <f t="shared" si="380"/>
        <v>0</v>
      </c>
      <c r="CW172" s="78">
        <f t="shared" si="381"/>
        <v>0</v>
      </c>
      <c r="CX172" s="78">
        <f t="shared" si="382"/>
        <v>0</v>
      </c>
      <c r="CY172" s="78">
        <f t="shared" si="383"/>
        <v>0</v>
      </c>
      <c r="CZ172" s="78">
        <f t="shared" si="384"/>
        <v>0</v>
      </c>
      <c r="DA172" s="78">
        <f t="shared" si="385"/>
        <v>0</v>
      </c>
      <c r="DB172" s="78">
        <f t="shared" si="386"/>
        <v>0</v>
      </c>
      <c r="DC172" s="78">
        <f t="shared" si="387"/>
        <v>0</v>
      </c>
      <c r="DD172" s="78">
        <f t="shared" si="388"/>
        <v>0</v>
      </c>
      <c r="DE172" s="78">
        <f t="shared" si="389"/>
        <v>0</v>
      </c>
      <c r="DF172" s="78">
        <f t="shared" si="390"/>
        <v>0</v>
      </c>
      <c r="DG172" s="77">
        <f t="shared" si="391"/>
        <v>13.66</v>
      </c>
      <c r="DH172" s="75"/>
      <c r="DJ172" s="6">
        <f t="shared" si="392"/>
        <v>30</v>
      </c>
      <c r="DK172" s="6">
        <f t="shared" si="393"/>
        <v>0</v>
      </c>
      <c r="DL172" s="6">
        <f t="shared" si="394"/>
        <v>0</v>
      </c>
      <c r="DM172" s="6">
        <f t="shared" si="395"/>
        <v>0</v>
      </c>
      <c r="DN172" s="6">
        <f t="shared" si="396"/>
        <v>0</v>
      </c>
      <c r="DO172" s="6">
        <f t="shared" si="397"/>
        <v>0</v>
      </c>
      <c r="DP172" s="6">
        <f t="shared" si="398"/>
        <v>0</v>
      </c>
      <c r="DQ172" s="6">
        <f t="shared" si="399"/>
        <v>0</v>
      </c>
      <c r="DR172" s="6">
        <f t="shared" si="400"/>
        <v>0</v>
      </c>
      <c r="DS172" s="6">
        <f t="shared" si="401"/>
        <v>0</v>
      </c>
      <c r="DT172" s="6">
        <f t="shared" si="402"/>
        <v>0</v>
      </c>
      <c r="DU172" s="6">
        <f t="shared" si="403"/>
        <v>0</v>
      </c>
      <c r="DV172" s="77">
        <f t="shared" si="421"/>
        <v>30</v>
      </c>
      <c r="DY172" s="6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77">
        <f t="shared" si="419"/>
        <v>0</v>
      </c>
      <c r="EO172" s="75">
        <f t="shared" si="367"/>
        <v>43.66</v>
      </c>
      <c r="EP172" s="75">
        <f t="shared" si="368"/>
        <v>0</v>
      </c>
      <c r="EQ172" s="75">
        <f t="shared" si="369"/>
        <v>0</v>
      </c>
      <c r="ER172" s="75">
        <f t="shared" si="370"/>
        <v>0</v>
      </c>
      <c r="ES172" s="75">
        <f t="shared" si="371"/>
        <v>0</v>
      </c>
      <c r="ET172" s="75">
        <f t="shared" si="372"/>
        <v>0</v>
      </c>
      <c r="EU172" s="75">
        <f t="shared" si="373"/>
        <v>0</v>
      </c>
      <c r="EV172" s="75">
        <f t="shared" si="374"/>
        <v>0</v>
      </c>
      <c r="EW172" s="75">
        <f t="shared" si="375"/>
        <v>0</v>
      </c>
      <c r="EX172" s="75">
        <f t="shared" si="376"/>
        <v>0</v>
      </c>
      <c r="EY172" s="75">
        <f t="shared" si="377"/>
        <v>0</v>
      </c>
      <c r="EZ172" s="75">
        <f t="shared" si="378"/>
        <v>0</v>
      </c>
      <c r="FA172" s="77">
        <f t="shared" si="420"/>
        <v>43.66</v>
      </c>
      <c r="FD172" s="75">
        <f t="shared" si="404"/>
        <v>639.34</v>
      </c>
      <c r="FE172" s="75">
        <f t="shared" si="405"/>
        <v>0</v>
      </c>
      <c r="FF172" s="75">
        <f t="shared" si="406"/>
        <v>0</v>
      </c>
      <c r="FG172" s="75">
        <f t="shared" si="407"/>
        <v>0</v>
      </c>
      <c r="FH172" s="75">
        <f t="shared" si="408"/>
        <v>0</v>
      </c>
      <c r="FI172" s="75">
        <f t="shared" si="409"/>
        <v>0</v>
      </c>
      <c r="FJ172" s="75">
        <f t="shared" si="410"/>
        <v>0</v>
      </c>
      <c r="FK172" s="75">
        <f t="shared" si="411"/>
        <v>0</v>
      </c>
      <c r="FL172" s="75">
        <f t="shared" si="412"/>
        <v>0</v>
      </c>
      <c r="FM172" s="75">
        <f t="shared" si="413"/>
        <v>0</v>
      </c>
      <c r="FN172" s="75">
        <f t="shared" si="414"/>
        <v>0</v>
      </c>
      <c r="FO172" s="75">
        <f t="shared" si="415"/>
        <v>0</v>
      </c>
      <c r="FP172" s="75">
        <f t="shared" si="416"/>
        <v>639.34</v>
      </c>
    </row>
    <row r="173" spans="1:172" ht="15" customHeight="1" outlineLevel="2" x14ac:dyDescent="0.25">
      <c r="A173" s="30">
        <v>12</v>
      </c>
      <c r="B173" s="30" t="s">
        <v>408</v>
      </c>
      <c r="C173" s="30" t="s">
        <v>6</v>
      </c>
      <c r="D173" s="64">
        <f t="shared" si="339"/>
        <v>16111</v>
      </c>
      <c r="E173" s="62">
        <v>16111</v>
      </c>
      <c r="F173" s="45" t="s">
        <v>627</v>
      </c>
      <c r="G173" s="36" t="s">
        <v>410</v>
      </c>
      <c r="H173" s="36" t="s">
        <v>410</v>
      </c>
      <c r="I173" s="45" t="s">
        <v>628</v>
      </c>
      <c r="J173" s="45" t="s">
        <v>458</v>
      </c>
      <c r="K173" s="37" t="s">
        <v>415</v>
      </c>
      <c r="L173" s="32" t="s">
        <v>220</v>
      </c>
      <c r="M173" s="33" t="s">
        <v>405</v>
      </c>
      <c r="N173" s="34">
        <v>0.01</v>
      </c>
      <c r="O173" s="34">
        <v>0.02</v>
      </c>
      <c r="P173" s="34">
        <v>0</v>
      </c>
      <c r="Q173" s="34">
        <v>0</v>
      </c>
      <c r="R173" s="33">
        <v>0</v>
      </c>
      <c r="S173" s="33">
        <v>0</v>
      </c>
      <c r="T173" s="33">
        <v>30</v>
      </c>
      <c r="U173" s="33"/>
      <c r="X173" s="75">
        <f>+VLOOKUP($D173,[1]venta_neta_cons!$A$2:$N$1048576,3,0)</f>
        <v>1237</v>
      </c>
      <c r="Y173" s="75">
        <f>+VLOOKUP($D173,[1]venta_neta_cons!$A$2:$N$1048576,4,0)</f>
        <v>0</v>
      </c>
      <c r="Z173" s="75">
        <f>+VLOOKUP($D173,[1]venta_neta_cons!$A$2:$N$1048576,5,0)</f>
        <v>0</v>
      </c>
      <c r="AA173" s="75">
        <f>+VLOOKUP($D173,[1]venta_neta_cons!$A$2:$N$1048576,6,0)</f>
        <v>0</v>
      </c>
      <c r="AB173" s="75">
        <f>+VLOOKUP($D173,[1]venta_neta_cons!$A$2:$N$1048576,7,0)</f>
        <v>0</v>
      </c>
      <c r="AC173" s="75">
        <f>+VLOOKUP($D173,[1]venta_neta_cons!$A$2:$N$1048576,8,0)</f>
        <v>0</v>
      </c>
      <c r="AD173" s="75">
        <f>+VLOOKUP($D173,[1]venta_neta_cons!$A$2:$N$1048576,9,0)</f>
        <v>0</v>
      </c>
      <c r="AE173" s="75">
        <f>+VLOOKUP($D173,[1]venta_neta_cons!$A$2:$N$1048576,10,0)</f>
        <v>0</v>
      </c>
      <c r="AF173" s="75">
        <f>+VLOOKUP($D173,[1]venta_neta_cons!$A$2:$N$1048576,11,0)</f>
        <v>0</v>
      </c>
      <c r="AG173" s="75">
        <f>+VLOOKUP($D173,[1]venta_neta_cons!$A$2:$N$1048576,12,0)</f>
        <v>0</v>
      </c>
      <c r="AH173" s="75">
        <f>+VLOOKUP($D173,[1]venta_neta_cons!$A$2:$N$1048576,13,0)</f>
        <v>0</v>
      </c>
      <c r="AI173" s="75">
        <f>+VLOOKUP($D173,[1]venta_neta_cons!$A$2:$N$1048576,14,0)</f>
        <v>0</v>
      </c>
      <c r="AJ173" s="76">
        <f t="shared" si="340"/>
        <v>1237</v>
      </c>
      <c r="AK173" s="159">
        <f t="shared" si="338"/>
        <v>0.45751010509296691</v>
      </c>
      <c r="AL173" s="76"/>
      <c r="AM173" s="75">
        <f>+VLOOKUP($D173,[1]saldo_cons!$A$2:$N$1048576,3,0)</f>
        <v>1237</v>
      </c>
      <c r="AN173" s="75">
        <f>+VLOOKUP($D173,[1]saldo_cons!$A$2:$N$1048576,4,0)</f>
        <v>0</v>
      </c>
      <c r="AO173" s="75">
        <f>+VLOOKUP($D173,[1]saldo_cons!$A$2:$N$1048576,5,0)</f>
        <v>0</v>
      </c>
      <c r="AP173" s="75">
        <f>+VLOOKUP($D173,[1]saldo_cons!$A$2:$N$1048576,6,0)</f>
        <v>0</v>
      </c>
      <c r="AQ173" s="75">
        <f>+VLOOKUP($D173,[1]saldo_cons!$A$2:$N$1048576,7,0)</f>
        <v>0</v>
      </c>
      <c r="AR173" s="75">
        <f>+VLOOKUP($D173,[1]saldo_cons!$A$2:$N$1048576,8,0)</f>
        <v>0</v>
      </c>
      <c r="AS173" s="75">
        <f>+VLOOKUP($D173,[1]saldo_cons!$A$2:$N$1048576,9,0)</f>
        <v>0</v>
      </c>
      <c r="AT173" s="75">
        <f>+VLOOKUP($D173,[1]saldo_cons!$A$2:$N$1048576,10,0)</f>
        <v>0</v>
      </c>
      <c r="AU173" s="75">
        <f>+VLOOKUP($D173,[1]saldo_cons!$A$2:$N$1048576,11,0)</f>
        <v>0</v>
      </c>
      <c r="AV173" s="75">
        <f>+VLOOKUP($D173,[1]saldo_cons!$A$2:$N$1048576,12,0)</f>
        <v>0</v>
      </c>
      <c r="AW173" s="75">
        <f>+VLOOKUP($D173,[1]saldo_cons!$A$2:$N$1048576,13,0)</f>
        <v>0</v>
      </c>
      <c r="AX173" s="75">
        <f>+VLOOKUP($D173,[1]saldo_cons!$A$2:$N$1048576,14,0)</f>
        <v>0</v>
      </c>
      <c r="AY173" s="76">
        <f t="shared" si="417"/>
        <v>1237</v>
      </c>
      <c r="AZ173" s="76"/>
      <c r="BA173" s="76"/>
      <c r="BB173" s="75">
        <f>+VLOOKUP($D173,[1]ggr_cons!$A$2:$N$1048576,3,0)</f>
        <v>565.94000000000005</v>
      </c>
      <c r="BC173" s="75">
        <f>+VLOOKUP($D173,[1]ggr_cons!$A$2:$N$1048576,4,0)</f>
        <v>0</v>
      </c>
      <c r="BD173" s="75">
        <f>+VLOOKUP($D173,[1]ggr_cons!$A$2:$N$1048576,5,0)</f>
        <v>0</v>
      </c>
      <c r="BE173" s="75">
        <f>+VLOOKUP($D173,[1]ggr_cons!$A$2:$N$1048576,6,0)</f>
        <v>0</v>
      </c>
      <c r="BF173" s="75">
        <f>+VLOOKUP($D173,[1]ggr_cons!$A$2:$N$1048576,7,0)</f>
        <v>0</v>
      </c>
      <c r="BG173" s="75">
        <f>+VLOOKUP($D173,[1]ggr_cons!$A$2:$N$1048576,8,0)</f>
        <v>0</v>
      </c>
      <c r="BH173" s="75">
        <f>+VLOOKUP($D173,[1]ggr_cons!$A$2:$N$1048576,9,0)</f>
        <v>0</v>
      </c>
      <c r="BI173" s="75">
        <f>+VLOOKUP($D173,[1]ggr_cons!$A$2:$N$1048576,10,0)</f>
        <v>0</v>
      </c>
      <c r="BJ173" s="75">
        <f>+VLOOKUP($D173,[1]ggr_cons!$A$2:$N$1048576,11,0)</f>
        <v>0</v>
      </c>
      <c r="BK173" s="75">
        <f>+VLOOKUP($D173,[1]ggr_cons!$A$2:$N$1048576,12,0)</f>
        <v>0</v>
      </c>
      <c r="BL173" s="75">
        <f>+VLOOKUP($D173,[1]ggr_cons!$A$2:$N$1048576,13,0)</f>
        <v>0</v>
      </c>
      <c r="BM173" s="75">
        <f>+VLOOKUP($D173,[1]ggr_cons!$A$2:$N$1048576,14,0)</f>
        <v>0</v>
      </c>
      <c r="BN173" s="76">
        <f t="shared" si="418"/>
        <v>565.94000000000005</v>
      </c>
      <c r="BO173" s="75"/>
      <c r="BP173" s="75"/>
      <c r="BQ173" s="77">
        <f t="shared" si="341"/>
        <v>12.370000000000001</v>
      </c>
      <c r="BR173" s="77">
        <f t="shared" si="342"/>
        <v>0</v>
      </c>
      <c r="BS173" s="77">
        <f t="shared" si="343"/>
        <v>0</v>
      </c>
      <c r="BT173" s="77">
        <f t="shared" si="344"/>
        <v>0</v>
      </c>
      <c r="BU173" s="77">
        <f t="shared" si="345"/>
        <v>0</v>
      </c>
      <c r="BV173" s="77">
        <f t="shared" si="346"/>
        <v>0</v>
      </c>
      <c r="BW173" s="77">
        <f t="shared" si="347"/>
        <v>0</v>
      </c>
      <c r="BX173" s="77">
        <f t="shared" si="348"/>
        <v>0</v>
      </c>
      <c r="BY173" s="77">
        <f t="shared" si="349"/>
        <v>0</v>
      </c>
      <c r="BZ173" s="77">
        <f t="shared" si="350"/>
        <v>0</v>
      </c>
      <c r="CA173" s="77">
        <f t="shared" si="351"/>
        <v>0</v>
      </c>
      <c r="CB173" s="77">
        <f t="shared" si="352"/>
        <v>0</v>
      </c>
      <c r="CC173" s="77">
        <f t="shared" si="353"/>
        <v>12.370000000000001</v>
      </c>
      <c r="CD173" s="75"/>
      <c r="CE173" s="77"/>
      <c r="CF173" s="77">
        <f t="shared" si="354"/>
        <v>10.223140495867769</v>
      </c>
      <c r="CG173" s="77">
        <f t="shared" si="355"/>
        <v>0</v>
      </c>
      <c r="CH173" s="77">
        <f t="shared" si="356"/>
        <v>0</v>
      </c>
      <c r="CI173" s="77">
        <f t="shared" si="357"/>
        <v>0</v>
      </c>
      <c r="CJ173" s="77">
        <f t="shared" si="358"/>
        <v>0</v>
      </c>
      <c r="CK173" s="77">
        <f t="shared" si="359"/>
        <v>0</v>
      </c>
      <c r="CL173" s="77">
        <f t="shared" si="360"/>
        <v>0</v>
      </c>
      <c r="CM173" s="77">
        <f t="shared" si="361"/>
        <v>0</v>
      </c>
      <c r="CN173" s="77">
        <f t="shared" si="362"/>
        <v>0</v>
      </c>
      <c r="CO173" s="77">
        <f t="shared" si="363"/>
        <v>0</v>
      </c>
      <c r="CP173" s="77">
        <f t="shared" si="364"/>
        <v>0</v>
      </c>
      <c r="CQ173" s="77">
        <f t="shared" si="365"/>
        <v>0</v>
      </c>
      <c r="CR173" s="77">
        <f t="shared" si="366"/>
        <v>10.223140495867769</v>
      </c>
      <c r="CS173" s="75"/>
      <c r="CT173" s="75"/>
      <c r="CU173" s="78">
        <f t="shared" si="379"/>
        <v>24.740000000000002</v>
      </c>
      <c r="CV173" s="78">
        <f t="shared" si="380"/>
        <v>0</v>
      </c>
      <c r="CW173" s="78">
        <f t="shared" si="381"/>
        <v>0</v>
      </c>
      <c r="CX173" s="78">
        <f t="shared" si="382"/>
        <v>0</v>
      </c>
      <c r="CY173" s="78">
        <f t="shared" si="383"/>
        <v>0</v>
      </c>
      <c r="CZ173" s="78">
        <f t="shared" si="384"/>
        <v>0</v>
      </c>
      <c r="DA173" s="78">
        <f t="shared" si="385"/>
        <v>0</v>
      </c>
      <c r="DB173" s="78">
        <f t="shared" si="386"/>
        <v>0</v>
      </c>
      <c r="DC173" s="78">
        <f t="shared" si="387"/>
        <v>0</v>
      </c>
      <c r="DD173" s="78">
        <f t="shared" si="388"/>
        <v>0</v>
      </c>
      <c r="DE173" s="78">
        <f t="shared" si="389"/>
        <v>0</v>
      </c>
      <c r="DF173" s="78">
        <f t="shared" si="390"/>
        <v>0</v>
      </c>
      <c r="DG173" s="77">
        <f t="shared" si="391"/>
        <v>24.740000000000002</v>
      </c>
      <c r="DH173" s="75"/>
      <c r="DJ173" s="6">
        <f t="shared" si="392"/>
        <v>30</v>
      </c>
      <c r="DK173" s="6">
        <f t="shared" si="393"/>
        <v>0</v>
      </c>
      <c r="DL173" s="6">
        <f t="shared" si="394"/>
        <v>0</v>
      </c>
      <c r="DM173" s="6">
        <f t="shared" si="395"/>
        <v>0</v>
      </c>
      <c r="DN173" s="6">
        <f t="shared" si="396"/>
        <v>0</v>
      </c>
      <c r="DO173" s="6">
        <f t="shared" si="397"/>
        <v>0</v>
      </c>
      <c r="DP173" s="6">
        <f t="shared" si="398"/>
        <v>0</v>
      </c>
      <c r="DQ173" s="6">
        <f t="shared" si="399"/>
        <v>0</v>
      </c>
      <c r="DR173" s="6">
        <f t="shared" si="400"/>
        <v>0</v>
      </c>
      <c r="DS173" s="6">
        <f t="shared" si="401"/>
        <v>0</v>
      </c>
      <c r="DT173" s="6">
        <f t="shared" si="402"/>
        <v>0</v>
      </c>
      <c r="DU173" s="6">
        <f t="shared" si="403"/>
        <v>0</v>
      </c>
      <c r="DV173" s="77">
        <f t="shared" si="421"/>
        <v>30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77">
        <f t="shared" si="419"/>
        <v>0</v>
      </c>
      <c r="EO173" s="75">
        <f t="shared" si="367"/>
        <v>54.74</v>
      </c>
      <c r="EP173" s="75">
        <f t="shared" si="368"/>
        <v>0</v>
      </c>
      <c r="EQ173" s="75">
        <f t="shared" si="369"/>
        <v>0</v>
      </c>
      <c r="ER173" s="75">
        <f t="shared" si="370"/>
        <v>0</v>
      </c>
      <c r="ES173" s="75">
        <f t="shared" si="371"/>
        <v>0</v>
      </c>
      <c r="ET173" s="75">
        <f t="shared" si="372"/>
        <v>0</v>
      </c>
      <c r="EU173" s="75">
        <f t="shared" si="373"/>
        <v>0</v>
      </c>
      <c r="EV173" s="75">
        <f t="shared" si="374"/>
        <v>0</v>
      </c>
      <c r="EW173" s="75">
        <f t="shared" si="375"/>
        <v>0</v>
      </c>
      <c r="EX173" s="75">
        <f t="shared" si="376"/>
        <v>0</v>
      </c>
      <c r="EY173" s="75">
        <f t="shared" si="377"/>
        <v>0</v>
      </c>
      <c r="EZ173" s="75">
        <f t="shared" si="378"/>
        <v>0</v>
      </c>
      <c r="FA173" s="77">
        <f t="shared" si="420"/>
        <v>54.74</v>
      </c>
      <c r="FD173" s="75">
        <f t="shared" si="404"/>
        <v>1182.26</v>
      </c>
      <c r="FE173" s="75">
        <f t="shared" si="405"/>
        <v>0</v>
      </c>
      <c r="FF173" s="75">
        <f t="shared" si="406"/>
        <v>0</v>
      </c>
      <c r="FG173" s="75">
        <f t="shared" si="407"/>
        <v>0</v>
      </c>
      <c r="FH173" s="75">
        <f t="shared" si="408"/>
        <v>0</v>
      </c>
      <c r="FI173" s="75">
        <f t="shared" si="409"/>
        <v>0</v>
      </c>
      <c r="FJ173" s="75">
        <f t="shared" si="410"/>
        <v>0</v>
      </c>
      <c r="FK173" s="75">
        <f t="shared" si="411"/>
        <v>0</v>
      </c>
      <c r="FL173" s="75">
        <f t="shared" si="412"/>
        <v>0</v>
      </c>
      <c r="FM173" s="75">
        <f t="shared" si="413"/>
        <v>0</v>
      </c>
      <c r="FN173" s="75">
        <f t="shared" si="414"/>
        <v>0</v>
      </c>
      <c r="FO173" s="75">
        <f t="shared" si="415"/>
        <v>0</v>
      </c>
      <c r="FP173" s="75">
        <f t="shared" si="416"/>
        <v>1182.26</v>
      </c>
    </row>
    <row r="174" spans="1:172" ht="15" customHeight="1" outlineLevel="2" x14ac:dyDescent="0.25">
      <c r="A174" s="30">
        <v>12</v>
      </c>
      <c r="B174" s="30" t="s">
        <v>408</v>
      </c>
      <c r="C174" s="30" t="s">
        <v>6</v>
      </c>
      <c r="D174" s="64">
        <f t="shared" si="339"/>
        <v>16113</v>
      </c>
      <c r="E174" s="62">
        <v>16113</v>
      </c>
      <c r="F174" s="45" t="s">
        <v>629</v>
      </c>
      <c r="G174" s="36" t="s">
        <v>410</v>
      </c>
      <c r="H174" s="36" t="s">
        <v>410</v>
      </c>
      <c r="I174" s="45" t="s">
        <v>630</v>
      </c>
      <c r="J174" s="37" t="s">
        <v>431</v>
      </c>
      <c r="K174" s="37" t="s">
        <v>431</v>
      </c>
      <c r="L174" s="32" t="s">
        <v>220</v>
      </c>
      <c r="M174" s="33" t="s">
        <v>405</v>
      </c>
      <c r="N174" s="34">
        <v>0.01</v>
      </c>
      <c r="O174" s="34">
        <v>0.02</v>
      </c>
      <c r="P174" s="34">
        <v>0</v>
      </c>
      <c r="Q174" s="34">
        <v>0</v>
      </c>
      <c r="R174" s="33">
        <v>0</v>
      </c>
      <c r="S174" s="33">
        <v>0</v>
      </c>
      <c r="T174" s="33">
        <v>30</v>
      </c>
      <c r="U174" s="33"/>
      <c r="X174" s="75">
        <f>+VLOOKUP($D174,[1]venta_neta_cons!$A$2:$N$1048576,3,0)</f>
        <v>357</v>
      </c>
      <c r="Y174" s="75">
        <f>+VLOOKUP($D174,[1]venta_neta_cons!$A$2:$N$1048576,4,0)</f>
        <v>0</v>
      </c>
      <c r="Z174" s="75">
        <f>+VLOOKUP($D174,[1]venta_neta_cons!$A$2:$N$1048576,5,0)</f>
        <v>0</v>
      </c>
      <c r="AA174" s="75">
        <f>+VLOOKUP($D174,[1]venta_neta_cons!$A$2:$N$1048576,6,0)</f>
        <v>0</v>
      </c>
      <c r="AB174" s="75">
        <f>+VLOOKUP($D174,[1]venta_neta_cons!$A$2:$N$1048576,7,0)</f>
        <v>0</v>
      </c>
      <c r="AC174" s="75">
        <f>+VLOOKUP($D174,[1]venta_neta_cons!$A$2:$N$1048576,8,0)</f>
        <v>0</v>
      </c>
      <c r="AD174" s="75">
        <f>+VLOOKUP($D174,[1]venta_neta_cons!$A$2:$N$1048576,9,0)</f>
        <v>0</v>
      </c>
      <c r="AE174" s="75">
        <f>+VLOOKUP($D174,[1]venta_neta_cons!$A$2:$N$1048576,10,0)</f>
        <v>0</v>
      </c>
      <c r="AF174" s="75">
        <f>+VLOOKUP($D174,[1]venta_neta_cons!$A$2:$N$1048576,11,0)</f>
        <v>0</v>
      </c>
      <c r="AG174" s="75">
        <f>+VLOOKUP($D174,[1]venta_neta_cons!$A$2:$N$1048576,12,0)</f>
        <v>0</v>
      </c>
      <c r="AH174" s="75">
        <f>+VLOOKUP($D174,[1]venta_neta_cons!$A$2:$N$1048576,13,0)</f>
        <v>0</v>
      </c>
      <c r="AI174" s="75">
        <f>+VLOOKUP($D174,[1]venta_neta_cons!$A$2:$N$1048576,14,0)</f>
        <v>0</v>
      </c>
      <c r="AJ174" s="76">
        <f t="shared" si="340"/>
        <v>357</v>
      </c>
      <c r="AK174" s="159">
        <f t="shared" si="338"/>
        <v>0.66509803921568622</v>
      </c>
      <c r="AL174" s="76"/>
      <c r="AM174" s="75">
        <f>+VLOOKUP($D174,[1]saldo_cons!$A$2:$N$1048576,3,0)</f>
        <v>357</v>
      </c>
      <c r="AN174" s="75">
        <f>+VLOOKUP($D174,[1]saldo_cons!$A$2:$N$1048576,4,0)</f>
        <v>0</v>
      </c>
      <c r="AO174" s="75">
        <f>+VLOOKUP($D174,[1]saldo_cons!$A$2:$N$1048576,5,0)</f>
        <v>0</v>
      </c>
      <c r="AP174" s="75">
        <f>+VLOOKUP($D174,[1]saldo_cons!$A$2:$N$1048576,6,0)</f>
        <v>0</v>
      </c>
      <c r="AQ174" s="75">
        <f>+VLOOKUP($D174,[1]saldo_cons!$A$2:$N$1048576,7,0)</f>
        <v>0</v>
      </c>
      <c r="AR174" s="75">
        <f>+VLOOKUP($D174,[1]saldo_cons!$A$2:$N$1048576,8,0)</f>
        <v>0</v>
      </c>
      <c r="AS174" s="75">
        <f>+VLOOKUP($D174,[1]saldo_cons!$A$2:$N$1048576,9,0)</f>
        <v>0</v>
      </c>
      <c r="AT174" s="75">
        <f>+VLOOKUP($D174,[1]saldo_cons!$A$2:$N$1048576,10,0)</f>
        <v>0</v>
      </c>
      <c r="AU174" s="75">
        <f>+VLOOKUP($D174,[1]saldo_cons!$A$2:$N$1048576,11,0)</f>
        <v>0</v>
      </c>
      <c r="AV174" s="75">
        <f>+VLOOKUP($D174,[1]saldo_cons!$A$2:$N$1048576,12,0)</f>
        <v>0</v>
      </c>
      <c r="AW174" s="75">
        <f>+VLOOKUP($D174,[1]saldo_cons!$A$2:$N$1048576,13,0)</f>
        <v>0</v>
      </c>
      <c r="AX174" s="75">
        <f>+VLOOKUP($D174,[1]saldo_cons!$A$2:$N$1048576,14,0)</f>
        <v>0</v>
      </c>
      <c r="AY174" s="76">
        <f t="shared" si="417"/>
        <v>357</v>
      </c>
      <c r="AZ174" s="76"/>
      <c r="BA174" s="76"/>
      <c r="BB174" s="75">
        <f>+VLOOKUP($D174,[1]ggr_cons!$A$2:$N$1048576,3,0)</f>
        <v>237.44</v>
      </c>
      <c r="BC174" s="75">
        <f>+VLOOKUP($D174,[1]ggr_cons!$A$2:$N$1048576,4,0)</f>
        <v>0</v>
      </c>
      <c r="BD174" s="75">
        <f>+VLOOKUP($D174,[1]ggr_cons!$A$2:$N$1048576,5,0)</f>
        <v>0</v>
      </c>
      <c r="BE174" s="75">
        <f>+VLOOKUP($D174,[1]ggr_cons!$A$2:$N$1048576,6,0)</f>
        <v>0</v>
      </c>
      <c r="BF174" s="75">
        <f>+VLOOKUP($D174,[1]ggr_cons!$A$2:$N$1048576,7,0)</f>
        <v>0</v>
      </c>
      <c r="BG174" s="75">
        <f>+VLOOKUP($D174,[1]ggr_cons!$A$2:$N$1048576,8,0)</f>
        <v>0</v>
      </c>
      <c r="BH174" s="75">
        <f>+VLOOKUP($D174,[1]ggr_cons!$A$2:$N$1048576,9,0)</f>
        <v>0</v>
      </c>
      <c r="BI174" s="75">
        <f>+VLOOKUP($D174,[1]ggr_cons!$A$2:$N$1048576,10,0)</f>
        <v>0</v>
      </c>
      <c r="BJ174" s="75">
        <f>+VLOOKUP($D174,[1]ggr_cons!$A$2:$N$1048576,11,0)</f>
        <v>0</v>
      </c>
      <c r="BK174" s="75">
        <f>+VLOOKUP($D174,[1]ggr_cons!$A$2:$N$1048576,12,0)</f>
        <v>0</v>
      </c>
      <c r="BL174" s="75">
        <f>+VLOOKUP($D174,[1]ggr_cons!$A$2:$N$1048576,13,0)</f>
        <v>0</v>
      </c>
      <c r="BM174" s="75">
        <f>+VLOOKUP($D174,[1]ggr_cons!$A$2:$N$1048576,14,0)</f>
        <v>0</v>
      </c>
      <c r="BN174" s="76">
        <f t="shared" si="418"/>
        <v>237.44</v>
      </c>
      <c r="BO174" s="75"/>
      <c r="BP174" s="75"/>
      <c r="BQ174" s="77">
        <f t="shared" si="341"/>
        <v>3.5700000000000003</v>
      </c>
      <c r="BR174" s="77">
        <f t="shared" si="342"/>
        <v>0</v>
      </c>
      <c r="BS174" s="77">
        <f t="shared" si="343"/>
        <v>0</v>
      </c>
      <c r="BT174" s="77">
        <f t="shared" si="344"/>
        <v>0</v>
      </c>
      <c r="BU174" s="77">
        <f t="shared" si="345"/>
        <v>0</v>
      </c>
      <c r="BV174" s="77">
        <f t="shared" si="346"/>
        <v>0</v>
      </c>
      <c r="BW174" s="77">
        <f t="shared" si="347"/>
        <v>0</v>
      </c>
      <c r="BX174" s="77">
        <f t="shared" si="348"/>
        <v>0</v>
      </c>
      <c r="BY174" s="77">
        <f t="shared" si="349"/>
        <v>0</v>
      </c>
      <c r="BZ174" s="77">
        <f t="shared" si="350"/>
        <v>0</v>
      </c>
      <c r="CA174" s="77">
        <f t="shared" si="351"/>
        <v>0</v>
      </c>
      <c r="CB174" s="77">
        <f t="shared" si="352"/>
        <v>0</v>
      </c>
      <c r="CC174" s="77">
        <f t="shared" si="353"/>
        <v>3.5700000000000003</v>
      </c>
      <c r="CD174" s="75"/>
      <c r="CE174" s="77"/>
      <c r="CF174" s="77">
        <f t="shared" si="354"/>
        <v>2.950413223140496</v>
      </c>
      <c r="CG174" s="77">
        <f t="shared" si="355"/>
        <v>0</v>
      </c>
      <c r="CH174" s="77">
        <f t="shared" si="356"/>
        <v>0</v>
      </c>
      <c r="CI174" s="77">
        <f t="shared" si="357"/>
        <v>0</v>
      </c>
      <c r="CJ174" s="77">
        <f t="shared" si="358"/>
        <v>0</v>
      </c>
      <c r="CK174" s="77">
        <f t="shared" si="359"/>
        <v>0</v>
      </c>
      <c r="CL174" s="77">
        <f t="shared" si="360"/>
        <v>0</v>
      </c>
      <c r="CM174" s="77">
        <f t="shared" si="361"/>
        <v>0</v>
      </c>
      <c r="CN174" s="77">
        <f t="shared" si="362"/>
        <v>0</v>
      </c>
      <c r="CO174" s="77">
        <f t="shared" si="363"/>
        <v>0</v>
      </c>
      <c r="CP174" s="77">
        <f t="shared" si="364"/>
        <v>0</v>
      </c>
      <c r="CQ174" s="77">
        <f t="shared" si="365"/>
        <v>0</v>
      </c>
      <c r="CR174" s="77">
        <f t="shared" si="366"/>
        <v>2.950413223140496</v>
      </c>
      <c r="CS174" s="75"/>
      <c r="CT174" s="75"/>
      <c r="CU174" s="78">
        <f t="shared" si="379"/>
        <v>7.1400000000000006</v>
      </c>
      <c r="CV174" s="78">
        <f t="shared" si="380"/>
        <v>0</v>
      </c>
      <c r="CW174" s="78">
        <f t="shared" si="381"/>
        <v>0</v>
      </c>
      <c r="CX174" s="78">
        <f t="shared" si="382"/>
        <v>0</v>
      </c>
      <c r="CY174" s="78">
        <f t="shared" si="383"/>
        <v>0</v>
      </c>
      <c r="CZ174" s="78">
        <f t="shared" si="384"/>
        <v>0</v>
      </c>
      <c r="DA174" s="78">
        <f t="shared" si="385"/>
        <v>0</v>
      </c>
      <c r="DB174" s="78">
        <f t="shared" si="386"/>
        <v>0</v>
      </c>
      <c r="DC174" s="78">
        <f t="shared" si="387"/>
        <v>0</v>
      </c>
      <c r="DD174" s="78">
        <f t="shared" si="388"/>
        <v>0</v>
      </c>
      <c r="DE174" s="78">
        <f t="shared" si="389"/>
        <v>0</v>
      </c>
      <c r="DF174" s="78">
        <f t="shared" si="390"/>
        <v>0</v>
      </c>
      <c r="DG174" s="77">
        <f t="shared" si="391"/>
        <v>7.1400000000000006</v>
      </c>
      <c r="DH174" s="75"/>
      <c r="DJ174" s="6">
        <f t="shared" si="392"/>
        <v>30</v>
      </c>
      <c r="DK174" s="6">
        <f t="shared" si="393"/>
        <v>0</v>
      </c>
      <c r="DL174" s="6">
        <f t="shared" si="394"/>
        <v>0</v>
      </c>
      <c r="DM174" s="6">
        <f t="shared" si="395"/>
        <v>0</v>
      </c>
      <c r="DN174" s="6">
        <f t="shared" si="396"/>
        <v>0</v>
      </c>
      <c r="DO174" s="6">
        <f t="shared" si="397"/>
        <v>0</v>
      </c>
      <c r="DP174" s="6">
        <f t="shared" si="398"/>
        <v>0</v>
      </c>
      <c r="DQ174" s="6">
        <f t="shared" si="399"/>
        <v>0</v>
      </c>
      <c r="DR174" s="6">
        <f t="shared" si="400"/>
        <v>0</v>
      </c>
      <c r="DS174" s="6">
        <f t="shared" si="401"/>
        <v>0</v>
      </c>
      <c r="DT174" s="6">
        <f t="shared" si="402"/>
        <v>0</v>
      </c>
      <c r="DU174" s="6">
        <f t="shared" si="403"/>
        <v>0</v>
      </c>
      <c r="DV174" s="77">
        <f t="shared" si="421"/>
        <v>30</v>
      </c>
      <c r="DY174" s="6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77">
        <f t="shared" si="419"/>
        <v>0</v>
      </c>
      <c r="EO174" s="75">
        <f t="shared" si="367"/>
        <v>37.14</v>
      </c>
      <c r="EP174" s="75">
        <f t="shared" si="368"/>
        <v>0</v>
      </c>
      <c r="EQ174" s="75">
        <f t="shared" si="369"/>
        <v>0</v>
      </c>
      <c r="ER174" s="75">
        <f t="shared" si="370"/>
        <v>0</v>
      </c>
      <c r="ES174" s="75">
        <f t="shared" si="371"/>
        <v>0</v>
      </c>
      <c r="ET174" s="75">
        <f t="shared" si="372"/>
        <v>0</v>
      </c>
      <c r="EU174" s="75">
        <f t="shared" si="373"/>
        <v>0</v>
      </c>
      <c r="EV174" s="75">
        <f t="shared" si="374"/>
        <v>0</v>
      </c>
      <c r="EW174" s="75">
        <f t="shared" si="375"/>
        <v>0</v>
      </c>
      <c r="EX174" s="75">
        <f t="shared" si="376"/>
        <v>0</v>
      </c>
      <c r="EY174" s="75">
        <f t="shared" si="377"/>
        <v>0</v>
      </c>
      <c r="EZ174" s="75">
        <f t="shared" si="378"/>
        <v>0</v>
      </c>
      <c r="FA174" s="77">
        <f t="shared" si="420"/>
        <v>37.14</v>
      </c>
      <c r="FD174" s="75">
        <f t="shared" si="404"/>
        <v>319.86</v>
      </c>
      <c r="FE174" s="75">
        <f t="shared" si="405"/>
        <v>0</v>
      </c>
      <c r="FF174" s="75">
        <f t="shared" si="406"/>
        <v>0</v>
      </c>
      <c r="FG174" s="75">
        <f t="shared" si="407"/>
        <v>0</v>
      </c>
      <c r="FH174" s="75">
        <f t="shared" si="408"/>
        <v>0</v>
      </c>
      <c r="FI174" s="75">
        <f t="shared" si="409"/>
        <v>0</v>
      </c>
      <c r="FJ174" s="75">
        <f t="shared" si="410"/>
        <v>0</v>
      </c>
      <c r="FK174" s="75">
        <f t="shared" si="411"/>
        <v>0</v>
      </c>
      <c r="FL174" s="75">
        <f t="shared" si="412"/>
        <v>0</v>
      </c>
      <c r="FM174" s="75">
        <f t="shared" si="413"/>
        <v>0</v>
      </c>
      <c r="FN174" s="75">
        <f t="shared" si="414"/>
        <v>0</v>
      </c>
      <c r="FO174" s="75">
        <f t="shared" si="415"/>
        <v>0</v>
      </c>
      <c r="FP174" s="75">
        <f t="shared" si="416"/>
        <v>319.86</v>
      </c>
    </row>
    <row r="175" spans="1:172" ht="15" customHeight="1" outlineLevel="2" x14ac:dyDescent="0.25">
      <c r="A175" s="30">
        <v>12</v>
      </c>
      <c r="B175" s="30" t="s">
        <v>408</v>
      </c>
      <c r="C175" s="30" t="s">
        <v>6</v>
      </c>
      <c r="D175" s="64">
        <f t="shared" si="339"/>
        <v>16114</v>
      </c>
      <c r="E175" s="62">
        <v>16114</v>
      </c>
      <c r="F175" s="45" t="s">
        <v>631</v>
      </c>
      <c r="G175" s="36" t="s">
        <v>410</v>
      </c>
      <c r="H175" s="36" t="s">
        <v>410</v>
      </c>
      <c r="I175" s="45" t="s">
        <v>632</v>
      </c>
      <c r="J175" s="45" t="s">
        <v>633</v>
      </c>
      <c r="K175" s="44" t="s">
        <v>434</v>
      </c>
      <c r="L175" s="32" t="s">
        <v>220</v>
      </c>
      <c r="M175" s="33" t="s">
        <v>405</v>
      </c>
      <c r="N175" s="34">
        <v>0.01</v>
      </c>
      <c r="O175" s="34">
        <v>0.02</v>
      </c>
      <c r="P175" s="34">
        <v>0</v>
      </c>
      <c r="Q175" s="34">
        <v>0</v>
      </c>
      <c r="R175" s="33">
        <v>0</v>
      </c>
      <c r="S175" s="33">
        <v>0</v>
      </c>
      <c r="T175" s="33">
        <v>30</v>
      </c>
      <c r="U175" s="33"/>
      <c r="X175" s="75">
        <f>+VLOOKUP($D175,[1]venta_neta_cons!$A$2:$N$1048576,3,0)</f>
        <v>1703</v>
      </c>
      <c r="Y175" s="75">
        <f>+VLOOKUP($D175,[1]venta_neta_cons!$A$2:$N$1048576,4,0)</f>
        <v>0</v>
      </c>
      <c r="Z175" s="75">
        <f>+VLOOKUP($D175,[1]venta_neta_cons!$A$2:$N$1048576,5,0)</f>
        <v>0</v>
      </c>
      <c r="AA175" s="75">
        <f>+VLOOKUP($D175,[1]venta_neta_cons!$A$2:$N$1048576,6,0)</f>
        <v>0</v>
      </c>
      <c r="AB175" s="75">
        <f>+VLOOKUP($D175,[1]venta_neta_cons!$A$2:$N$1048576,7,0)</f>
        <v>0</v>
      </c>
      <c r="AC175" s="75">
        <f>+VLOOKUP($D175,[1]venta_neta_cons!$A$2:$N$1048576,8,0)</f>
        <v>0</v>
      </c>
      <c r="AD175" s="75">
        <f>+VLOOKUP($D175,[1]venta_neta_cons!$A$2:$N$1048576,9,0)</f>
        <v>0</v>
      </c>
      <c r="AE175" s="75">
        <f>+VLOOKUP($D175,[1]venta_neta_cons!$A$2:$N$1048576,10,0)</f>
        <v>0</v>
      </c>
      <c r="AF175" s="75">
        <f>+VLOOKUP($D175,[1]venta_neta_cons!$A$2:$N$1048576,11,0)</f>
        <v>0</v>
      </c>
      <c r="AG175" s="75">
        <f>+VLOOKUP($D175,[1]venta_neta_cons!$A$2:$N$1048576,12,0)</f>
        <v>0</v>
      </c>
      <c r="AH175" s="75">
        <f>+VLOOKUP($D175,[1]venta_neta_cons!$A$2:$N$1048576,13,0)</f>
        <v>0</v>
      </c>
      <c r="AI175" s="75">
        <f>+VLOOKUP($D175,[1]venta_neta_cons!$A$2:$N$1048576,14,0)</f>
        <v>0</v>
      </c>
      <c r="AJ175" s="76">
        <f t="shared" si="340"/>
        <v>1703</v>
      </c>
      <c r="AK175" s="159">
        <f t="shared" si="338"/>
        <v>0.52293012331180266</v>
      </c>
      <c r="AL175" s="76"/>
      <c r="AM175" s="75">
        <f>+VLOOKUP($D175,[1]saldo_cons!$A$2:$N$1048576,3,0)</f>
        <v>1703</v>
      </c>
      <c r="AN175" s="75">
        <f>+VLOOKUP($D175,[1]saldo_cons!$A$2:$N$1048576,4,0)</f>
        <v>0</v>
      </c>
      <c r="AO175" s="75">
        <f>+VLOOKUP($D175,[1]saldo_cons!$A$2:$N$1048576,5,0)</f>
        <v>0</v>
      </c>
      <c r="AP175" s="75">
        <f>+VLOOKUP($D175,[1]saldo_cons!$A$2:$N$1048576,6,0)</f>
        <v>0</v>
      </c>
      <c r="AQ175" s="75">
        <f>+VLOOKUP($D175,[1]saldo_cons!$A$2:$N$1048576,7,0)</f>
        <v>0</v>
      </c>
      <c r="AR175" s="75">
        <f>+VLOOKUP($D175,[1]saldo_cons!$A$2:$N$1048576,8,0)</f>
        <v>0</v>
      </c>
      <c r="AS175" s="75">
        <f>+VLOOKUP($D175,[1]saldo_cons!$A$2:$N$1048576,9,0)</f>
        <v>0</v>
      </c>
      <c r="AT175" s="75">
        <f>+VLOOKUP($D175,[1]saldo_cons!$A$2:$N$1048576,10,0)</f>
        <v>0</v>
      </c>
      <c r="AU175" s="75">
        <f>+VLOOKUP($D175,[1]saldo_cons!$A$2:$N$1048576,11,0)</f>
        <v>0</v>
      </c>
      <c r="AV175" s="75">
        <f>+VLOOKUP($D175,[1]saldo_cons!$A$2:$N$1048576,12,0)</f>
        <v>0</v>
      </c>
      <c r="AW175" s="75">
        <f>+VLOOKUP($D175,[1]saldo_cons!$A$2:$N$1048576,13,0)</f>
        <v>0</v>
      </c>
      <c r="AX175" s="75">
        <f>+VLOOKUP($D175,[1]saldo_cons!$A$2:$N$1048576,14,0)</f>
        <v>0</v>
      </c>
      <c r="AY175" s="76">
        <f t="shared" si="417"/>
        <v>1703</v>
      </c>
      <c r="AZ175" s="76"/>
      <c r="BA175" s="76"/>
      <c r="BB175" s="75">
        <f>+VLOOKUP($D175,[1]ggr_cons!$A$2:$N$1048576,3,0)</f>
        <v>890.55</v>
      </c>
      <c r="BC175" s="75">
        <f>+VLOOKUP($D175,[1]ggr_cons!$A$2:$N$1048576,4,0)</f>
        <v>0</v>
      </c>
      <c r="BD175" s="75">
        <f>+VLOOKUP($D175,[1]ggr_cons!$A$2:$N$1048576,5,0)</f>
        <v>0</v>
      </c>
      <c r="BE175" s="75">
        <f>+VLOOKUP($D175,[1]ggr_cons!$A$2:$N$1048576,6,0)</f>
        <v>0</v>
      </c>
      <c r="BF175" s="75">
        <f>+VLOOKUP($D175,[1]ggr_cons!$A$2:$N$1048576,7,0)</f>
        <v>0</v>
      </c>
      <c r="BG175" s="75">
        <f>+VLOOKUP($D175,[1]ggr_cons!$A$2:$N$1048576,8,0)</f>
        <v>0</v>
      </c>
      <c r="BH175" s="75">
        <f>+VLOOKUP($D175,[1]ggr_cons!$A$2:$N$1048576,9,0)</f>
        <v>0</v>
      </c>
      <c r="BI175" s="75">
        <f>+VLOOKUP($D175,[1]ggr_cons!$A$2:$N$1048576,10,0)</f>
        <v>0</v>
      </c>
      <c r="BJ175" s="75">
        <f>+VLOOKUP($D175,[1]ggr_cons!$A$2:$N$1048576,11,0)</f>
        <v>0</v>
      </c>
      <c r="BK175" s="75">
        <f>+VLOOKUP($D175,[1]ggr_cons!$A$2:$N$1048576,12,0)</f>
        <v>0</v>
      </c>
      <c r="BL175" s="75">
        <f>+VLOOKUP($D175,[1]ggr_cons!$A$2:$N$1048576,13,0)</f>
        <v>0</v>
      </c>
      <c r="BM175" s="75">
        <f>+VLOOKUP($D175,[1]ggr_cons!$A$2:$N$1048576,14,0)</f>
        <v>0</v>
      </c>
      <c r="BN175" s="76">
        <f t="shared" si="418"/>
        <v>890.55</v>
      </c>
      <c r="BO175" s="75"/>
      <c r="BP175" s="75"/>
      <c r="BQ175" s="77">
        <f t="shared" si="341"/>
        <v>17.03</v>
      </c>
      <c r="BR175" s="77">
        <f t="shared" si="342"/>
        <v>0</v>
      </c>
      <c r="BS175" s="77">
        <f t="shared" si="343"/>
        <v>0</v>
      </c>
      <c r="BT175" s="77">
        <f t="shared" si="344"/>
        <v>0</v>
      </c>
      <c r="BU175" s="77">
        <f t="shared" si="345"/>
        <v>0</v>
      </c>
      <c r="BV175" s="77">
        <f t="shared" si="346"/>
        <v>0</v>
      </c>
      <c r="BW175" s="77">
        <f t="shared" si="347"/>
        <v>0</v>
      </c>
      <c r="BX175" s="77">
        <f t="shared" si="348"/>
        <v>0</v>
      </c>
      <c r="BY175" s="77">
        <f t="shared" si="349"/>
        <v>0</v>
      </c>
      <c r="BZ175" s="77">
        <f t="shared" si="350"/>
        <v>0</v>
      </c>
      <c r="CA175" s="77">
        <f t="shared" si="351"/>
        <v>0</v>
      </c>
      <c r="CB175" s="77">
        <f t="shared" si="352"/>
        <v>0</v>
      </c>
      <c r="CC175" s="77">
        <f t="shared" si="353"/>
        <v>17.03</v>
      </c>
      <c r="CD175" s="75"/>
      <c r="CE175" s="77"/>
      <c r="CF175" s="77">
        <f t="shared" si="354"/>
        <v>14.074380165289258</v>
      </c>
      <c r="CG175" s="77">
        <f t="shared" si="355"/>
        <v>0</v>
      </c>
      <c r="CH175" s="77">
        <f t="shared" si="356"/>
        <v>0</v>
      </c>
      <c r="CI175" s="77">
        <f t="shared" si="357"/>
        <v>0</v>
      </c>
      <c r="CJ175" s="77">
        <f t="shared" si="358"/>
        <v>0</v>
      </c>
      <c r="CK175" s="77">
        <f t="shared" si="359"/>
        <v>0</v>
      </c>
      <c r="CL175" s="77">
        <f t="shared" si="360"/>
        <v>0</v>
      </c>
      <c r="CM175" s="77">
        <f t="shared" si="361"/>
        <v>0</v>
      </c>
      <c r="CN175" s="77">
        <f t="shared" si="362"/>
        <v>0</v>
      </c>
      <c r="CO175" s="77">
        <f t="shared" si="363"/>
        <v>0</v>
      </c>
      <c r="CP175" s="77">
        <f t="shared" si="364"/>
        <v>0</v>
      </c>
      <c r="CQ175" s="77">
        <f t="shared" si="365"/>
        <v>0</v>
      </c>
      <c r="CR175" s="77">
        <f t="shared" si="366"/>
        <v>14.074380165289258</v>
      </c>
      <c r="CS175" s="75"/>
      <c r="CT175" s="75"/>
      <c r="CU175" s="78">
        <f t="shared" si="379"/>
        <v>34.06</v>
      </c>
      <c r="CV175" s="78">
        <f t="shared" si="380"/>
        <v>0</v>
      </c>
      <c r="CW175" s="78">
        <f t="shared" si="381"/>
        <v>0</v>
      </c>
      <c r="CX175" s="78">
        <f t="shared" si="382"/>
        <v>0</v>
      </c>
      <c r="CY175" s="78">
        <f t="shared" si="383"/>
        <v>0</v>
      </c>
      <c r="CZ175" s="78">
        <f t="shared" si="384"/>
        <v>0</v>
      </c>
      <c r="DA175" s="78">
        <f t="shared" si="385"/>
        <v>0</v>
      </c>
      <c r="DB175" s="78">
        <f t="shared" si="386"/>
        <v>0</v>
      </c>
      <c r="DC175" s="78">
        <f t="shared" si="387"/>
        <v>0</v>
      </c>
      <c r="DD175" s="78">
        <f t="shared" si="388"/>
        <v>0</v>
      </c>
      <c r="DE175" s="78">
        <f t="shared" si="389"/>
        <v>0</v>
      </c>
      <c r="DF175" s="78">
        <f t="shared" si="390"/>
        <v>0</v>
      </c>
      <c r="DG175" s="77">
        <f t="shared" si="391"/>
        <v>34.06</v>
      </c>
      <c r="DH175" s="75"/>
      <c r="DJ175" s="6">
        <f t="shared" si="392"/>
        <v>30</v>
      </c>
      <c r="DK175" s="6">
        <f t="shared" si="393"/>
        <v>0</v>
      </c>
      <c r="DL175" s="6">
        <f t="shared" si="394"/>
        <v>0</v>
      </c>
      <c r="DM175" s="6">
        <f t="shared" si="395"/>
        <v>0</v>
      </c>
      <c r="DN175" s="6">
        <f t="shared" si="396"/>
        <v>0</v>
      </c>
      <c r="DO175" s="6">
        <f t="shared" si="397"/>
        <v>0</v>
      </c>
      <c r="DP175" s="6">
        <f t="shared" si="398"/>
        <v>0</v>
      </c>
      <c r="DQ175" s="6">
        <f t="shared" si="399"/>
        <v>0</v>
      </c>
      <c r="DR175" s="6">
        <f t="shared" si="400"/>
        <v>0</v>
      </c>
      <c r="DS175" s="6">
        <f t="shared" si="401"/>
        <v>0</v>
      </c>
      <c r="DT175" s="6">
        <f t="shared" si="402"/>
        <v>0</v>
      </c>
      <c r="DU175" s="6">
        <f t="shared" si="403"/>
        <v>0</v>
      </c>
      <c r="DV175" s="77">
        <f t="shared" si="421"/>
        <v>30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0</v>
      </c>
      <c r="EJ175" s="6">
        <v>0</v>
      </c>
      <c r="EK175" s="77">
        <f t="shared" si="419"/>
        <v>0</v>
      </c>
      <c r="EO175" s="75">
        <f t="shared" si="367"/>
        <v>64.06</v>
      </c>
      <c r="EP175" s="75">
        <f t="shared" si="368"/>
        <v>0</v>
      </c>
      <c r="EQ175" s="75">
        <f t="shared" si="369"/>
        <v>0</v>
      </c>
      <c r="ER175" s="75">
        <f t="shared" si="370"/>
        <v>0</v>
      </c>
      <c r="ES175" s="75">
        <f t="shared" si="371"/>
        <v>0</v>
      </c>
      <c r="ET175" s="75">
        <f t="shared" si="372"/>
        <v>0</v>
      </c>
      <c r="EU175" s="75">
        <f t="shared" si="373"/>
        <v>0</v>
      </c>
      <c r="EV175" s="75">
        <f t="shared" si="374"/>
        <v>0</v>
      </c>
      <c r="EW175" s="75">
        <f t="shared" si="375"/>
        <v>0</v>
      </c>
      <c r="EX175" s="75">
        <f t="shared" si="376"/>
        <v>0</v>
      </c>
      <c r="EY175" s="75">
        <f t="shared" si="377"/>
        <v>0</v>
      </c>
      <c r="EZ175" s="75">
        <f t="shared" si="378"/>
        <v>0</v>
      </c>
      <c r="FA175" s="77">
        <f t="shared" si="420"/>
        <v>64.06</v>
      </c>
      <c r="FD175" s="75">
        <f t="shared" si="404"/>
        <v>1638.94</v>
      </c>
      <c r="FE175" s="75">
        <f t="shared" si="405"/>
        <v>0</v>
      </c>
      <c r="FF175" s="75">
        <f t="shared" si="406"/>
        <v>0</v>
      </c>
      <c r="FG175" s="75">
        <f t="shared" si="407"/>
        <v>0</v>
      </c>
      <c r="FH175" s="75">
        <f t="shared" si="408"/>
        <v>0</v>
      </c>
      <c r="FI175" s="75">
        <f t="shared" si="409"/>
        <v>0</v>
      </c>
      <c r="FJ175" s="75">
        <f t="shared" si="410"/>
        <v>0</v>
      </c>
      <c r="FK175" s="75">
        <f t="shared" si="411"/>
        <v>0</v>
      </c>
      <c r="FL175" s="75">
        <f t="shared" si="412"/>
        <v>0</v>
      </c>
      <c r="FM175" s="75">
        <f t="shared" si="413"/>
        <v>0</v>
      </c>
      <c r="FN175" s="75">
        <f t="shared" si="414"/>
        <v>0</v>
      </c>
      <c r="FO175" s="75">
        <f t="shared" si="415"/>
        <v>0</v>
      </c>
      <c r="FP175" s="75">
        <f t="shared" si="416"/>
        <v>1638.94</v>
      </c>
    </row>
    <row r="176" spans="1:172" ht="15" customHeight="1" outlineLevel="2" x14ac:dyDescent="0.25">
      <c r="A176" s="30">
        <v>12</v>
      </c>
      <c r="B176" s="30" t="s">
        <v>408</v>
      </c>
      <c r="C176" s="30" t="s">
        <v>6</v>
      </c>
      <c r="D176" s="64">
        <f t="shared" si="339"/>
        <v>16115</v>
      </c>
      <c r="E176" s="62">
        <v>16115</v>
      </c>
      <c r="F176" s="45" t="s">
        <v>634</v>
      </c>
      <c r="G176" s="36" t="s">
        <v>410</v>
      </c>
      <c r="H176" s="36" t="s">
        <v>410</v>
      </c>
      <c r="I176" s="45" t="s">
        <v>635</v>
      </c>
      <c r="J176" s="45" t="s">
        <v>481</v>
      </c>
      <c r="K176" s="44" t="s">
        <v>434</v>
      </c>
      <c r="L176" s="32" t="s">
        <v>220</v>
      </c>
      <c r="M176" s="33" t="s">
        <v>405</v>
      </c>
      <c r="N176" s="34">
        <v>0.01</v>
      </c>
      <c r="O176" s="34">
        <v>0.02</v>
      </c>
      <c r="P176" s="34">
        <v>0</v>
      </c>
      <c r="Q176" s="34">
        <v>0</v>
      </c>
      <c r="R176" s="33">
        <v>0</v>
      </c>
      <c r="S176" s="33">
        <v>0</v>
      </c>
      <c r="T176" s="33">
        <v>30</v>
      </c>
      <c r="U176" s="33"/>
      <c r="X176" s="75">
        <f>+VLOOKUP($D176,[1]venta_neta_cons!$A$2:$N$1048576,3,0)</f>
        <v>1104</v>
      </c>
      <c r="Y176" s="75">
        <f>+VLOOKUP($D176,[1]venta_neta_cons!$A$2:$N$1048576,4,0)</f>
        <v>0</v>
      </c>
      <c r="Z176" s="75">
        <f>+VLOOKUP($D176,[1]venta_neta_cons!$A$2:$N$1048576,5,0)</f>
        <v>0</v>
      </c>
      <c r="AA176" s="75">
        <f>+VLOOKUP($D176,[1]venta_neta_cons!$A$2:$N$1048576,6,0)</f>
        <v>0</v>
      </c>
      <c r="AB176" s="75">
        <f>+VLOOKUP($D176,[1]venta_neta_cons!$A$2:$N$1048576,7,0)</f>
        <v>0</v>
      </c>
      <c r="AC176" s="75">
        <f>+VLOOKUP($D176,[1]venta_neta_cons!$A$2:$N$1048576,8,0)</f>
        <v>0</v>
      </c>
      <c r="AD176" s="75">
        <f>+VLOOKUP($D176,[1]venta_neta_cons!$A$2:$N$1048576,9,0)</f>
        <v>0</v>
      </c>
      <c r="AE176" s="75">
        <f>+VLOOKUP($D176,[1]venta_neta_cons!$A$2:$N$1048576,10,0)</f>
        <v>0</v>
      </c>
      <c r="AF176" s="75">
        <f>+VLOOKUP($D176,[1]venta_neta_cons!$A$2:$N$1048576,11,0)</f>
        <v>0</v>
      </c>
      <c r="AG176" s="75">
        <f>+VLOOKUP($D176,[1]venta_neta_cons!$A$2:$N$1048576,12,0)</f>
        <v>0</v>
      </c>
      <c r="AH176" s="75">
        <f>+VLOOKUP($D176,[1]venta_neta_cons!$A$2:$N$1048576,13,0)</f>
        <v>0</v>
      </c>
      <c r="AI176" s="75">
        <f>+VLOOKUP($D176,[1]venta_neta_cons!$A$2:$N$1048576,14,0)</f>
        <v>0</v>
      </c>
      <c r="AJ176" s="76">
        <f t="shared" si="340"/>
        <v>1104</v>
      </c>
      <c r="AK176" s="159">
        <f t="shared" si="338"/>
        <v>0.63807065217391312</v>
      </c>
      <c r="AL176" s="76"/>
      <c r="AM176" s="75">
        <f>+VLOOKUP($D176,[1]saldo_cons!$A$2:$N$1048576,3,0)</f>
        <v>1104</v>
      </c>
      <c r="AN176" s="75">
        <f>+VLOOKUP($D176,[1]saldo_cons!$A$2:$N$1048576,4,0)</f>
        <v>0</v>
      </c>
      <c r="AO176" s="75">
        <f>+VLOOKUP($D176,[1]saldo_cons!$A$2:$N$1048576,5,0)</f>
        <v>0</v>
      </c>
      <c r="AP176" s="75">
        <f>+VLOOKUP($D176,[1]saldo_cons!$A$2:$N$1048576,6,0)</f>
        <v>0</v>
      </c>
      <c r="AQ176" s="75">
        <f>+VLOOKUP($D176,[1]saldo_cons!$A$2:$N$1048576,7,0)</f>
        <v>0</v>
      </c>
      <c r="AR176" s="75">
        <f>+VLOOKUP($D176,[1]saldo_cons!$A$2:$N$1048576,8,0)</f>
        <v>0</v>
      </c>
      <c r="AS176" s="75">
        <f>+VLOOKUP($D176,[1]saldo_cons!$A$2:$N$1048576,9,0)</f>
        <v>0</v>
      </c>
      <c r="AT176" s="75">
        <f>+VLOOKUP($D176,[1]saldo_cons!$A$2:$N$1048576,10,0)</f>
        <v>0</v>
      </c>
      <c r="AU176" s="75">
        <f>+VLOOKUP($D176,[1]saldo_cons!$A$2:$N$1048576,11,0)</f>
        <v>0</v>
      </c>
      <c r="AV176" s="75">
        <f>+VLOOKUP($D176,[1]saldo_cons!$A$2:$N$1048576,12,0)</f>
        <v>0</v>
      </c>
      <c r="AW176" s="75">
        <f>+VLOOKUP($D176,[1]saldo_cons!$A$2:$N$1048576,13,0)</f>
        <v>0</v>
      </c>
      <c r="AX176" s="75">
        <f>+VLOOKUP($D176,[1]saldo_cons!$A$2:$N$1048576,14,0)</f>
        <v>0</v>
      </c>
      <c r="AY176" s="76">
        <f t="shared" si="417"/>
        <v>1104</v>
      </c>
      <c r="AZ176" s="76"/>
      <c r="BA176" s="76"/>
      <c r="BB176" s="75">
        <f>+VLOOKUP($D176,[1]ggr_cons!$A$2:$N$1048576,3,0)</f>
        <v>704.43000000000006</v>
      </c>
      <c r="BC176" s="75">
        <f>+VLOOKUP($D176,[1]ggr_cons!$A$2:$N$1048576,4,0)</f>
        <v>0</v>
      </c>
      <c r="BD176" s="75">
        <f>+VLOOKUP($D176,[1]ggr_cons!$A$2:$N$1048576,5,0)</f>
        <v>0</v>
      </c>
      <c r="BE176" s="75">
        <f>+VLOOKUP($D176,[1]ggr_cons!$A$2:$N$1048576,6,0)</f>
        <v>0</v>
      </c>
      <c r="BF176" s="75">
        <f>+VLOOKUP($D176,[1]ggr_cons!$A$2:$N$1048576,7,0)</f>
        <v>0</v>
      </c>
      <c r="BG176" s="75">
        <f>+VLOOKUP($D176,[1]ggr_cons!$A$2:$N$1048576,8,0)</f>
        <v>0</v>
      </c>
      <c r="BH176" s="75">
        <f>+VLOOKUP($D176,[1]ggr_cons!$A$2:$N$1048576,9,0)</f>
        <v>0</v>
      </c>
      <c r="BI176" s="75">
        <f>+VLOOKUP($D176,[1]ggr_cons!$A$2:$N$1048576,10,0)</f>
        <v>0</v>
      </c>
      <c r="BJ176" s="75">
        <f>+VLOOKUP($D176,[1]ggr_cons!$A$2:$N$1048576,11,0)</f>
        <v>0</v>
      </c>
      <c r="BK176" s="75">
        <f>+VLOOKUP($D176,[1]ggr_cons!$A$2:$N$1048576,12,0)</f>
        <v>0</v>
      </c>
      <c r="BL176" s="75">
        <f>+VLOOKUP($D176,[1]ggr_cons!$A$2:$N$1048576,13,0)</f>
        <v>0</v>
      </c>
      <c r="BM176" s="75">
        <f>+VLOOKUP($D176,[1]ggr_cons!$A$2:$N$1048576,14,0)</f>
        <v>0</v>
      </c>
      <c r="BN176" s="76">
        <f t="shared" si="418"/>
        <v>704.43000000000006</v>
      </c>
      <c r="BO176" s="75"/>
      <c r="BP176" s="75"/>
      <c r="BQ176" s="77">
        <f t="shared" si="341"/>
        <v>11.040000000000001</v>
      </c>
      <c r="BR176" s="77">
        <f t="shared" si="342"/>
        <v>0</v>
      </c>
      <c r="BS176" s="77">
        <f t="shared" si="343"/>
        <v>0</v>
      </c>
      <c r="BT176" s="77">
        <f t="shared" si="344"/>
        <v>0</v>
      </c>
      <c r="BU176" s="77">
        <f t="shared" si="345"/>
        <v>0</v>
      </c>
      <c r="BV176" s="77">
        <f t="shared" si="346"/>
        <v>0</v>
      </c>
      <c r="BW176" s="77">
        <f t="shared" si="347"/>
        <v>0</v>
      </c>
      <c r="BX176" s="77">
        <f t="shared" si="348"/>
        <v>0</v>
      </c>
      <c r="BY176" s="77">
        <f t="shared" si="349"/>
        <v>0</v>
      </c>
      <c r="BZ176" s="77">
        <f t="shared" si="350"/>
        <v>0</v>
      </c>
      <c r="CA176" s="77">
        <f t="shared" si="351"/>
        <v>0</v>
      </c>
      <c r="CB176" s="77">
        <f t="shared" si="352"/>
        <v>0</v>
      </c>
      <c r="CC176" s="77">
        <f t="shared" si="353"/>
        <v>11.040000000000001</v>
      </c>
      <c r="CD176" s="75"/>
      <c r="CE176" s="77"/>
      <c r="CF176" s="77">
        <f t="shared" si="354"/>
        <v>9.1239669421487619</v>
      </c>
      <c r="CG176" s="77">
        <f t="shared" si="355"/>
        <v>0</v>
      </c>
      <c r="CH176" s="77">
        <f t="shared" si="356"/>
        <v>0</v>
      </c>
      <c r="CI176" s="77">
        <f t="shared" si="357"/>
        <v>0</v>
      </c>
      <c r="CJ176" s="77">
        <f t="shared" si="358"/>
        <v>0</v>
      </c>
      <c r="CK176" s="77">
        <f t="shared" si="359"/>
        <v>0</v>
      </c>
      <c r="CL176" s="77">
        <f t="shared" si="360"/>
        <v>0</v>
      </c>
      <c r="CM176" s="77">
        <f t="shared" si="361"/>
        <v>0</v>
      </c>
      <c r="CN176" s="77">
        <f t="shared" si="362"/>
        <v>0</v>
      </c>
      <c r="CO176" s="77">
        <f t="shared" si="363"/>
        <v>0</v>
      </c>
      <c r="CP176" s="77">
        <f t="shared" si="364"/>
        <v>0</v>
      </c>
      <c r="CQ176" s="77">
        <f t="shared" si="365"/>
        <v>0</v>
      </c>
      <c r="CR176" s="77">
        <f t="shared" si="366"/>
        <v>9.1239669421487619</v>
      </c>
      <c r="CS176" s="75"/>
      <c r="CT176" s="75"/>
      <c r="CU176" s="78">
        <f t="shared" si="379"/>
        <v>22.080000000000002</v>
      </c>
      <c r="CV176" s="78">
        <f t="shared" si="380"/>
        <v>0</v>
      </c>
      <c r="CW176" s="78">
        <f t="shared" si="381"/>
        <v>0</v>
      </c>
      <c r="CX176" s="78">
        <f t="shared" si="382"/>
        <v>0</v>
      </c>
      <c r="CY176" s="78">
        <f t="shared" si="383"/>
        <v>0</v>
      </c>
      <c r="CZ176" s="78">
        <f t="shared" si="384"/>
        <v>0</v>
      </c>
      <c r="DA176" s="78">
        <f t="shared" si="385"/>
        <v>0</v>
      </c>
      <c r="DB176" s="78">
        <f t="shared" si="386"/>
        <v>0</v>
      </c>
      <c r="DC176" s="78">
        <f t="shared" si="387"/>
        <v>0</v>
      </c>
      <c r="DD176" s="78">
        <f t="shared" si="388"/>
        <v>0</v>
      </c>
      <c r="DE176" s="78">
        <f t="shared" si="389"/>
        <v>0</v>
      </c>
      <c r="DF176" s="78">
        <f t="shared" si="390"/>
        <v>0</v>
      </c>
      <c r="DG176" s="77">
        <f t="shared" si="391"/>
        <v>22.080000000000002</v>
      </c>
      <c r="DH176" s="75"/>
      <c r="DJ176" s="6">
        <f t="shared" si="392"/>
        <v>30</v>
      </c>
      <c r="DK176" s="6">
        <f t="shared" si="393"/>
        <v>0</v>
      </c>
      <c r="DL176" s="6">
        <f t="shared" si="394"/>
        <v>0</v>
      </c>
      <c r="DM176" s="6">
        <f t="shared" si="395"/>
        <v>0</v>
      </c>
      <c r="DN176" s="6">
        <f t="shared" si="396"/>
        <v>0</v>
      </c>
      <c r="DO176" s="6">
        <f t="shared" si="397"/>
        <v>0</v>
      </c>
      <c r="DP176" s="6">
        <f t="shared" si="398"/>
        <v>0</v>
      </c>
      <c r="DQ176" s="6">
        <f t="shared" si="399"/>
        <v>0</v>
      </c>
      <c r="DR176" s="6">
        <f t="shared" si="400"/>
        <v>0</v>
      </c>
      <c r="DS176" s="6">
        <f t="shared" si="401"/>
        <v>0</v>
      </c>
      <c r="DT176" s="6">
        <f t="shared" si="402"/>
        <v>0</v>
      </c>
      <c r="DU176" s="6">
        <f t="shared" si="403"/>
        <v>0</v>
      </c>
      <c r="DV176" s="77">
        <f t="shared" si="421"/>
        <v>30</v>
      </c>
      <c r="DY176" s="6">
        <v>0</v>
      </c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77">
        <f t="shared" si="419"/>
        <v>0</v>
      </c>
      <c r="EO176" s="75">
        <f t="shared" si="367"/>
        <v>52.08</v>
      </c>
      <c r="EP176" s="75">
        <f t="shared" si="368"/>
        <v>0</v>
      </c>
      <c r="EQ176" s="75">
        <f t="shared" si="369"/>
        <v>0</v>
      </c>
      <c r="ER176" s="75">
        <f t="shared" si="370"/>
        <v>0</v>
      </c>
      <c r="ES176" s="75">
        <f t="shared" si="371"/>
        <v>0</v>
      </c>
      <c r="ET176" s="75">
        <f t="shared" si="372"/>
        <v>0</v>
      </c>
      <c r="EU176" s="75">
        <f t="shared" si="373"/>
        <v>0</v>
      </c>
      <c r="EV176" s="75">
        <f t="shared" si="374"/>
        <v>0</v>
      </c>
      <c r="EW176" s="75">
        <f t="shared" si="375"/>
        <v>0</v>
      </c>
      <c r="EX176" s="75">
        <f t="shared" si="376"/>
        <v>0</v>
      </c>
      <c r="EY176" s="75">
        <f t="shared" si="377"/>
        <v>0</v>
      </c>
      <c r="EZ176" s="75">
        <f t="shared" si="378"/>
        <v>0</v>
      </c>
      <c r="FA176" s="77">
        <f t="shared" si="420"/>
        <v>52.08</v>
      </c>
      <c r="FD176" s="75">
        <f t="shared" si="404"/>
        <v>1051.92</v>
      </c>
      <c r="FE176" s="75">
        <f t="shared" si="405"/>
        <v>0</v>
      </c>
      <c r="FF176" s="75">
        <f t="shared" si="406"/>
        <v>0</v>
      </c>
      <c r="FG176" s="75">
        <f t="shared" si="407"/>
        <v>0</v>
      </c>
      <c r="FH176" s="75">
        <f t="shared" si="408"/>
        <v>0</v>
      </c>
      <c r="FI176" s="75">
        <f t="shared" si="409"/>
        <v>0</v>
      </c>
      <c r="FJ176" s="75">
        <f t="shared" si="410"/>
        <v>0</v>
      </c>
      <c r="FK176" s="75">
        <f t="shared" si="411"/>
        <v>0</v>
      </c>
      <c r="FL176" s="75">
        <f t="shared" si="412"/>
        <v>0</v>
      </c>
      <c r="FM176" s="75">
        <f t="shared" si="413"/>
        <v>0</v>
      </c>
      <c r="FN176" s="75">
        <f t="shared" si="414"/>
        <v>0</v>
      </c>
      <c r="FO176" s="75">
        <f t="shared" si="415"/>
        <v>0</v>
      </c>
      <c r="FP176" s="75">
        <f t="shared" si="416"/>
        <v>1051.92</v>
      </c>
    </row>
    <row r="177" spans="1:172" ht="15" customHeight="1" outlineLevel="2" x14ac:dyDescent="0.25">
      <c r="A177" s="30">
        <v>12</v>
      </c>
      <c r="B177" s="30" t="s">
        <v>408</v>
      </c>
      <c r="C177" s="30" t="s">
        <v>6</v>
      </c>
      <c r="D177" s="64">
        <f t="shared" si="339"/>
        <v>16116</v>
      </c>
      <c r="E177" s="62">
        <v>16116</v>
      </c>
      <c r="F177" s="45" t="s">
        <v>636</v>
      </c>
      <c r="G177" s="36" t="s">
        <v>410</v>
      </c>
      <c r="H177" s="36" t="s">
        <v>410</v>
      </c>
      <c r="I177" s="45" t="s">
        <v>637</v>
      </c>
      <c r="J177" s="45" t="s">
        <v>638</v>
      </c>
      <c r="K177" s="44" t="s">
        <v>434</v>
      </c>
      <c r="L177" s="32" t="s">
        <v>220</v>
      </c>
      <c r="M177" s="33" t="s">
        <v>405</v>
      </c>
      <c r="N177" s="34">
        <v>0.01</v>
      </c>
      <c r="O177" s="34">
        <v>0.02</v>
      </c>
      <c r="P177" s="34">
        <v>0</v>
      </c>
      <c r="Q177" s="34">
        <v>0</v>
      </c>
      <c r="R177" s="33">
        <v>0</v>
      </c>
      <c r="S177" s="33">
        <v>0</v>
      </c>
      <c r="T177" s="33">
        <v>30</v>
      </c>
      <c r="U177" s="33"/>
      <c r="X177" s="75">
        <f>+VLOOKUP($D177,[1]venta_neta_cons!$A$2:$N$1048576,3,0)</f>
        <v>624</v>
      </c>
      <c r="Y177" s="75">
        <f>+VLOOKUP($D177,[1]venta_neta_cons!$A$2:$N$1048576,4,0)</f>
        <v>0</v>
      </c>
      <c r="Z177" s="75">
        <f>+VLOOKUP($D177,[1]venta_neta_cons!$A$2:$N$1048576,5,0)</f>
        <v>0</v>
      </c>
      <c r="AA177" s="75">
        <f>+VLOOKUP($D177,[1]venta_neta_cons!$A$2:$N$1048576,6,0)</f>
        <v>0</v>
      </c>
      <c r="AB177" s="75">
        <f>+VLOOKUP($D177,[1]venta_neta_cons!$A$2:$N$1048576,7,0)</f>
        <v>0</v>
      </c>
      <c r="AC177" s="75">
        <f>+VLOOKUP($D177,[1]venta_neta_cons!$A$2:$N$1048576,8,0)</f>
        <v>0</v>
      </c>
      <c r="AD177" s="75">
        <f>+VLOOKUP($D177,[1]venta_neta_cons!$A$2:$N$1048576,9,0)</f>
        <v>0</v>
      </c>
      <c r="AE177" s="75">
        <f>+VLOOKUP($D177,[1]venta_neta_cons!$A$2:$N$1048576,10,0)</f>
        <v>0</v>
      </c>
      <c r="AF177" s="75">
        <f>+VLOOKUP($D177,[1]venta_neta_cons!$A$2:$N$1048576,11,0)</f>
        <v>0</v>
      </c>
      <c r="AG177" s="75">
        <f>+VLOOKUP($D177,[1]venta_neta_cons!$A$2:$N$1048576,12,0)</f>
        <v>0</v>
      </c>
      <c r="AH177" s="75">
        <f>+VLOOKUP($D177,[1]venta_neta_cons!$A$2:$N$1048576,13,0)</f>
        <v>0</v>
      </c>
      <c r="AI177" s="75">
        <f>+VLOOKUP($D177,[1]venta_neta_cons!$A$2:$N$1048576,14,0)</f>
        <v>0</v>
      </c>
      <c r="AJ177" s="76">
        <f t="shared" si="340"/>
        <v>624</v>
      </c>
      <c r="AK177" s="159">
        <f t="shared" si="338"/>
        <v>0.6333333333333333</v>
      </c>
      <c r="AL177" s="76"/>
      <c r="AM177" s="75">
        <f>+VLOOKUP($D177,[1]saldo_cons!$A$2:$N$1048576,3,0)</f>
        <v>624</v>
      </c>
      <c r="AN177" s="75">
        <f>+VLOOKUP($D177,[1]saldo_cons!$A$2:$N$1048576,4,0)</f>
        <v>0</v>
      </c>
      <c r="AO177" s="75">
        <f>+VLOOKUP($D177,[1]saldo_cons!$A$2:$N$1048576,5,0)</f>
        <v>0</v>
      </c>
      <c r="AP177" s="75">
        <f>+VLOOKUP($D177,[1]saldo_cons!$A$2:$N$1048576,6,0)</f>
        <v>0</v>
      </c>
      <c r="AQ177" s="75">
        <f>+VLOOKUP($D177,[1]saldo_cons!$A$2:$N$1048576,7,0)</f>
        <v>0</v>
      </c>
      <c r="AR177" s="75">
        <f>+VLOOKUP($D177,[1]saldo_cons!$A$2:$N$1048576,8,0)</f>
        <v>0</v>
      </c>
      <c r="AS177" s="75">
        <f>+VLOOKUP($D177,[1]saldo_cons!$A$2:$N$1048576,9,0)</f>
        <v>0</v>
      </c>
      <c r="AT177" s="75">
        <f>+VLOOKUP($D177,[1]saldo_cons!$A$2:$N$1048576,10,0)</f>
        <v>0</v>
      </c>
      <c r="AU177" s="75">
        <f>+VLOOKUP($D177,[1]saldo_cons!$A$2:$N$1048576,11,0)</f>
        <v>0</v>
      </c>
      <c r="AV177" s="75">
        <f>+VLOOKUP($D177,[1]saldo_cons!$A$2:$N$1048576,12,0)</f>
        <v>0</v>
      </c>
      <c r="AW177" s="75">
        <f>+VLOOKUP($D177,[1]saldo_cons!$A$2:$N$1048576,13,0)</f>
        <v>0</v>
      </c>
      <c r="AX177" s="75">
        <f>+VLOOKUP($D177,[1]saldo_cons!$A$2:$N$1048576,14,0)</f>
        <v>0</v>
      </c>
      <c r="AY177" s="76">
        <f t="shared" si="417"/>
        <v>624</v>
      </c>
      <c r="AZ177" s="76"/>
      <c r="BA177" s="76"/>
      <c r="BB177" s="75">
        <f>+VLOOKUP($D177,[1]ggr_cons!$A$2:$N$1048576,3,0)</f>
        <v>395.2</v>
      </c>
      <c r="BC177" s="75">
        <f>+VLOOKUP($D177,[1]ggr_cons!$A$2:$N$1048576,4,0)</f>
        <v>0</v>
      </c>
      <c r="BD177" s="75">
        <f>+VLOOKUP($D177,[1]ggr_cons!$A$2:$N$1048576,5,0)</f>
        <v>0</v>
      </c>
      <c r="BE177" s="75">
        <f>+VLOOKUP($D177,[1]ggr_cons!$A$2:$N$1048576,6,0)</f>
        <v>0</v>
      </c>
      <c r="BF177" s="75">
        <f>+VLOOKUP($D177,[1]ggr_cons!$A$2:$N$1048576,7,0)</f>
        <v>0</v>
      </c>
      <c r="BG177" s="75">
        <f>+VLOOKUP($D177,[1]ggr_cons!$A$2:$N$1048576,8,0)</f>
        <v>0</v>
      </c>
      <c r="BH177" s="75">
        <f>+VLOOKUP($D177,[1]ggr_cons!$A$2:$N$1048576,9,0)</f>
        <v>0</v>
      </c>
      <c r="BI177" s="75">
        <f>+VLOOKUP($D177,[1]ggr_cons!$A$2:$N$1048576,10,0)</f>
        <v>0</v>
      </c>
      <c r="BJ177" s="75">
        <f>+VLOOKUP($D177,[1]ggr_cons!$A$2:$N$1048576,11,0)</f>
        <v>0</v>
      </c>
      <c r="BK177" s="75">
        <f>+VLOOKUP($D177,[1]ggr_cons!$A$2:$N$1048576,12,0)</f>
        <v>0</v>
      </c>
      <c r="BL177" s="75">
        <f>+VLOOKUP($D177,[1]ggr_cons!$A$2:$N$1048576,13,0)</f>
        <v>0</v>
      </c>
      <c r="BM177" s="75">
        <f>+VLOOKUP($D177,[1]ggr_cons!$A$2:$N$1048576,14,0)</f>
        <v>0</v>
      </c>
      <c r="BN177" s="76">
        <f t="shared" si="418"/>
        <v>395.2</v>
      </c>
      <c r="BO177" s="75"/>
      <c r="BP177" s="75"/>
      <c r="BQ177" s="77">
        <f t="shared" si="341"/>
        <v>6.24</v>
      </c>
      <c r="BR177" s="77">
        <f t="shared" si="342"/>
        <v>0</v>
      </c>
      <c r="BS177" s="77">
        <f t="shared" si="343"/>
        <v>0</v>
      </c>
      <c r="BT177" s="77">
        <f t="shared" si="344"/>
        <v>0</v>
      </c>
      <c r="BU177" s="77">
        <f t="shared" si="345"/>
        <v>0</v>
      </c>
      <c r="BV177" s="77">
        <f t="shared" si="346"/>
        <v>0</v>
      </c>
      <c r="BW177" s="77">
        <f t="shared" si="347"/>
        <v>0</v>
      </c>
      <c r="BX177" s="77">
        <f t="shared" si="348"/>
        <v>0</v>
      </c>
      <c r="BY177" s="77">
        <f t="shared" si="349"/>
        <v>0</v>
      </c>
      <c r="BZ177" s="77">
        <f t="shared" si="350"/>
        <v>0</v>
      </c>
      <c r="CA177" s="77">
        <f t="shared" si="351"/>
        <v>0</v>
      </c>
      <c r="CB177" s="77">
        <f t="shared" si="352"/>
        <v>0</v>
      </c>
      <c r="CC177" s="77">
        <f t="shared" si="353"/>
        <v>6.24</v>
      </c>
      <c r="CD177" s="75"/>
      <c r="CE177" s="77"/>
      <c r="CF177" s="77">
        <f t="shared" si="354"/>
        <v>5.1570247933884303</v>
      </c>
      <c r="CG177" s="77">
        <f t="shared" si="355"/>
        <v>0</v>
      </c>
      <c r="CH177" s="77">
        <f t="shared" si="356"/>
        <v>0</v>
      </c>
      <c r="CI177" s="77">
        <f t="shared" si="357"/>
        <v>0</v>
      </c>
      <c r="CJ177" s="77">
        <f t="shared" si="358"/>
        <v>0</v>
      </c>
      <c r="CK177" s="77">
        <f t="shared" si="359"/>
        <v>0</v>
      </c>
      <c r="CL177" s="77">
        <f t="shared" si="360"/>
        <v>0</v>
      </c>
      <c r="CM177" s="77">
        <f t="shared" si="361"/>
        <v>0</v>
      </c>
      <c r="CN177" s="77">
        <f t="shared" si="362"/>
        <v>0</v>
      </c>
      <c r="CO177" s="77">
        <f t="shared" si="363"/>
        <v>0</v>
      </c>
      <c r="CP177" s="77">
        <f t="shared" si="364"/>
        <v>0</v>
      </c>
      <c r="CQ177" s="77">
        <f t="shared" si="365"/>
        <v>0</v>
      </c>
      <c r="CR177" s="77">
        <f t="shared" si="366"/>
        <v>5.1570247933884303</v>
      </c>
      <c r="CS177" s="75"/>
      <c r="CT177" s="75"/>
      <c r="CU177" s="78">
        <f t="shared" si="379"/>
        <v>12.48</v>
      </c>
      <c r="CV177" s="78">
        <f t="shared" si="380"/>
        <v>0</v>
      </c>
      <c r="CW177" s="78">
        <f t="shared" si="381"/>
        <v>0</v>
      </c>
      <c r="CX177" s="78">
        <f t="shared" si="382"/>
        <v>0</v>
      </c>
      <c r="CY177" s="78">
        <f t="shared" si="383"/>
        <v>0</v>
      </c>
      <c r="CZ177" s="78">
        <f t="shared" si="384"/>
        <v>0</v>
      </c>
      <c r="DA177" s="78">
        <f t="shared" si="385"/>
        <v>0</v>
      </c>
      <c r="DB177" s="78">
        <f t="shared" si="386"/>
        <v>0</v>
      </c>
      <c r="DC177" s="78">
        <f t="shared" si="387"/>
        <v>0</v>
      </c>
      <c r="DD177" s="78">
        <f t="shared" si="388"/>
        <v>0</v>
      </c>
      <c r="DE177" s="78">
        <f t="shared" si="389"/>
        <v>0</v>
      </c>
      <c r="DF177" s="78">
        <f t="shared" si="390"/>
        <v>0</v>
      </c>
      <c r="DG177" s="77">
        <f t="shared" si="391"/>
        <v>12.48</v>
      </c>
      <c r="DH177" s="75"/>
      <c r="DJ177" s="6">
        <f t="shared" si="392"/>
        <v>30</v>
      </c>
      <c r="DK177" s="6">
        <f t="shared" si="393"/>
        <v>0</v>
      </c>
      <c r="DL177" s="6">
        <f t="shared" si="394"/>
        <v>0</v>
      </c>
      <c r="DM177" s="6">
        <f t="shared" si="395"/>
        <v>0</v>
      </c>
      <c r="DN177" s="6">
        <f t="shared" si="396"/>
        <v>0</v>
      </c>
      <c r="DO177" s="6">
        <f t="shared" si="397"/>
        <v>0</v>
      </c>
      <c r="DP177" s="6">
        <f t="shared" si="398"/>
        <v>0</v>
      </c>
      <c r="DQ177" s="6">
        <f t="shared" si="399"/>
        <v>0</v>
      </c>
      <c r="DR177" s="6">
        <f t="shared" si="400"/>
        <v>0</v>
      </c>
      <c r="DS177" s="6">
        <f t="shared" si="401"/>
        <v>0</v>
      </c>
      <c r="DT177" s="6">
        <f t="shared" si="402"/>
        <v>0</v>
      </c>
      <c r="DU177" s="6">
        <f t="shared" si="403"/>
        <v>0</v>
      </c>
      <c r="DV177" s="77">
        <f t="shared" si="421"/>
        <v>30</v>
      </c>
      <c r="DY177" s="6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77">
        <f t="shared" si="419"/>
        <v>0</v>
      </c>
      <c r="EO177" s="75">
        <f t="shared" si="367"/>
        <v>42.480000000000004</v>
      </c>
      <c r="EP177" s="75">
        <f t="shared" si="368"/>
        <v>0</v>
      </c>
      <c r="EQ177" s="75">
        <f t="shared" si="369"/>
        <v>0</v>
      </c>
      <c r="ER177" s="75">
        <f t="shared" si="370"/>
        <v>0</v>
      </c>
      <c r="ES177" s="75">
        <f t="shared" si="371"/>
        <v>0</v>
      </c>
      <c r="ET177" s="75">
        <f t="shared" si="372"/>
        <v>0</v>
      </c>
      <c r="EU177" s="75">
        <f t="shared" si="373"/>
        <v>0</v>
      </c>
      <c r="EV177" s="75">
        <f t="shared" si="374"/>
        <v>0</v>
      </c>
      <c r="EW177" s="75">
        <f t="shared" si="375"/>
        <v>0</v>
      </c>
      <c r="EX177" s="75">
        <f t="shared" si="376"/>
        <v>0</v>
      </c>
      <c r="EY177" s="75">
        <f t="shared" si="377"/>
        <v>0</v>
      </c>
      <c r="EZ177" s="75">
        <f t="shared" si="378"/>
        <v>0</v>
      </c>
      <c r="FA177" s="77">
        <f t="shared" si="420"/>
        <v>42.480000000000004</v>
      </c>
      <c r="FD177" s="75">
        <f t="shared" si="404"/>
        <v>581.52</v>
      </c>
      <c r="FE177" s="75">
        <f t="shared" si="405"/>
        <v>0</v>
      </c>
      <c r="FF177" s="75">
        <f t="shared" si="406"/>
        <v>0</v>
      </c>
      <c r="FG177" s="75">
        <f t="shared" si="407"/>
        <v>0</v>
      </c>
      <c r="FH177" s="75">
        <f t="shared" si="408"/>
        <v>0</v>
      </c>
      <c r="FI177" s="75">
        <f t="shared" si="409"/>
        <v>0</v>
      </c>
      <c r="FJ177" s="75">
        <f t="shared" si="410"/>
        <v>0</v>
      </c>
      <c r="FK177" s="75">
        <f t="shared" si="411"/>
        <v>0</v>
      </c>
      <c r="FL177" s="75">
        <f t="shared" si="412"/>
        <v>0</v>
      </c>
      <c r="FM177" s="75">
        <f t="shared" si="413"/>
        <v>0</v>
      </c>
      <c r="FN177" s="75">
        <f t="shared" si="414"/>
        <v>0</v>
      </c>
      <c r="FO177" s="75">
        <f t="shared" si="415"/>
        <v>0</v>
      </c>
      <c r="FP177" s="75">
        <f t="shared" si="416"/>
        <v>581.52</v>
      </c>
    </row>
    <row r="178" spans="1:172" ht="15" customHeight="1" outlineLevel="2" x14ac:dyDescent="0.25">
      <c r="A178" s="30">
        <v>12</v>
      </c>
      <c r="B178" s="30" t="s">
        <v>408</v>
      </c>
      <c r="C178" s="30" t="s">
        <v>6</v>
      </c>
      <c r="D178" s="64">
        <f t="shared" si="339"/>
        <v>16117</v>
      </c>
      <c r="E178" s="62">
        <v>16117</v>
      </c>
      <c r="F178" s="45" t="s">
        <v>639</v>
      </c>
      <c r="G178" s="36" t="s">
        <v>410</v>
      </c>
      <c r="H178" s="36" t="s">
        <v>410</v>
      </c>
      <c r="I178" s="45" t="s">
        <v>640</v>
      </c>
      <c r="J178" s="45" t="s">
        <v>641</v>
      </c>
      <c r="K178" s="37" t="s">
        <v>415</v>
      </c>
      <c r="L178" s="32" t="s">
        <v>220</v>
      </c>
      <c r="M178" s="33" t="s">
        <v>405</v>
      </c>
      <c r="N178" s="34">
        <v>0.01</v>
      </c>
      <c r="O178" s="34">
        <v>0.02</v>
      </c>
      <c r="P178" s="34">
        <v>0</v>
      </c>
      <c r="Q178" s="34">
        <v>0</v>
      </c>
      <c r="R178" s="33">
        <v>0</v>
      </c>
      <c r="S178" s="33">
        <v>0</v>
      </c>
      <c r="T178" s="33">
        <v>30</v>
      </c>
      <c r="U178" s="33"/>
      <c r="X178" s="75">
        <f>+VLOOKUP($D178,[1]venta_neta_cons!$A$2:$N$1048576,3,0)</f>
        <v>463</v>
      </c>
      <c r="Y178" s="75">
        <f>+VLOOKUP($D178,[1]venta_neta_cons!$A$2:$N$1048576,4,0)</f>
        <v>0</v>
      </c>
      <c r="Z178" s="75">
        <f>+VLOOKUP($D178,[1]venta_neta_cons!$A$2:$N$1048576,5,0)</f>
        <v>0</v>
      </c>
      <c r="AA178" s="75">
        <f>+VLOOKUP($D178,[1]venta_neta_cons!$A$2:$N$1048576,6,0)</f>
        <v>0</v>
      </c>
      <c r="AB178" s="75">
        <f>+VLOOKUP($D178,[1]venta_neta_cons!$A$2:$N$1048576,7,0)</f>
        <v>0</v>
      </c>
      <c r="AC178" s="75">
        <f>+VLOOKUP($D178,[1]venta_neta_cons!$A$2:$N$1048576,8,0)</f>
        <v>0</v>
      </c>
      <c r="AD178" s="75">
        <f>+VLOOKUP($D178,[1]venta_neta_cons!$A$2:$N$1048576,9,0)</f>
        <v>0</v>
      </c>
      <c r="AE178" s="75">
        <f>+VLOOKUP($D178,[1]venta_neta_cons!$A$2:$N$1048576,10,0)</f>
        <v>0</v>
      </c>
      <c r="AF178" s="75">
        <f>+VLOOKUP($D178,[1]venta_neta_cons!$A$2:$N$1048576,11,0)</f>
        <v>0</v>
      </c>
      <c r="AG178" s="75">
        <f>+VLOOKUP($D178,[1]venta_neta_cons!$A$2:$N$1048576,12,0)</f>
        <v>0</v>
      </c>
      <c r="AH178" s="75">
        <f>+VLOOKUP($D178,[1]venta_neta_cons!$A$2:$N$1048576,13,0)</f>
        <v>0</v>
      </c>
      <c r="AI178" s="75">
        <f>+VLOOKUP($D178,[1]venta_neta_cons!$A$2:$N$1048576,14,0)</f>
        <v>0</v>
      </c>
      <c r="AJ178" s="76">
        <f t="shared" si="340"/>
        <v>463</v>
      </c>
      <c r="AK178" s="159">
        <f t="shared" si="338"/>
        <v>0.14619870410367169</v>
      </c>
      <c r="AL178" s="76"/>
      <c r="AM178" s="75">
        <f>+VLOOKUP($D178,[1]saldo_cons!$A$2:$N$1048576,3,0)</f>
        <v>463</v>
      </c>
      <c r="AN178" s="75">
        <f>+VLOOKUP($D178,[1]saldo_cons!$A$2:$N$1048576,4,0)</f>
        <v>0</v>
      </c>
      <c r="AO178" s="75">
        <f>+VLOOKUP($D178,[1]saldo_cons!$A$2:$N$1048576,5,0)</f>
        <v>0</v>
      </c>
      <c r="AP178" s="75">
        <f>+VLOOKUP($D178,[1]saldo_cons!$A$2:$N$1048576,6,0)</f>
        <v>0</v>
      </c>
      <c r="AQ178" s="75">
        <f>+VLOOKUP($D178,[1]saldo_cons!$A$2:$N$1048576,7,0)</f>
        <v>0</v>
      </c>
      <c r="AR178" s="75">
        <f>+VLOOKUP($D178,[1]saldo_cons!$A$2:$N$1048576,8,0)</f>
        <v>0</v>
      </c>
      <c r="AS178" s="75">
        <f>+VLOOKUP($D178,[1]saldo_cons!$A$2:$N$1048576,9,0)</f>
        <v>0</v>
      </c>
      <c r="AT178" s="75">
        <f>+VLOOKUP($D178,[1]saldo_cons!$A$2:$N$1048576,10,0)</f>
        <v>0</v>
      </c>
      <c r="AU178" s="75">
        <f>+VLOOKUP($D178,[1]saldo_cons!$A$2:$N$1048576,11,0)</f>
        <v>0</v>
      </c>
      <c r="AV178" s="75">
        <f>+VLOOKUP($D178,[1]saldo_cons!$A$2:$N$1048576,12,0)</f>
        <v>0</v>
      </c>
      <c r="AW178" s="75">
        <f>+VLOOKUP($D178,[1]saldo_cons!$A$2:$N$1048576,13,0)</f>
        <v>0</v>
      </c>
      <c r="AX178" s="75">
        <f>+VLOOKUP($D178,[1]saldo_cons!$A$2:$N$1048576,14,0)</f>
        <v>0</v>
      </c>
      <c r="AY178" s="76">
        <f t="shared" si="417"/>
        <v>463</v>
      </c>
      <c r="AZ178" s="76"/>
      <c r="BA178" s="76"/>
      <c r="BB178" s="75">
        <f>+VLOOKUP($D178,[1]ggr_cons!$A$2:$N$1048576,3,0)</f>
        <v>67.69</v>
      </c>
      <c r="BC178" s="75">
        <f>+VLOOKUP($D178,[1]ggr_cons!$A$2:$N$1048576,4,0)</f>
        <v>0</v>
      </c>
      <c r="BD178" s="75">
        <f>+VLOOKUP($D178,[1]ggr_cons!$A$2:$N$1048576,5,0)</f>
        <v>0</v>
      </c>
      <c r="BE178" s="75">
        <f>+VLOOKUP($D178,[1]ggr_cons!$A$2:$N$1048576,6,0)</f>
        <v>0</v>
      </c>
      <c r="BF178" s="75">
        <f>+VLOOKUP($D178,[1]ggr_cons!$A$2:$N$1048576,7,0)</f>
        <v>0</v>
      </c>
      <c r="BG178" s="75">
        <f>+VLOOKUP($D178,[1]ggr_cons!$A$2:$N$1048576,8,0)</f>
        <v>0</v>
      </c>
      <c r="BH178" s="75">
        <f>+VLOOKUP($D178,[1]ggr_cons!$A$2:$N$1048576,9,0)</f>
        <v>0</v>
      </c>
      <c r="BI178" s="75">
        <f>+VLOOKUP($D178,[1]ggr_cons!$A$2:$N$1048576,10,0)</f>
        <v>0</v>
      </c>
      <c r="BJ178" s="75">
        <f>+VLOOKUP($D178,[1]ggr_cons!$A$2:$N$1048576,11,0)</f>
        <v>0</v>
      </c>
      <c r="BK178" s="75">
        <f>+VLOOKUP($D178,[1]ggr_cons!$A$2:$N$1048576,12,0)</f>
        <v>0</v>
      </c>
      <c r="BL178" s="75">
        <f>+VLOOKUP($D178,[1]ggr_cons!$A$2:$N$1048576,13,0)</f>
        <v>0</v>
      </c>
      <c r="BM178" s="75">
        <f>+VLOOKUP($D178,[1]ggr_cons!$A$2:$N$1048576,14,0)</f>
        <v>0</v>
      </c>
      <c r="BN178" s="76">
        <f t="shared" si="418"/>
        <v>67.69</v>
      </c>
      <c r="BO178" s="75"/>
      <c r="BP178" s="75"/>
      <c r="BQ178" s="77">
        <f t="shared" si="341"/>
        <v>4.63</v>
      </c>
      <c r="BR178" s="77">
        <f t="shared" si="342"/>
        <v>0</v>
      </c>
      <c r="BS178" s="77">
        <f t="shared" si="343"/>
        <v>0</v>
      </c>
      <c r="BT178" s="77">
        <f t="shared" si="344"/>
        <v>0</v>
      </c>
      <c r="BU178" s="77">
        <f t="shared" si="345"/>
        <v>0</v>
      </c>
      <c r="BV178" s="77">
        <f t="shared" si="346"/>
        <v>0</v>
      </c>
      <c r="BW178" s="77">
        <f t="shared" si="347"/>
        <v>0</v>
      </c>
      <c r="BX178" s="77">
        <f t="shared" si="348"/>
        <v>0</v>
      </c>
      <c r="BY178" s="77">
        <f t="shared" si="349"/>
        <v>0</v>
      </c>
      <c r="BZ178" s="77">
        <f t="shared" si="350"/>
        <v>0</v>
      </c>
      <c r="CA178" s="77">
        <f t="shared" si="351"/>
        <v>0</v>
      </c>
      <c r="CB178" s="77">
        <f t="shared" si="352"/>
        <v>0</v>
      </c>
      <c r="CC178" s="77">
        <f t="shared" si="353"/>
        <v>4.63</v>
      </c>
      <c r="CD178" s="75"/>
      <c r="CE178" s="77"/>
      <c r="CF178" s="77">
        <f t="shared" si="354"/>
        <v>3.8264462809917354</v>
      </c>
      <c r="CG178" s="77">
        <f t="shared" si="355"/>
        <v>0</v>
      </c>
      <c r="CH178" s="77">
        <f t="shared" si="356"/>
        <v>0</v>
      </c>
      <c r="CI178" s="77">
        <f t="shared" si="357"/>
        <v>0</v>
      </c>
      <c r="CJ178" s="77">
        <f t="shared" si="358"/>
        <v>0</v>
      </c>
      <c r="CK178" s="77">
        <f t="shared" si="359"/>
        <v>0</v>
      </c>
      <c r="CL178" s="77">
        <f t="shared" si="360"/>
        <v>0</v>
      </c>
      <c r="CM178" s="77">
        <f t="shared" si="361"/>
        <v>0</v>
      </c>
      <c r="CN178" s="77">
        <f t="shared" si="362"/>
        <v>0</v>
      </c>
      <c r="CO178" s="77">
        <f t="shared" si="363"/>
        <v>0</v>
      </c>
      <c r="CP178" s="77">
        <f t="shared" si="364"/>
        <v>0</v>
      </c>
      <c r="CQ178" s="77">
        <f t="shared" si="365"/>
        <v>0</v>
      </c>
      <c r="CR178" s="77">
        <f t="shared" si="366"/>
        <v>3.8264462809917354</v>
      </c>
      <c r="CS178" s="75"/>
      <c r="CT178" s="75"/>
      <c r="CU178" s="78">
        <f t="shared" si="379"/>
        <v>9.26</v>
      </c>
      <c r="CV178" s="78">
        <f t="shared" si="380"/>
        <v>0</v>
      </c>
      <c r="CW178" s="78">
        <f t="shared" si="381"/>
        <v>0</v>
      </c>
      <c r="CX178" s="78">
        <f t="shared" si="382"/>
        <v>0</v>
      </c>
      <c r="CY178" s="78">
        <f t="shared" si="383"/>
        <v>0</v>
      </c>
      <c r="CZ178" s="78">
        <f t="shared" si="384"/>
        <v>0</v>
      </c>
      <c r="DA178" s="78">
        <f t="shared" si="385"/>
        <v>0</v>
      </c>
      <c r="DB178" s="78">
        <f t="shared" si="386"/>
        <v>0</v>
      </c>
      <c r="DC178" s="78">
        <f t="shared" si="387"/>
        <v>0</v>
      </c>
      <c r="DD178" s="78">
        <f t="shared" si="388"/>
        <v>0</v>
      </c>
      <c r="DE178" s="78">
        <f t="shared" si="389"/>
        <v>0</v>
      </c>
      <c r="DF178" s="78">
        <f t="shared" si="390"/>
        <v>0</v>
      </c>
      <c r="DG178" s="77">
        <f t="shared" si="391"/>
        <v>9.26</v>
      </c>
      <c r="DH178" s="75"/>
      <c r="DJ178" s="6">
        <f t="shared" si="392"/>
        <v>30</v>
      </c>
      <c r="DK178" s="6">
        <f t="shared" si="393"/>
        <v>0</v>
      </c>
      <c r="DL178" s="6">
        <f t="shared" si="394"/>
        <v>0</v>
      </c>
      <c r="DM178" s="6">
        <f t="shared" si="395"/>
        <v>0</v>
      </c>
      <c r="DN178" s="6">
        <f t="shared" si="396"/>
        <v>0</v>
      </c>
      <c r="DO178" s="6">
        <f t="shared" si="397"/>
        <v>0</v>
      </c>
      <c r="DP178" s="6">
        <f t="shared" si="398"/>
        <v>0</v>
      </c>
      <c r="DQ178" s="6">
        <f t="shared" si="399"/>
        <v>0</v>
      </c>
      <c r="DR178" s="6">
        <f t="shared" si="400"/>
        <v>0</v>
      </c>
      <c r="DS178" s="6">
        <f t="shared" si="401"/>
        <v>0</v>
      </c>
      <c r="DT178" s="6">
        <f t="shared" si="402"/>
        <v>0</v>
      </c>
      <c r="DU178" s="6">
        <f t="shared" si="403"/>
        <v>0</v>
      </c>
      <c r="DV178" s="77">
        <f t="shared" si="421"/>
        <v>30</v>
      </c>
      <c r="DY178" s="6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77">
        <f t="shared" si="419"/>
        <v>0</v>
      </c>
      <c r="EO178" s="75">
        <f t="shared" si="367"/>
        <v>39.26</v>
      </c>
      <c r="EP178" s="75">
        <f t="shared" si="368"/>
        <v>0</v>
      </c>
      <c r="EQ178" s="75">
        <f t="shared" si="369"/>
        <v>0</v>
      </c>
      <c r="ER178" s="75">
        <f t="shared" si="370"/>
        <v>0</v>
      </c>
      <c r="ES178" s="75">
        <f t="shared" si="371"/>
        <v>0</v>
      </c>
      <c r="ET178" s="75">
        <f t="shared" si="372"/>
        <v>0</v>
      </c>
      <c r="EU178" s="75">
        <f t="shared" si="373"/>
        <v>0</v>
      </c>
      <c r="EV178" s="75">
        <f t="shared" si="374"/>
        <v>0</v>
      </c>
      <c r="EW178" s="75">
        <f t="shared" si="375"/>
        <v>0</v>
      </c>
      <c r="EX178" s="75">
        <f t="shared" si="376"/>
        <v>0</v>
      </c>
      <c r="EY178" s="75">
        <f t="shared" si="377"/>
        <v>0</v>
      </c>
      <c r="EZ178" s="75">
        <f t="shared" si="378"/>
        <v>0</v>
      </c>
      <c r="FA178" s="77">
        <f t="shared" si="420"/>
        <v>39.26</v>
      </c>
      <c r="FD178" s="75">
        <f t="shared" si="404"/>
        <v>423.74</v>
      </c>
      <c r="FE178" s="75">
        <f t="shared" si="405"/>
        <v>0</v>
      </c>
      <c r="FF178" s="75">
        <f t="shared" si="406"/>
        <v>0</v>
      </c>
      <c r="FG178" s="75">
        <f t="shared" si="407"/>
        <v>0</v>
      </c>
      <c r="FH178" s="75">
        <f t="shared" si="408"/>
        <v>0</v>
      </c>
      <c r="FI178" s="75">
        <f t="shared" si="409"/>
        <v>0</v>
      </c>
      <c r="FJ178" s="75">
        <f t="shared" si="410"/>
        <v>0</v>
      </c>
      <c r="FK178" s="75">
        <f t="shared" si="411"/>
        <v>0</v>
      </c>
      <c r="FL178" s="75">
        <f t="shared" si="412"/>
        <v>0</v>
      </c>
      <c r="FM178" s="75">
        <f t="shared" si="413"/>
        <v>0</v>
      </c>
      <c r="FN178" s="75">
        <f t="shared" si="414"/>
        <v>0</v>
      </c>
      <c r="FO178" s="75">
        <f t="shared" si="415"/>
        <v>0</v>
      </c>
      <c r="FP178" s="75">
        <f t="shared" si="416"/>
        <v>423.74</v>
      </c>
    </row>
    <row r="179" spans="1:172" ht="15" customHeight="1" outlineLevel="2" x14ac:dyDescent="0.25">
      <c r="A179" s="30">
        <v>12</v>
      </c>
      <c r="B179" s="30" t="s">
        <v>408</v>
      </c>
      <c r="C179" s="30" t="s">
        <v>6</v>
      </c>
      <c r="D179" s="64">
        <f t="shared" si="339"/>
        <v>16119</v>
      </c>
      <c r="E179" s="62">
        <v>16119</v>
      </c>
      <c r="F179" s="45" t="s">
        <v>642</v>
      </c>
      <c r="G179" s="36" t="s">
        <v>410</v>
      </c>
      <c r="H179" s="36" t="s">
        <v>410</v>
      </c>
      <c r="I179" s="45" t="s">
        <v>643</v>
      </c>
      <c r="J179" s="45" t="s">
        <v>644</v>
      </c>
      <c r="K179" s="37" t="s">
        <v>415</v>
      </c>
      <c r="L179" s="32" t="s">
        <v>220</v>
      </c>
      <c r="M179" s="33" t="s">
        <v>405</v>
      </c>
      <c r="N179" s="34">
        <v>0.01</v>
      </c>
      <c r="O179" s="34">
        <v>0.02</v>
      </c>
      <c r="P179" s="34">
        <v>0</v>
      </c>
      <c r="Q179" s="34">
        <v>0</v>
      </c>
      <c r="R179" s="33">
        <v>0</v>
      </c>
      <c r="S179" s="33">
        <v>0</v>
      </c>
      <c r="T179" s="33">
        <v>30</v>
      </c>
      <c r="U179" s="33"/>
      <c r="X179" s="75">
        <f>+VLOOKUP($D179,[1]venta_neta_cons!$A$2:$N$1048576,3,0)</f>
        <v>1582</v>
      </c>
      <c r="Y179" s="75">
        <f>+VLOOKUP($D179,[1]venta_neta_cons!$A$2:$N$1048576,4,0)</f>
        <v>0</v>
      </c>
      <c r="Z179" s="75">
        <f>+VLOOKUP($D179,[1]venta_neta_cons!$A$2:$N$1048576,5,0)</f>
        <v>0</v>
      </c>
      <c r="AA179" s="75">
        <f>+VLOOKUP($D179,[1]venta_neta_cons!$A$2:$N$1048576,6,0)</f>
        <v>0</v>
      </c>
      <c r="AB179" s="75">
        <f>+VLOOKUP($D179,[1]venta_neta_cons!$A$2:$N$1048576,7,0)</f>
        <v>0</v>
      </c>
      <c r="AC179" s="75">
        <f>+VLOOKUP($D179,[1]venta_neta_cons!$A$2:$N$1048576,8,0)</f>
        <v>0</v>
      </c>
      <c r="AD179" s="75">
        <f>+VLOOKUP($D179,[1]venta_neta_cons!$A$2:$N$1048576,9,0)</f>
        <v>0</v>
      </c>
      <c r="AE179" s="75">
        <f>+VLOOKUP($D179,[1]venta_neta_cons!$A$2:$N$1048576,10,0)</f>
        <v>0</v>
      </c>
      <c r="AF179" s="75">
        <f>+VLOOKUP($D179,[1]venta_neta_cons!$A$2:$N$1048576,11,0)</f>
        <v>0</v>
      </c>
      <c r="AG179" s="75">
        <f>+VLOOKUP($D179,[1]venta_neta_cons!$A$2:$N$1048576,12,0)</f>
        <v>0</v>
      </c>
      <c r="AH179" s="75">
        <f>+VLOOKUP($D179,[1]venta_neta_cons!$A$2:$N$1048576,13,0)</f>
        <v>0</v>
      </c>
      <c r="AI179" s="75">
        <f>+VLOOKUP($D179,[1]venta_neta_cons!$A$2:$N$1048576,14,0)</f>
        <v>0</v>
      </c>
      <c r="AJ179" s="76">
        <f t="shared" si="340"/>
        <v>1582</v>
      </c>
      <c r="AK179" s="159">
        <f t="shared" si="338"/>
        <v>0.69842604298356514</v>
      </c>
      <c r="AL179" s="76"/>
      <c r="AM179" s="75">
        <f>+VLOOKUP($D179,[1]saldo_cons!$A$2:$N$1048576,3,0)</f>
        <v>1582</v>
      </c>
      <c r="AN179" s="75">
        <f>+VLOOKUP($D179,[1]saldo_cons!$A$2:$N$1048576,4,0)</f>
        <v>0</v>
      </c>
      <c r="AO179" s="75">
        <f>+VLOOKUP($D179,[1]saldo_cons!$A$2:$N$1048576,5,0)</f>
        <v>0</v>
      </c>
      <c r="AP179" s="75">
        <f>+VLOOKUP($D179,[1]saldo_cons!$A$2:$N$1048576,6,0)</f>
        <v>0</v>
      </c>
      <c r="AQ179" s="75">
        <f>+VLOOKUP($D179,[1]saldo_cons!$A$2:$N$1048576,7,0)</f>
        <v>0</v>
      </c>
      <c r="AR179" s="75">
        <f>+VLOOKUP($D179,[1]saldo_cons!$A$2:$N$1048576,8,0)</f>
        <v>0</v>
      </c>
      <c r="AS179" s="75">
        <f>+VLOOKUP($D179,[1]saldo_cons!$A$2:$N$1048576,9,0)</f>
        <v>0</v>
      </c>
      <c r="AT179" s="75">
        <f>+VLOOKUP($D179,[1]saldo_cons!$A$2:$N$1048576,10,0)</f>
        <v>0</v>
      </c>
      <c r="AU179" s="75">
        <f>+VLOOKUP($D179,[1]saldo_cons!$A$2:$N$1048576,11,0)</f>
        <v>0</v>
      </c>
      <c r="AV179" s="75">
        <f>+VLOOKUP($D179,[1]saldo_cons!$A$2:$N$1048576,12,0)</f>
        <v>0</v>
      </c>
      <c r="AW179" s="75">
        <f>+VLOOKUP($D179,[1]saldo_cons!$A$2:$N$1048576,13,0)</f>
        <v>0</v>
      </c>
      <c r="AX179" s="75">
        <f>+VLOOKUP($D179,[1]saldo_cons!$A$2:$N$1048576,14,0)</f>
        <v>0</v>
      </c>
      <c r="AY179" s="76">
        <f t="shared" si="417"/>
        <v>1582</v>
      </c>
      <c r="AZ179" s="76"/>
      <c r="BA179" s="76"/>
      <c r="BB179" s="75">
        <f>+VLOOKUP($D179,[1]ggr_cons!$A$2:$N$1048576,3,0)</f>
        <v>1104.9100000000001</v>
      </c>
      <c r="BC179" s="75">
        <f>+VLOOKUP($D179,[1]ggr_cons!$A$2:$N$1048576,4,0)</f>
        <v>0</v>
      </c>
      <c r="BD179" s="75">
        <f>+VLOOKUP($D179,[1]ggr_cons!$A$2:$N$1048576,5,0)</f>
        <v>0</v>
      </c>
      <c r="BE179" s="75">
        <f>+VLOOKUP($D179,[1]ggr_cons!$A$2:$N$1048576,6,0)</f>
        <v>0</v>
      </c>
      <c r="BF179" s="75">
        <f>+VLOOKUP($D179,[1]ggr_cons!$A$2:$N$1048576,7,0)</f>
        <v>0</v>
      </c>
      <c r="BG179" s="75">
        <f>+VLOOKUP($D179,[1]ggr_cons!$A$2:$N$1048576,8,0)</f>
        <v>0</v>
      </c>
      <c r="BH179" s="75">
        <f>+VLOOKUP($D179,[1]ggr_cons!$A$2:$N$1048576,9,0)</f>
        <v>0</v>
      </c>
      <c r="BI179" s="75">
        <f>+VLOOKUP($D179,[1]ggr_cons!$A$2:$N$1048576,10,0)</f>
        <v>0</v>
      </c>
      <c r="BJ179" s="75">
        <f>+VLOOKUP($D179,[1]ggr_cons!$A$2:$N$1048576,11,0)</f>
        <v>0</v>
      </c>
      <c r="BK179" s="75">
        <f>+VLOOKUP($D179,[1]ggr_cons!$A$2:$N$1048576,12,0)</f>
        <v>0</v>
      </c>
      <c r="BL179" s="75">
        <f>+VLOOKUP($D179,[1]ggr_cons!$A$2:$N$1048576,13,0)</f>
        <v>0</v>
      </c>
      <c r="BM179" s="75">
        <f>+VLOOKUP($D179,[1]ggr_cons!$A$2:$N$1048576,14,0)</f>
        <v>0</v>
      </c>
      <c r="BN179" s="76">
        <f t="shared" si="418"/>
        <v>1104.9100000000001</v>
      </c>
      <c r="BO179" s="75"/>
      <c r="BP179" s="75"/>
      <c r="BQ179" s="77">
        <f t="shared" si="341"/>
        <v>15.82</v>
      </c>
      <c r="BR179" s="77">
        <f t="shared" si="342"/>
        <v>0</v>
      </c>
      <c r="BS179" s="77">
        <f t="shared" si="343"/>
        <v>0</v>
      </c>
      <c r="BT179" s="77">
        <f t="shared" si="344"/>
        <v>0</v>
      </c>
      <c r="BU179" s="77">
        <f t="shared" si="345"/>
        <v>0</v>
      </c>
      <c r="BV179" s="77">
        <f t="shared" si="346"/>
        <v>0</v>
      </c>
      <c r="BW179" s="77">
        <f t="shared" si="347"/>
        <v>0</v>
      </c>
      <c r="BX179" s="77">
        <f t="shared" si="348"/>
        <v>0</v>
      </c>
      <c r="BY179" s="77">
        <f t="shared" si="349"/>
        <v>0</v>
      </c>
      <c r="BZ179" s="77">
        <f t="shared" si="350"/>
        <v>0</v>
      </c>
      <c r="CA179" s="77">
        <f t="shared" si="351"/>
        <v>0</v>
      </c>
      <c r="CB179" s="77">
        <f t="shared" si="352"/>
        <v>0</v>
      </c>
      <c r="CC179" s="77">
        <f t="shared" si="353"/>
        <v>15.82</v>
      </c>
      <c r="CD179" s="75"/>
      <c r="CE179" s="77"/>
      <c r="CF179" s="77">
        <f t="shared" si="354"/>
        <v>13.074380165289258</v>
      </c>
      <c r="CG179" s="77">
        <f t="shared" si="355"/>
        <v>0</v>
      </c>
      <c r="CH179" s="77">
        <f t="shared" si="356"/>
        <v>0</v>
      </c>
      <c r="CI179" s="77">
        <f t="shared" si="357"/>
        <v>0</v>
      </c>
      <c r="CJ179" s="77">
        <f t="shared" si="358"/>
        <v>0</v>
      </c>
      <c r="CK179" s="77">
        <f t="shared" si="359"/>
        <v>0</v>
      </c>
      <c r="CL179" s="77">
        <f t="shared" si="360"/>
        <v>0</v>
      </c>
      <c r="CM179" s="77">
        <f t="shared" si="361"/>
        <v>0</v>
      </c>
      <c r="CN179" s="77">
        <f t="shared" si="362"/>
        <v>0</v>
      </c>
      <c r="CO179" s="77">
        <f t="shared" si="363"/>
        <v>0</v>
      </c>
      <c r="CP179" s="77">
        <f t="shared" si="364"/>
        <v>0</v>
      </c>
      <c r="CQ179" s="77">
        <f t="shared" si="365"/>
        <v>0</v>
      </c>
      <c r="CR179" s="77">
        <f t="shared" si="366"/>
        <v>13.074380165289258</v>
      </c>
      <c r="CS179" s="75"/>
      <c r="CT179" s="75"/>
      <c r="CU179" s="78">
        <f t="shared" si="379"/>
        <v>31.64</v>
      </c>
      <c r="CV179" s="78">
        <f t="shared" si="380"/>
        <v>0</v>
      </c>
      <c r="CW179" s="78">
        <f t="shared" si="381"/>
        <v>0</v>
      </c>
      <c r="CX179" s="78">
        <f t="shared" si="382"/>
        <v>0</v>
      </c>
      <c r="CY179" s="78">
        <f t="shared" si="383"/>
        <v>0</v>
      </c>
      <c r="CZ179" s="78">
        <f t="shared" si="384"/>
        <v>0</v>
      </c>
      <c r="DA179" s="78">
        <f t="shared" si="385"/>
        <v>0</v>
      </c>
      <c r="DB179" s="78">
        <f t="shared" si="386"/>
        <v>0</v>
      </c>
      <c r="DC179" s="78">
        <f t="shared" si="387"/>
        <v>0</v>
      </c>
      <c r="DD179" s="78">
        <f t="shared" si="388"/>
        <v>0</v>
      </c>
      <c r="DE179" s="78">
        <f t="shared" si="389"/>
        <v>0</v>
      </c>
      <c r="DF179" s="78">
        <f t="shared" si="390"/>
        <v>0</v>
      </c>
      <c r="DG179" s="77">
        <f t="shared" si="391"/>
        <v>31.64</v>
      </c>
      <c r="DH179" s="75"/>
      <c r="DJ179" s="6">
        <f t="shared" si="392"/>
        <v>30</v>
      </c>
      <c r="DK179" s="6">
        <f t="shared" si="393"/>
        <v>0</v>
      </c>
      <c r="DL179" s="6">
        <f t="shared" si="394"/>
        <v>0</v>
      </c>
      <c r="DM179" s="6">
        <f t="shared" si="395"/>
        <v>0</v>
      </c>
      <c r="DN179" s="6">
        <f t="shared" si="396"/>
        <v>0</v>
      </c>
      <c r="DO179" s="6">
        <f t="shared" si="397"/>
        <v>0</v>
      </c>
      <c r="DP179" s="6">
        <f t="shared" si="398"/>
        <v>0</v>
      </c>
      <c r="DQ179" s="6">
        <f t="shared" si="399"/>
        <v>0</v>
      </c>
      <c r="DR179" s="6">
        <f t="shared" si="400"/>
        <v>0</v>
      </c>
      <c r="DS179" s="6">
        <f t="shared" si="401"/>
        <v>0</v>
      </c>
      <c r="DT179" s="6">
        <f t="shared" si="402"/>
        <v>0</v>
      </c>
      <c r="DU179" s="6">
        <f t="shared" si="403"/>
        <v>0</v>
      </c>
      <c r="DV179" s="77">
        <f t="shared" si="421"/>
        <v>30</v>
      </c>
      <c r="DY179" s="6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77">
        <f t="shared" si="419"/>
        <v>0</v>
      </c>
      <c r="EO179" s="75">
        <f t="shared" si="367"/>
        <v>61.64</v>
      </c>
      <c r="EP179" s="75">
        <f t="shared" si="368"/>
        <v>0</v>
      </c>
      <c r="EQ179" s="75">
        <f t="shared" si="369"/>
        <v>0</v>
      </c>
      <c r="ER179" s="75">
        <f t="shared" si="370"/>
        <v>0</v>
      </c>
      <c r="ES179" s="75">
        <f t="shared" si="371"/>
        <v>0</v>
      </c>
      <c r="ET179" s="75">
        <f t="shared" si="372"/>
        <v>0</v>
      </c>
      <c r="EU179" s="75">
        <f t="shared" si="373"/>
        <v>0</v>
      </c>
      <c r="EV179" s="75">
        <f t="shared" si="374"/>
        <v>0</v>
      </c>
      <c r="EW179" s="75">
        <f t="shared" si="375"/>
        <v>0</v>
      </c>
      <c r="EX179" s="75">
        <f t="shared" si="376"/>
        <v>0</v>
      </c>
      <c r="EY179" s="75">
        <f t="shared" si="377"/>
        <v>0</v>
      </c>
      <c r="EZ179" s="75">
        <f t="shared" si="378"/>
        <v>0</v>
      </c>
      <c r="FA179" s="77">
        <f t="shared" si="420"/>
        <v>61.64</v>
      </c>
      <c r="FD179" s="75">
        <f t="shared" si="404"/>
        <v>1520.36</v>
      </c>
      <c r="FE179" s="75">
        <f t="shared" si="405"/>
        <v>0</v>
      </c>
      <c r="FF179" s="75">
        <f t="shared" si="406"/>
        <v>0</v>
      </c>
      <c r="FG179" s="75">
        <f t="shared" si="407"/>
        <v>0</v>
      </c>
      <c r="FH179" s="75">
        <f t="shared" si="408"/>
        <v>0</v>
      </c>
      <c r="FI179" s="75">
        <f t="shared" si="409"/>
        <v>0</v>
      </c>
      <c r="FJ179" s="75">
        <f t="shared" si="410"/>
        <v>0</v>
      </c>
      <c r="FK179" s="75">
        <f t="shared" si="411"/>
        <v>0</v>
      </c>
      <c r="FL179" s="75">
        <f t="shared" si="412"/>
        <v>0</v>
      </c>
      <c r="FM179" s="75">
        <f t="shared" si="413"/>
        <v>0</v>
      </c>
      <c r="FN179" s="75">
        <f t="shared" si="414"/>
        <v>0</v>
      </c>
      <c r="FO179" s="75">
        <f t="shared" si="415"/>
        <v>0</v>
      </c>
      <c r="FP179" s="75">
        <f t="shared" si="416"/>
        <v>1520.36</v>
      </c>
    </row>
    <row r="180" spans="1:172" ht="15" customHeight="1" outlineLevel="2" x14ac:dyDescent="0.25">
      <c r="A180" s="30">
        <v>12</v>
      </c>
      <c r="B180" s="30" t="s">
        <v>408</v>
      </c>
      <c r="C180" s="30" t="s">
        <v>6</v>
      </c>
      <c r="D180" s="64">
        <f t="shared" si="339"/>
        <v>16120</v>
      </c>
      <c r="E180" s="62">
        <v>16120</v>
      </c>
      <c r="F180" s="45" t="s">
        <v>645</v>
      </c>
      <c r="G180" s="36" t="s">
        <v>410</v>
      </c>
      <c r="H180" s="36" t="s">
        <v>410</v>
      </c>
      <c r="I180" s="45" t="s">
        <v>646</v>
      </c>
      <c r="J180" s="45" t="s">
        <v>647</v>
      </c>
      <c r="K180" s="37" t="s">
        <v>415</v>
      </c>
      <c r="L180" s="32" t="s">
        <v>220</v>
      </c>
      <c r="M180" s="33" t="s">
        <v>405</v>
      </c>
      <c r="N180" s="34">
        <v>0.01</v>
      </c>
      <c r="O180" s="34">
        <v>0.02</v>
      </c>
      <c r="P180" s="34">
        <v>0</v>
      </c>
      <c r="Q180" s="34">
        <v>0</v>
      </c>
      <c r="R180" s="33">
        <v>0</v>
      </c>
      <c r="S180" s="33">
        <v>0</v>
      </c>
      <c r="T180" s="33">
        <v>30</v>
      </c>
      <c r="U180" s="33"/>
      <c r="X180" s="75">
        <f>+VLOOKUP($D180,[1]venta_neta_cons!$A$2:$N$1048576,3,0)</f>
        <v>352</v>
      </c>
      <c r="Y180" s="75">
        <f>+VLOOKUP($D180,[1]venta_neta_cons!$A$2:$N$1048576,4,0)</f>
        <v>0</v>
      </c>
      <c r="Z180" s="75">
        <f>+VLOOKUP($D180,[1]venta_neta_cons!$A$2:$N$1048576,5,0)</f>
        <v>0</v>
      </c>
      <c r="AA180" s="75">
        <f>+VLOOKUP($D180,[1]venta_neta_cons!$A$2:$N$1048576,6,0)</f>
        <v>0</v>
      </c>
      <c r="AB180" s="75">
        <f>+VLOOKUP($D180,[1]venta_neta_cons!$A$2:$N$1048576,7,0)</f>
        <v>0</v>
      </c>
      <c r="AC180" s="75">
        <f>+VLOOKUP($D180,[1]venta_neta_cons!$A$2:$N$1048576,8,0)</f>
        <v>0</v>
      </c>
      <c r="AD180" s="75">
        <f>+VLOOKUP($D180,[1]venta_neta_cons!$A$2:$N$1048576,9,0)</f>
        <v>0</v>
      </c>
      <c r="AE180" s="75">
        <f>+VLOOKUP($D180,[1]venta_neta_cons!$A$2:$N$1048576,10,0)</f>
        <v>0</v>
      </c>
      <c r="AF180" s="75">
        <f>+VLOOKUP($D180,[1]venta_neta_cons!$A$2:$N$1048576,11,0)</f>
        <v>0</v>
      </c>
      <c r="AG180" s="75">
        <f>+VLOOKUP($D180,[1]venta_neta_cons!$A$2:$N$1048576,12,0)</f>
        <v>0</v>
      </c>
      <c r="AH180" s="75">
        <f>+VLOOKUP($D180,[1]venta_neta_cons!$A$2:$N$1048576,13,0)</f>
        <v>0</v>
      </c>
      <c r="AI180" s="75">
        <f>+VLOOKUP($D180,[1]venta_neta_cons!$A$2:$N$1048576,14,0)</f>
        <v>0</v>
      </c>
      <c r="AJ180" s="76">
        <f t="shared" si="340"/>
        <v>352</v>
      </c>
      <c r="AK180" s="159">
        <f t="shared" si="338"/>
        <v>-0.12082386363636356</v>
      </c>
      <c r="AL180" s="76"/>
      <c r="AM180" s="75">
        <f>+VLOOKUP($D180,[1]saldo_cons!$A$2:$N$1048576,3,0)</f>
        <v>352</v>
      </c>
      <c r="AN180" s="75">
        <f>+VLOOKUP($D180,[1]saldo_cons!$A$2:$N$1048576,4,0)</f>
        <v>0</v>
      </c>
      <c r="AO180" s="75">
        <f>+VLOOKUP($D180,[1]saldo_cons!$A$2:$N$1048576,5,0)</f>
        <v>0</v>
      </c>
      <c r="AP180" s="75">
        <f>+VLOOKUP($D180,[1]saldo_cons!$A$2:$N$1048576,6,0)</f>
        <v>0</v>
      </c>
      <c r="AQ180" s="75">
        <f>+VLOOKUP($D180,[1]saldo_cons!$A$2:$N$1048576,7,0)</f>
        <v>0</v>
      </c>
      <c r="AR180" s="75">
        <f>+VLOOKUP($D180,[1]saldo_cons!$A$2:$N$1048576,8,0)</f>
        <v>0</v>
      </c>
      <c r="AS180" s="75">
        <f>+VLOOKUP($D180,[1]saldo_cons!$A$2:$N$1048576,9,0)</f>
        <v>0</v>
      </c>
      <c r="AT180" s="75">
        <f>+VLOOKUP($D180,[1]saldo_cons!$A$2:$N$1048576,10,0)</f>
        <v>0</v>
      </c>
      <c r="AU180" s="75">
        <f>+VLOOKUP($D180,[1]saldo_cons!$A$2:$N$1048576,11,0)</f>
        <v>0</v>
      </c>
      <c r="AV180" s="75">
        <f>+VLOOKUP($D180,[1]saldo_cons!$A$2:$N$1048576,12,0)</f>
        <v>0</v>
      </c>
      <c r="AW180" s="75">
        <f>+VLOOKUP($D180,[1]saldo_cons!$A$2:$N$1048576,13,0)</f>
        <v>0</v>
      </c>
      <c r="AX180" s="75">
        <f>+VLOOKUP($D180,[1]saldo_cons!$A$2:$N$1048576,14,0)</f>
        <v>0</v>
      </c>
      <c r="AY180" s="76">
        <f t="shared" si="417"/>
        <v>352</v>
      </c>
      <c r="AZ180" s="76"/>
      <c r="BA180" s="76"/>
      <c r="BB180" s="75">
        <f>+VLOOKUP($D180,[1]ggr_cons!$A$2:$N$1048576,3,0)</f>
        <v>-42.529999999999973</v>
      </c>
      <c r="BC180" s="75">
        <f>+VLOOKUP($D180,[1]ggr_cons!$A$2:$N$1048576,4,0)</f>
        <v>0</v>
      </c>
      <c r="BD180" s="75">
        <f>+VLOOKUP($D180,[1]ggr_cons!$A$2:$N$1048576,5,0)</f>
        <v>0</v>
      </c>
      <c r="BE180" s="75">
        <f>+VLOOKUP($D180,[1]ggr_cons!$A$2:$N$1048576,6,0)</f>
        <v>0</v>
      </c>
      <c r="BF180" s="75">
        <f>+VLOOKUP($D180,[1]ggr_cons!$A$2:$N$1048576,7,0)</f>
        <v>0</v>
      </c>
      <c r="BG180" s="75">
        <f>+VLOOKUP($D180,[1]ggr_cons!$A$2:$N$1048576,8,0)</f>
        <v>0</v>
      </c>
      <c r="BH180" s="75">
        <f>+VLOOKUP($D180,[1]ggr_cons!$A$2:$N$1048576,9,0)</f>
        <v>0</v>
      </c>
      <c r="BI180" s="75">
        <f>+VLOOKUP($D180,[1]ggr_cons!$A$2:$N$1048576,10,0)</f>
        <v>0</v>
      </c>
      <c r="BJ180" s="75">
        <f>+VLOOKUP($D180,[1]ggr_cons!$A$2:$N$1048576,11,0)</f>
        <v>0</v>
      </c>
      <c r="BK180" s="75">
        <f>+VLOOKUP($D180,[1]ggr_cons!$A$2:$N$1048576,12,0)</f>
        <v>0</v>
      </c>
      <c r="BL180" s="75">
        <f>+VLOOKUP($D180,[1]ggr_cons!$A$2:$N$1048576,13,0)</f>
        <v>0</v>
      </c>
      <c r="BM180" s="75">
        <f>+VLOOKUP($D180,[1]ggr_cons!$A$2:$N$1048576,14,0)</f>
        <v>0</v>
      </c>
      <c r="BN180" s="76">
        <f t="shared" si="418"/>
        <v>-42.529999999999973</v>
      </c>
      <c r="BO180" s="75"/>
      <c r="BP180" s="75"/>
      <c r="BQ180" s="77">
        <f t="shared" si="341"/>
        <v>3.52</v>
      </c>
      <c r="BR180" s="77">
        <f t="shared" si="342"/>
        <v>0</v>
      </c>
      <c r="BS180" s="77">
        <f t="shared" si="343"/>
        <v>0</v>
      </c>
      <c r="BT180" s="77">
        <f t="shared" si="344"/>
        <v>0</v>
      </c>
      <c r="BU180" s="77">
        <f t="shared" si="345"/>
        <v>0</v>
      </c>
      <c r="BV180" s="77">
        <f t="shared" si="346"/>
        <v>0</v>
      </c>
      <c r="BW180" s="77">
        <f t="shared" si="347"/>
        <v>0</v>
      </c>
      <c r="BX180" s="77">
        <f t="shared" si="348"/>
        <v>0</v>
      </c>
      <c r="BY180" s="77">
        <f t="shared" si="349"/>
        <v>0</v>
      </c>
      <c r="BZ180" s="77">
        <f t="shared" si="350"/>
        <v>0</v>
      </c>
      <c r="CA180" s="77">
        <f t="shared" si="351"/>
        <v>0</v>
      </c>
      <c r="CB180" s="77">
        <f t="shared" si="352"/>
        <v>0</v>
      </c>
      <c r="CC180" s="77">
        <f t="shared" si="353"/>
        <v>3.52</v>
      </c>
      <c r="CD180" s="75"/>
      <c r="CE180" s="77"/>
      <c r="CF180" s="77">
        <f t="shared" si="354"/>
        <v>2.9090909090909092</v>
      </c>
      <c r="CG180" s="77">
        <f t="shared" si="355"/>
        <v>0</v>
      </c>
      <c r="CH180" s="77">
        <f t="shared" si="356"/>
        <v>0</v>
      </c>
      <c r="CI180" s="77">
        <f t="shared" si="357"/>
        <v>0</v>
      </c>
      <c r="CJ180" s="77">
        <f t="shared" si="358"/>
        <v>0</v>
      </c>
      <c r="CK180" s="77">
        <f t="shared" si="359"/>
        <v>0</v>
      </c>
      <c r="CL180" s="77">
        <f t="shared" si="360"/>
        <v>0</v>
      </c>
      <c r="CM180" s="77">
        <f t="shared" si="361"/>
        <v>0</v>
      </c>
      <c r="CN180" s="77">
        <f t="shared" si="362"/>
        <v>0</v>
      </c>
      <c r="CO180" s="77">
        <f t="shared" si="363"/>
        <v>0</v>
      </c>
      <c r="CP180" s="77">
        <f t="shared" si="364"/>
        <v>0</v>
      </c>
      <c r="CQ180" s="77">
        <f t="shared" si="365"/>
        <v>0</v>
      </c>
      <c r="CR180" s="77">
        <f t="shared" si="366"/>
        <v>2.9090909090909092</v>
      </c>
      <c r="CS180" s="75"/>
      <c r="CT180" s="75"/>
      <c r="CU180" s="78">
        <f t="shared" si="379"/>
        <v>7.04</v>
      </c>
      <c r="CV180" s="78">
        <f t="shared" si="380"/>
        <v>0</v>
      </c>
      <c r="CW180" s="78">
        <f t="shared" si="381"/>
        <v>0</v>
      </c>
      <c r="CX180" s="78">
        <f t="shared" si="382"/>
        <v>0</v>
      </c>
      <c r="CY180" s="78">
        <f t="shared" si="383"/>
        <v>0</v>
      </c>
      <c r="CZ180" s="78">
        <f t="shared" si="384"/>
        <v>0</v>
      </c>
      <c r="DA180" s="78">
        <f t="shared" si="385"/>
        <v>0</v>
      </c>
      <c r="DB180" s="78">
        <f t="shared" si="386"/>
        <v>0</v>
      </c>
      <c r="DC180" s="78">
        <f t="shared" si="387"/>
        <v>0</v>
      </c>
      <c r="DD180" s="78">
        <f t="shared" si="388"/>
        <v>0</v>
      </c>
      <c r="DE180" s="78">
        <f t="shared" si="389"/>
        <v>0</v>
      </c>
      <c r="DF180" s="78">
        <f t="shared" si="390"/>
        <v>0</v>
      </c>
      <c r="DG180" s="77">
        <f t="shared" si="391"/>
        <v>7.04</v>
      </c>
      <c r="DH180" s="75"/>
      <c r="DJ180" s="6">
        <f t="shared" si="392"/>
        <v>30</v>
      </c>
      <c r="DK180" s="6">
        <f t="shared" si="393"/>
        <v>0</v>
      </c>
      <c r="DL180" s="6">
        <f t="shared" si="394"/>
        <v>0</v>
      </c>
      <c r="DM180" s="6">
        <f t="shared" si="395"/>
        <v>0</v>
      </c>
      <c r="DN180" s="6">
        <f t="shared" si="396"/>
        <v>0</v>
      </c>
      <c r="DO180" s="6">
        <f t="shared" si="397"/>
        <v>0</v>
      </c>
      <c r="DP180" s="6">
        <f t="shared" si="398"/>
        <v>0</v>
      </c>
      <c r="DQ180" s="6">
        <f t="shared" si="399"/>
        <v>0</v>
      </c>
      <c r="DR180" s="6">
        <f t="shared" si="400"/>
        <v>0</v>
      </c>
      <c r="DS180" s="6">
        <f t="shared" si="401"/>
        <v>0</v>
      </c>
      <c r="DT180" s="6">
        <f t="shared" si="402"/>
        <v>0</v>
      </c>
      <c r="DU180" s="6">
        <f t="shared" si="403"/>
        <v>0</v>
      </c>
      <c r="DV180" s="77">
        <f t="shared" si="421"/>
        <v>30</v>
      </c>
      <c r="DY180" s="6">
        <v>0</v>
      </c>
      <c r="DZ180" s="6">
        <v>0</v>
      </c>
      <c r="EA180" s="6">
        <v>0</v>
      </c>
      <c r="EB180" s="6">
        <v>0</v>
      </c>
      <c r="EC180" s="6">
        <v>0</v>
      </c>
      <c r="ED180" s="6">
        <v>0</v>
      </c>
      <c r="EE180" s="6">
        <v>0</v>
      </c>
      <c r="EF180" s="6">
        <v>0</v>
      </c>
      <c r="EG180" s="6">
        <v>0</v>
      </c>
      <c r="EH180" s="6">
        <v>0</v>
      </c>
      <c r="EI180" s="6">
        <v>0</v>
      </c>
      <c r="EJ180" s="6">
        <v>0</v>
      </c>
      <c r="EK180" s="77">
        <f t="shared" si="419"/>
        <v>0</v>
      </c>
      <c r="EO180" s="75">
        <f t="shared" si="367"/>
        <v>37.04</v>
      </c>
      <c r="EP180" s="75">
        <f t="shared" si="368"/>
        <v>0</v>
      </c>
      <c r="EQ180" s="75">
        <f t="shared" si="369"/>
        <v>0</v>
      </c>
      <c r="ER180" s="75">
        <f t="shared" si="370"/>
        <v>0</v>
      </c>
      <c r="ES180" s="75">
        <f t="shared" si="371"/>
        <v>0</v>
      </c>
      <c r="ET180" s="75">
        <f t="shared" si="372"/>
        <v>0</v>
      </c>
      <c r="EU180" s="75">
        <f t="shared" si="373"/>
        <v>0</v>
      </c>
      <c r="EV180" s="75">
        <f t="shared" si="374"/>
        <v>0</v>
      </c>
      <c r="EW180" s="75">
        <f t="shared" si="375"/>
        <v>0</v>
      </c>
      <c r="EX180" s="75">
        <f t="shared" si="376"/>
        <v>0</v>
      </c>
      <c r="EY180" s="75">
        <f t="shared" si="377"/>
        <v>0</v>
      </c>
      <c r="EZ180" s="75">
        <f t="shared" si="378"/>
        <v>0</v>
      </c>
      <c r="FA180" s="77">
        <f t="shared" si="420"/>
        <v>37.04</v>
      </c>
      <c r="FD180" s="75">
        <f t="shared" si="404"/>
        <v>314.95999999999998</v>
      </c>
      <c r="FE180" s="75">
        <f t="shared" si="405"/>
        <v>0</v>
      </c>
      <c r="FF180" s="75">
        <f t="shared" si="406"/>
        <v>0</v>
      </c>
      <c r="FG180" s="75">
        <f t="shared" si="407"/>
        <v>0</v>
      </c>
      <c r="FH180" s="75">
        <f t="shared" si="408"/>
        <v>0</v>
      </c>
      <c r="FI180" s="75">
        <f t="shared" si="409"/>
        <v>0</v>
      </c>
      <c r="FJ180" s="75">
        <f t="shared" si="410"/>
        <v>0</v>
      </c>
      <c r="FK180" s="75">
        <f t="shared" si="411"/>
        <v>0</v>
      </c>
      <c r="FL180" s="75">
        <f t="shared" si="412"/>
        <v>0</v>
      </c>
      <c r="FM180" s="75">
        <f t="shared" si="413"/>
        <v>0</v>
      </c>
      <c r="FN180" s="75">
        <f t="shared" si="414"/>
        <v>0</v>
      </c>
      <c r="FO180" s="75">
        <f t="shared" si="415"/>
        <v>0</v>
      </c>
      <c r="FP180" s="75">
        <f t="shared" si="416"/>
        <v>314.95999999999998</v>
      </c>
    </row>
    <row r="181" spans="1:172" ht="15" customHeight="1" outlineLevel="2" x14ac:dyDescent="0.25">
      <c r="A181" s="30">
        <v>12</v>
      </c>
      <c r="B181" s="30" t="s">
        <v>408</v>
      </c>
      <c r="C181" s="30" t="s">
        <v>6</v>
      </c>
      <c r="D181" s="64">
        <f t="shared" si="339"/>
        <v>16121</v>
      </c>
      <c r="E181" s="62">
        <v>16121</v>
      </c>
      <c r="F181" s="53" t="s">
        <v>648</v>
      </c>
      <c r="G181" s="36" t="s">
        <v>410</v>
      </c>
      <c r="H181" s="36" t="s">
        <v>410</v>
      </c>
      <c r="I181" s="53" t="s">
        <v>649</v>
      </c>
      <c r="J181" s="54" t="s">
        <v>450</v>
      </c>
      <c r="K181" s="44" t="s">
        <v>434</v>
      </c>
      <c r="L181" s="32" t="s">
        <v>220</v>
      </c>
      <c r="M181" s="33" t="s">
        <v>405</v>
      </c>
      <c r="N181" s="34">
        <v>0.01</v>
      </c>
      <c r="O181" s="34">
        <v>0.02</v>
      </c>
      <c r="P181" s="34">
        <v>0</v>
      </c>
      <c r="Q181" s="34">
        <v>0</v>
      </c>
      <c r="R181" s="33">
        <v>0</v>
      </c>
      <c r="S181" s="33">
        <v>0</v>
      </c>
      <c r="T181" s="33">
        <v>30</v>
      </c>
      <c r="U181" s="33"/>
      <c r="X181" s="75">
        <f>+VLOOKUP($D181,[1]venta_neta_cons!$A$2:$N$1048576,3,0)</f>
        <v>4335</v>
      </c>
      <c r="Y181" s="75">
        <f>+VLOOKUP($D181,[1]venta_neta_cons!$A$2:$N$1048576,4,0)</f>
        <v>0</v>
      </c>
      <c r="Z181" s="75">
        <f>+VLOOKUP($D181,[1]venta_neta_cons!$A$2:$N$1048576,5,0)</f>
        <v>0</v>
      </c>
      <c r="AA181" s="75">
        <f>+VLOOKUP($D181,[1]venta_neta_cons!$A$2:$N$1048576,6,0)</f>
        <v>0</v>
      </c>
      <c r="AB181" s="75">
        <f>+VLOOKUP($D181,[1]venta_neta_cons!$A$2:$N$1048576,7,0)</f>
        <v>0</v>
      </c>
      <c r="AC181" s="75">
        <f>+VLOOKUP($D181,[1]venta_neta_cons!$A$2:$N$1048576,8,0)</f>
        <v>0</v>
      </c>
      <c r="AD181" s="75">
        <f>+VLOOKUP($D181,[1]venta_neta_cons!$A$2:$N$1048576,9,0)</f>
        <v>0</v>
      </c>
      <c r="AE181" s="75">
        <f>+VLOOKUP($D181,[1]venta_neta_cons!$A$2:$N$1048576,10,0)</f>
        <v>0</v>
      </c>
      <c r="AF181" s="75">
        <f>+VLOOKUP($D181,[1]venta_neta_cons!$A$2:$N$1048576,11,0)</f>
        <v>0</v>
      </c>
      <c r="AG181" s="75">
        <f>+VLOOKUP($D181,[1]venta_neta_cons!$A$2:$N$1048576,12,0)</f>
        <v>0</v>
      </c>
      <c r="AH181" s="75">
        <f>+VLOOKUP($D181,[1]venta_neta_cons!$A$2:$N$1048576,13,0)</f>
        <v>0</v>
      </c>
      <c r="AI181" s="75">
        <f>+VLOOKUP($D181,[1]venta_neta_cons!$A$2:$N$1048576,14,0)</f>
        <v>0</v>
      </c>
      <c r="AJ181" s="76">
        <f t="shared" si="340"/>
        <v>4335</v>
      </c>
      <c r="AK181" s="159">
        <f t="shared" si="338"/>
        <v>0.17315570934256058</v>
      </c>
      <c r="AL181" s="76"/>
      <c r="AM181" s="75">
        <f>+VLOOKUP($D181,[1]saldo_cons!$A$2:$N$1048576,3,0)</f>
        <v>4335</v>
      </c>
      <c r="AN181" s="75">
        <f>+VLOOKUP($D181,[1]saldo_cons!$A$2:$N$1048576,4,0)</f>
        <v>0</v>
      </c>
      <c r="AO181" s="75">
        <f>+VLOOKUP($D181,[1]saldo_cons!$A$2:$N$1048576,5,0)</f>
        <v>0</v>
      </c>
      <c r="AP181" s="75">
        <f>+VLOOKUP($D181,[1]saldo_cons!$A$2:$N$1048576,6,0)</f>
        <v>0</v>
      </c>
      <c r="AQ181" s="75">
        <f>+VLOOKUP($D181,[1]saldo_cons!$A$2:$N$1048576,7,0)</f>
        <v>0</v>
      </c>
      <c r="AR181" s="75">
        <f>+VLOOKUP($D181,[1]saldo_cons!$A$2:$N$1048576,8,0)</f>
        <v>0</v>
      </c>
      <c r="AS181" s="75">
        <f>+VLOOKUP($D181,[1]saldo_cons!$A$2:$N$1048576,9,0)</f>
        <v>0</v>
      </c>
      <c r="AT181" s="75">
        <f>+VLOOKUP($D181,[1]saldo_cons!$A$2:$N$1048576,10,0)</f>
        <v>0</v>
      </c>
      <c r="AU181" s="75">
        <f>+VLOOKUP($D181,[1]saldo_cons!$A$2:$N$1048576,11,0)</f>
        <v>0</v>
      </c>
      <c r="AV181" s="75">
        <f>+VLOOKUP($D181,[1]saldo_cons!$A$2:$N$1048576,12,0)</f>
        <v>0</v>
      </c>
      <c r="AW181" s="75">
        <f>+VLOOKUP($D181,[1]saldo_cons!$A$2:$N$1048576,13,0)</f>
        <v>0</v>
      </c>
      <c r="AX181" s="75">
        <f>+VLOOKUP($D181,[1]saldo_cons!$A$2:$N$1048576,14,0)</f>
        <v>0</v>
      </c>
      <c r="AY181" s="76">
        <f t="shared" si="417"/>
        <v>4335</v>
      </c>
      <c r="AZ181" s="76"/>
      <c r="BA181" s="76"/>
      <c r="BB181" s="75">
        <f>+VLOOKUP($D181,[1]ggr_cons!$A$2:$N$1048576,3,0)</f>
        <v>750.63000000000011</v>
      </c>
      <c r="BC181" s="75">
        <f>+VLOOKUP($D181,[1]ggr_cons!$A$2:$N$1048576,4,0)</f>
        <v>0</v>
      </c>
      <c r="BD181" s="75">
        <f>+VLOOKUP($D181,[1]ggr_cons!$A$2:$N$1048576,5,0)</f>
        <v>0</v>
      </c>
      <c r="BE181" s="75">
        <f>+VLOOKUP($D181,[1]ggr_cons!$A$2:$N$1048576,6,0)</f>
        <v>0</v>
      </c>
      <c r="BF181" s="75">
        <f>+VLOOKUP($D181,[1]ggr_cons!$A$2:$N$1048576,7,0)</f>
        <v>0</v>
      </c>
      <c r="BG181" s="75">
        <f>+VLOOKUP($D181,[1]ggr_cons!$A$2:$N$1048576,8,0)</f>
        <v>0</v>
      </c>
      <c r="BH181" s="75">
        <f>+VLOOKUP($D181,[1]ggr_cons!$A$2:$N$1048576,9,0)</f>
        <v>0</v>
      </c>
      <c r="BI181" s="75">
        <f>+VLOOKUP($D181,[1]ggr_cons!$A$2:$N$1048576,10,0)</f>
        <v>0</v>
      </c>
      <c r="BJ181" s="75">
        <f>+VLOOKUP($D181,[1]ggr_cons!$A$2:$N$1048576,11,0)</f>
        <v>0</v>
      </c>
      <c r="BK181" s="75">
        <f>+VLOOKUP($D181,[1]ggr_cons!$A$2:$N$1048576,12,0)</f>
        <v>0</v>
      </c>
      <c r="BL181" s="75">
        <f>+VLOOKUP($D181,[1]ggr_cons!$A$2:$N$1048576,13,0)</f>
        <v>0</v>
      </c>
      <c r="BM181" s="75">
        <f>+VLOOKUP($D181,[1]ggr_cons!$A$2:$N$1048576,14,0)</f>
        <v>0</v>
      </c>
      <c r="BN181" s="76">
        <f t="shared" si="418"/>
        <v>750.63000000000011</v>
      </c>
      <c r="BO181" s="75"/>
      <c r="BP181" s="75"/>
      <c r="BQ181" s="77">
        <f t="shared" si="341"/>
        <v>43.35</v>
      </c>
      <c r="BR181" s="77">
        <f t="shared" si="342"/>
        <v>0</v>
      </c>
      <c r="BS181" s="77">
        <f t="shared" si="343"/>
        <v>0</v>
      </c>
      <c r="BT181" s="77">
        <f t="shared" si="344"/>
        <v>0</v>
      </c>
      <c r="BU181" s="77">
        <f t="shared" si="345"/>
        <v>0</v>
      </c>
      <c r="BV181" s="77">
        <f t="shared" si="346"/>
        <v>0</v>
      </c>
      <c r="BW181" s="77">
        <f t="shared" si="347"/>
        <v>0</v>
      </c>
      <c r="BX181" s="77">
        <f t="shared" si="348"/>
        <v>0</v>
      </c>
      <c r="BY181" s="77">
        <f t="shared" si="349"/>
        <v>0</v>
      </c>
      <c r="BZ181" s="77">
        <f t="shared" si="350"/>
        <v>0</v>
      </c>
      <c r="CA181" s="77">
        <f t="shared" si="351"/>
        <v>0</v>
      </c>
      <c r="CB181" s="77">
        <f t="shared" si="352"/>
        <v>0</v>
      </c>
      <c r="CC181" s="77">
        <f t="shared" si="353"/>
        <v>43.35</v>
      </c>
      <c r="CD181" s="75"/>
      <c r="CE181" s="77"/>
      <c r="CF181" s="77">
        <f t="shared" si="354"/>
        <v>35.826446280991739</v>
      </c>
      <c r="CG181" s="77">
        <f t="shared" si="355"/>
        <v>0</v>
      </c>
      <c r="CH181" s="77">
        <f t="shared" si="356"/>
        <v>0</v>
      </c>
      <c r="CI181" s="77">
        <f t="shared" si="357"/>
        <v>0</v>
      </c>
      <c r="CJ181" s="77">
        <f t="shared" si="358"/>
        <v>0</v>
      </c>
      <c r="CK181" s="77">
        <f t="shared" si="359"/>
        <v>0</v>
      </c>
      <c r="CL181" s="77">
        <f t="shared" si="360"/>
        <v>0</v>
      </c>
      <c r="CM181" s="77">
        <f t="shared" si="361"/>
        <v>0</v>
      </c>
      <c r="CN181" s="77">
        <f t="shared" si="362"/>
        <v>0</v>
      </c>
      <c r="CO181" s="77">
        <f t="shared" si="363"/>
        <v>0</v>
      </c>
      <c r="CP181" s="77">
        <f t="shared" si="364"/>
        <v>0</v>
      </c>
      <c r="CQ181" s="77">
        <f t="shared" si="365"/>
        <v>0</v>
      </c>
      <c r="CR181" s="77">
        <f t="shared" si="366"/>
        <v>35.826446280991739</v>
      </c>
      <c r="CS181" s="75"/>
      <c r="CT181" s="75"/>
      <c r="CU181" s="78">
        <f t="shared" si="379"/>
        <v>86.7</v>
      </c>
      <c r="CV181" s="78">
        <f t="shared" si="380"/>
        <v>0</v>
      </c>
      <c r="CW181" s="78">
        <f t="shared" si="381"/>
        <v>0</v>
      </c>
      <c r="CX181" s="78">
        <f t="shared" si="382"/>
        <v>0</v>
      </c>
      <c r="CY181" s="78">
        <f t="shared" si="383"/>
        <v>0</v>
      </c>
      <c r="CZ181" s="78">
        <f t="shared" si="384"/>
        <v>0</v>
      </c>
      <c r="DA181" s="78">
        <f t="shared" si="385"/>
        <v>0</v>
      </c>
      <c r="DB181" s="78">
        <f t="shared" si="386"/>
        <v>0</v>
      </c>
      <c r="DC181" s="78">
        <f t="shared" si="387"/>
        <v>0</v>
      </c>
      <c r="DD181" s="78">
        <f t="shared" si="388"/>
        <v>0</v>
      </c>
      <c r="DE181" s="78">
        <f t="shared" si="389"/>
        <v>0</v>
      </c>
      <c r="DF181" s="78">
        <f t="shared" si="390"/>
        <v>0</v>
      </c>
      <c r="DG181" s="77">
        <f t="shared" si="391"/>
        <v>86.7</v>
      </c>
      <c r="DH181" s="75"/>
      <c r="DJ181" s="6">
        <f t="shared" si="392"/>
        <v>30</v>
      </c>
      <c r="DK181" s="6">
        <f t="shared" si="393"/>
        <v>0</v>
      </c>
      <c r="DL181" s="6">
        <f t="shared" si="394"/>
        <v>0</v>
      </c>
      <c r="DM181" s="6">
        <f t="shared" si="395"/>
        <v>0</v>
      </c>
      <c r="DN181" s="6">
        <f t="shared" si="396"/>
        <v>0</v>
      </c>
      <c r="DO181" s="6">
        <f t="shared" si="397"/>
        <v>0</v>
      </c>
      <c r="DP181" s="6">
        <f t="shared" si="398"/>
        <v>0</v>
      </c>
      <c r="DQ181" s="6">
        <f t="shared" si="399"/>
        <v>0</v>
      </c>
      <c r="DR181" s="6">
        <f t="shared" si="400"/>
        <v>0</v>
      </c>
      <c r="DS181" s="6">
        <f t="shared" si="401"/>
        <v>0</v>
      </c>
      <c r="DT181" s="6">
        <f t="shared" si="402"/>
        <v>0</v>
      </c>
      <c r="DU181" s="6">
        <f t="shared" si="403"/>
        <v>0</v>
      </c>
      <c r="DV181" s="77">
        <f t="shared" si="421"/>
        <v>30</v>
      </c>
      <c r="DY181" s="6">
        <v>0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77">
        <f t="shared" si="419"/>
        <v>0</v>
      </c>
      <c r="EO181" s="75">
        <f t="shared" si="367"/>
        <v>116.7</v>
      </c>
      <c r="EP181" s="75">
        <f t="shared" si="368"/>
        <v>0</v>
      </c>
      <c r="EQ181" s="75">
        <f t="shared" si="369"/>
        <v>0</v>
      </c>
      <c r="ER181" s="75">
        <f t="shared" si="370"/>
        <v>0</v>
      </c>
      <c r="ES181" s="75">
        <f t="shared" si="371"/>
        <v>0</v>
      </c>
      <c r="ET181" s="75">
        <f t="shared" si="372"/>
        <v>0</v>
      </c>
      <c r="EU181" s="75">
        <f t="shared" si="373"/>
        <v>0</v>
      </c>
      <c r="EV181" s="75">
        <f t="shared" si="374"/>
        <v>0</v>
      </c>
      <c r="EW181" s="75">
        <f t="shared" si="375"/>
        <v>0</v>
      </c>
      <c r="EX181" s="75">
        <f t="shared" si="376"/>
        <v>0</v>
      </c>
      <c r="EY181" s="75">
        <f t="shared" si="377"/>
        <v>0</v>
      </c>
      <c r="EZ181" s="75">
        <f t="shared" si="378"/>
        <v>0</v>
      </c>
      <c r="FA181" s="77">
        <f t="shared" si="420"/>
        <v>116.7</v>
      </c>
      <c r="FD181" s="75">
        <f t="shared" si="404"/>
        <v>4218.3</v>
      </c>
      <c r="FE181" s="75">
        <f t="shared" si="405"/>
        <v>0</v>
      </c>
      <c r="FF181" s="75">
        <f t="shared" si="406"/>
        <v>0</v>
      </c>
      <c r="FG181" s="75">
        <f t="shared" si="407"/>
        <v>0</v>
      </c>
      <c r="FH181" s="75">
        <f t="shared" si="408"/>
        <v>0</v>
      </c>
      <c r="FI181" s="75">
        <f t="shared" si="409"/>
        <v>0</v>
      </c>
      <c r="FJ181" s="75">
        <f t="shared" si="410"/>
        <v>0</v>
      </c>
      <c r="FK181" s="75">
        <f t="shared" si="411"/>
        <v>0</v>
      </c>
      <c r="FL181" s="75">
        <f t="shared" si="412"/>
        <v>0</v>
      </c>
      <c r="FM181" s="75">
        <f t="shared" si="413"/>
        <v>0</v>
      </c>
      <c r="FN181" s="75">
        <f t="shared" si="414"/>
        <v>0</v>
      </c>
      <c r="FO181" s="75">
        <f t="shared" si="415"/>
        <v>0</v>
      </c>
      <c r="FP181" s="75">
        <f t="shared" si="416"/>
        <v>4218.3</v>
      </c>
    </row>
    <row r="182" spans="1:172" ht="15" customHeight="1" outlineLevel="2" x14ac:dyDescent="0.25">
      <c r="A182" s="30">
        <v>12</v>
      </c>
      <c r="B182" s="30" t="s">
        <v>408</v>
      </c>
      <c r="C182" s="30" t="s">
        <v>6</v>
      </c>
      <c r="D182" s="64">
        <f t="shared" si="339"/>
        <v>16122</v>
      </c>
      <c r="E182" s="62">
        <v>16122</v>
      </c>
      <c r="F182" s="53" t="s">
        <v>650</v>
      </c>
      <c r="G182" s="36" t="s">
        <v>410</v>
      </c>
      <c r="H182" s="36" t="s">
        <v>410</v>
      </c>
      <c r="I182" s="53" t="s">
        <v>651</v>
      </c>
      <c r="J182" s="54" t="s">
        <v>652</v>
      </c>
      <c r="K182" s="44" t="s">
        <v>434</v>
      </c>
      <c r="L182" s="32" t="s">
        <v>220</v>
      </c>
      <c r="M182" s="33" t="s">
        <v>405</v>
      </c>
      <c r="N182" s="34">
        <v>0.01</v>
      </c>
      <c r="O182" s="34">
        <v>0.02</v>
      </c>
      <c r="P182" s="34">
        <v>0</v>
      </c>
      <c r="Q182" s="34">
        <v>0</v>
      </c>
      <c r="R182" s="33">
        <v>0</v>
      </c>
      <c r="S182" s="33">
        <v>0</v>
      </c>
      <c r="T182" s="33">
        <v>30</v>
      </c>
      <c r="U182" s="33"/>
      <c r="X182" s="75">
        <f>+VLOOKUP($D182,[1]venta_neta_cons!$A$2:$N$1048576,3,0)</f>
        <v>7321</v>
      </c>
      <c r="Y182" s="75">
        <f>+VLOOKUP($D182,[1]venta_neta_cons!$A$2:$N$1048576,4,0)</f>
        <v>0</v>
      </c>
      <c r="Z182" s="75">
        <f>+VLOOKUP($D182,[1]venta_neta_cons!$A$2:$N$1048576,5,0)</f>
        <v>0</v>
      </c>
      <c r="AA182" s="75">
        <f>+VLOOKUP($D182,[1]venta_neta_cons!$A$2:$N$1048576,6,0)</f>
        <v>0</v>
      </c>
      <c r="AB182" s="75">
        <f>+VLOOKUP($D182,[1]venta_neta_cons!$A$2:$N$1048576,7,0)</f>
        <v>0</v>
      </c>
      <c r="AC182" s="75">
        <f>+VLOOKUP($D182,[1]venta_neta_cons!$A$2:$N$1048576,8,0)</f>
        <v>0</v>
      </c>
      <c r="AD182" s="75">
        <f>+VLOOKUP($D182,[1]venta_neta_cons!$A$2:$N$1048576,9,0)</f>
        <v>0</v>
      </c>
      <c r="AE182" s="75">
        <f>+VLOOKUP($D182,[1]venta_neta_cons!$A$2:$N$1048576,10,0)</f>
        <v>0</v>
      </c>
      <c r="AF182" s="75">
        <f>+VLOOKUP($D182,[1]venta_neta_cons!$A$2:$N$1048576,11,0)</f>
        <v>0</v>
      </c>
      <c r="AG182" s="75">
        <f>+VLOOKUP($D182,[1]venta_neta_cons!$A$2:$N$1048576,12,0)</f>
        <v>0</v>
      </c>
      <c r="AH182" s="75">
        <f>+VLOOKUP($D182,[1]venta_neta_cons!$A$2:$N$1048576,13,0)</f>
        <v>0</v>
      </c>
      <c r="AI182" s="75">
        <f>+VLOOKUP($D182,[1]venta_neta_cons!$A$2:$N$1048576,14,0)</f>
        <v>0</v>
      </c>
      <c r="AJ182" s="76">
        <f t="shared" si="340"/>
        <v>7321</v>
      </c>
      <c r="AK182" s="159">
        <f t="shared" si="338"/>
        <v>0.38821882256522328</v>
      </c>
      <c r="AL182" s="76"/>
      <c r="AM182" s="75">
        <f>+VLOOKUP($D182,[1]saldo_cons!$A$2:$N$1048576,3,0)</f>
        <v>7321</v>
      </c>
      <c r="AN182" s="75">
        <f>+VLOOKUP($D182,[1]saldo_cons!$A$2:$N$1048576,4,0)</f>
        <v>0</v>
      </c>
      <c r="AO182" s="75">
        <f>+VLOOKUP($D182,[1]saldo_cons!$A$2:$N$1048576,5,0)</f>
        <v>0</v>
      </c>
      <c r="AP182" s="75">
        <f>+VLOOKUP($D182,[1]saldo_cons!$A$2:$N$1048576,6,0)</f>
        <v>0</v>
      </c>
      <c r="AQ182" s="75">
        <f>+VLOOKUP($D182,[1]saldo_cons!$A$2:$N$1048576,7,0)</f>
        <v>0</v>
      </c>
      <c r="AR182" s="75">
        <f>+VLOOKUP($D182,[1]saldo_cons!$A$2:$N$1048576,8,0)</f>
        <v>0</v>
      </c>
      <c r="AS182" s="75">
        <f>+VLOOKUP($D182,[1]saldo_cons!$A$2:$N$1048576,9,0)</f>
        <v>0</v>
      </c>
      <c r="AT182" s="75">
        <f>+VLOOKUP($D182,[1]saldo_cons!$A$2:$N$1048576,10,0)</f>
        <v>0</v>
      </c>
      <c r="AU182" s="75">
        <f>+VLOOKUP($D182,[1]saldo_cons!$A$2:$N$1048576,11,0)</f>
        <v>0</v>
      </c>
      <c r="AV182" s="75">
        <f>+VLOOKUP($D182,[1]saldo_cons!$A$2:$N$1048576,12,0)</f>
        <v>0</v>
      </c>
      <c r="AW182" s="75">
        <f>+VLOOKUP($D182,[1]saldo_cons!$A$2:$N$1048576,13,0)</f>
        <v>0</v>
      </c>
      <c r="AX182" s="75">
        <f>+VLOOKUP($D182,[1]saldo_cons!$A$2:$N$1048576,14,0)</f>
        <v>0</v>
      </c>
      <c r="AY182" s="76">
        <f t="shared" si="417"/>
        <v>7321</v>
      </c>
      <c r="AZ182" s="76"/>
      <c r="BA182" s="76"/>
      <c r="BB182" s="75">
        <f>+VLOOKUP($D182,[1]ggr_cons!$A$2:$N$1048576,3,0)</f>
        <v>2842.1499999999996</v>
      </c>
      <c r="BC182" s="75">
        <f>+VLOOKUP($D182,[1]ggr_cons!$A$2:$N$1048576,4,0)</f>
        <v>0</v>
      </c>
      <c r="BD182" s="75">
        <f>+VLOOKUP($D182,[1]ggr_cons!$A$2:$N$1048576,5,0)</f>
        <v>0</v>
      </c>
      <c r="BE182" s="75">
        <f>+VLOOKUP($D182,[1]ggr_cons!$A$2:$N$1048576,6,0)</f>
        <v>0</v>
      </c>
      <c r="BF182" s="75">
        <f>+VLOOKUP($D182,[1]ggr_cons!$A$2:$N$1048576,7,0)</f>
        <v>0</v>
      </c>
      <c r="BG182" s="75">
        <f>+VLOOKUP($D182,[1]ggr_cons!$A$2:$N$1048576,8,0)</f>
        <v>0</v>
      </c>
      <c r="BH182" s="75">
        <f>+VLOOKUP($D182,[1]ggr_cons!$A$2:$N$1048576,9,0)</f>
        <v>0</v>
      </c>
      <c r="BI182" s="75">
        <f>+VLOOKUP($D182,[1]ggr_cons!$A$2:$N$1048576,10,0)</f>
        <v>0</v>
      </c>
      <c r="BJ182" s="75">
        <f>+VLOOKUP($D182,[1]ggr_cons!$A$2:$N$1048576,11,0)</f>
        <v>0</v>
      </c>
      <c r="BK182" s="75">
        <f>+VLOOKUP($D182,[1]ggr_cons!$A$2:$N$1048576,12,0)</f>
        <v>0</v>
      </c>
      <c r="BL182" s="75">
        <f>+VLOOKUP($D182,[1]ggr_cons!$A$2:$N$1048576,13,0)</f>
        <v>0</v>
      </c>
      <c r="BM182" s="75">
        <f>+VLOOKUP($D182,[1]ggr_cons!$A$2:$N$1048576,14,0)</f>
        <v>0</v>
      </c>
      <c r="BN182" s="76">
        <f t="shared" si="418"/>
        <v>2842.1499999999996</v>
      </c>
      <c r="BO182" s="75"/>
      <c r="BP182" s="75"/>
      <c r="BQ182" s="77">
        <f t="shared" si="341"/>
        <v>73.210000000000008</v>
      </c>
      <c r="BR182" s="77">
        <f t="shared" si="342"/>
        <v>0</v>
      </c>
      <c r="BS182" s="77">
        <f t="shared" si="343"/>
        <v>0</v>
      </c>
      <c r="BT182" s="77">
        <f t="shared" si="344"/>
        <v>0</v>
      </c>
      <c r="BU182" s="77">
        <f t="shared" si="345"/>
        <v>0</v>
      </c>
      <c r="BV182" s="77">
        <f t="shared" si="346"/>
        <v>0</v>
      </c>
      <c r="BW182" s="77">
        <f t="shared" si="347"/>
        <v>0</v>
      </c>
      <c r="BX182" s="77">
        <f t="shared" si="348"/>
        <v>0</v>
      </c>
      <c r="BY182" s="77">
        <f t="shared" si="349"/>
        <v>0</v>
      </c>
      <c r="BZ182" s="77">
        <f t="shared" si="350"/>
        <v>0</v>
      </c>
      <c r="CA182" s="77">
        <f t="shared" si="351"/>
        <v>0</v>
      </c>
      <c r="CB182" s="77">
        <f t="shared" si="352"/>
        <v>0</v>
      </c>
      <c r="CC182" s="77">
        <f t="shared" si="353"/>
        <v>73.210000000000008</v>
      </c>
      <c r="CD182" s="75"/>
      <c r="CE182" s="77"/>
      <c r="CF182" s="77">
        <f t="shared" si="354"/>
        <v>60.504132231404967</v>
      </c>
      <c r="CG182" s="77">
        <f t="shared" si="355"/>
        <v>0</v>
      </c>
      <c r="CH182" s="77">
        <f t="shared" si="356"/>
        <v>0</v>
      </c>
      <c r="CI182" s="77">
        <f t="shared" si="357"/>
        <v>0</v>
      </c>
      <c r="CJ182" s="77">
        <f t="shared" si="358"/>
        <v>0</v>
      </c>
      <c r="CK182" s="77">
        <f t="shared" si="359"/>
        <v>0</v>
      </c>
      <c r="CL182" s="77">
        <f t="shared" si="360"/>
        <v>0</v>
      </c>
      <c r="CM182" s="77">
        <f t="shared" si="361"/>
        <v>0</v>
      </c>
      <c r="CN182" s="77">
        <f t="shared" si="362"/>
        <v>0</v>
      </c>
      <c r="CO182" s="77">
        <f t="shared" si="363"/>
        <v>0</v>
      </c>
      <c r="CP182" s="77">
        <f t="shared" si="364"/>
        <v>0</v>
      </c>
      <c r="CQ182" s="77">
        <f t="shared" si="365"/>
        <v>0</v>
      </c>
      <c r="CR182" s="77">
        <f t="shared" si="366"/>
        <v>60.504132231404967</v>
      </c>
      <c r="CS182" s="75"/>
      <c r="CT182" s="75"/>
      <c r="CU182" s="78">
        <f t="shared" si="379"/>
        <v>146.42000000000002</v>
      </c>
      <c r="CV182" s="78">
        <f t="shared" si="380"/>
        <v>0</v>
      </c>
      <c r="CW182" s="78">
        <f t="shared" si="381"/>
        <v>0</v>
      </c>
      <c r="CX182" s="78">
        <f t="shared" si="382"/>
        <v>0</v>
      </c>
      <c r="CY182" s="78">
        <f t="shared" si="383"/>
        <v>0</v>
      </c>
      <c r="CZ182" s="78">
        <f t="shared" si="384"/>
        <v>0</v>
      </c>
      <c r="DA182" s="78">
        <f t="shared" si="385"/>
        <v>0</v>
      </c>
      <c r="DB182" s="78">
        <f t="shared" si="386"/>
        <v>0</v>
      </c>
      <c r="DC182" s="78">
        <f t="shared" si="387"/>
        <v>0</v>
      </c>
      <c r="DD182" s="78">
        <f t="shared" si="388"/>
        <v>0</v>
      </c>
      <c r="DE182" s="78">
        <f t="shared" si="389"/>
        <v>0</v>
      </c>
      <c r="DF182" s="78">
        <f t="shared" si="390"/>
        <v>0</v>
      </c>
      <c r="DG182" s="77">
        <f t="shared" si="391"/>
        <v>146.42000000000002</v>
      </c>
      <c r="DH182" s="75"/>
      <c r="DJ182" s="6">
        <f t="shared" si="392"/>
        <v>30</v>
      </c>
      <c r="DK182" s="6">
        <f t="shared" si="393"/>
        <v>0</v>
      </c>
      <c r="DL182" s="6">
        <f t="shared" si="394"/>
        <v>0</v>
      </c>
      <c r="DM182" s="6">
        <f t="shared" si="395"/>
        <v>0</v>
      </c>
      <c r="DN182" s="6">
        <f t="shared" si="396"/>
        <v>0</v>
      </c>
      <c r="DO182" s="6">
        <f t="shared" si="397"/>
        <v>0</v>
      </c>
      <c r="DP182" s="6">
        <f t="shared" si="398"/>
        <v>0</v>
      </c>
      <c r="DQ182" s="6">
        <f t="shared" si="399"/>
        <v>0</v>
      </c>
      <c r="DR182" s="6">
        <f t="shared" si="400"/>
        <v>0</v>
      </c>
      <c r="DS182" s="6">
        <f t="shared" si="401"/>
        <v>0</v>
      </c>
      <c r="DT182" s="6">
        <f t="shared" si="402"/>
        <v>0</v>
      </c>
      <c r="DU182" s="6">
        <f t="shared" si="403"/>
        <v>0</v>
      </c>
      <c r="DV182" s="77">
        <f t="shared" si="421"/>
        <v>30</v>
      </c>
      <c r="DY182" s="6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77">
        <f t="shared" si="419"/>
        <v>0</v>
      </c>
      <c r="EO182" s="75">
        <f t="shared" si="367"/>
        <v>176.42000000000002</v>
      </c>
      <c r="EP182" s="75">
        <f t="shared" si="368"/>
        <v>0</v>
      </c>
      <c r="EQ182" s="75">
        <f t="shared" si="369"/>
        <v>0</v>
      </c>
      <c r="ER182" s="75">
        <f t="shared" si="370"/>
        <v>0</v>
      </c>
      <c r="ES182" s="75">
        <f t="shared" si="371"/>
        <v>0</v>
      </c>
      <c r="ET182" s="75">
        <f t="shared" si="372"/>
        <v>0</v>
      </c>
      <c r="EU182" s="75">
        <f t="shared" si="373"/>
        <v>0</v>
      </c>
      <c r="EV182" s="75">
        <f t="shared" si="374"/>
        <v>0</v>
      </c>
      <c r="EW182" s="75">
        <f t="shared" si="375"/>
        <v>0</v>
      </c>
      <c r="EX182" s="75">
        <f t="shared" si="376"/>
        <v>0</v>
      </c>
      <c r="EY182" s="75">
        <f t="shared" si="377"/>
        <v>0</v>
      </c>
      <c r="EZ182" s="75">
        <f t="shared" si="378"/>
        <v>0</v>
      </c>
      <c r="FA182" s="77">
        <f t="shared" si="420"/>
        <v>176.42000000000002</v>
      </c>
      <c r="FD182" s="75">
        <f t="shared" si="404"/>
        <v>7144.58</v>
      </c>
      <c r="FE182" s="75">
        <f t="shared" si="405"/>
        <v>0</v>
      </c>
      <c r="FF182" s="75">
        <f t="shared" si="406"/>
        <v>0</v>
      </c>
      <c r="FG182" s="75">
        <f t="shared" si="407"/>
        <v>0</v>
      </c>
      <c r="FH182" s="75">
        <f t="shared" si="408"/>
        <v>0</v>
      </c>
      <c r="FI182" s="75">
        <f t="shared" si="409"/>
        <v>0</v>
      </c>
      <c r="FJ182" s="75">
        <f t="shared" si="410"/>
        <v>0</v>
      </c>
      <c r="FK182" s="75">
        <f t="shared" si="411"/>
        <v>0</v>
      </c>
      <c r="FL182" s="75">
        <f t="shared" si="412"/>
        <v>0</v>
      </c>
      <c r="FM182" s="75">
        <f t="shared" si="413"/>
        <v>0</v>
      </c>
      <c r="FN182" s="75">
        <f t="shared" si="414"/>
        <v>0</v>
      </c>
      <c r="FO182" s="75">
        <f t="shared" si="415"/>
        <v>0</v>
      </c>
      <c r="FP182" s="75">
        <f t="shared" si="416"/>
        <v>7144.58</v>
      </c>
    </row>
    <row r="183" spans="1:172" ht="15" customHeight="1" outlineLevel="2" x14ac:dyDescent="0.25">
      <c r="A183" s="30">
        <v>12</v>
      </c>
      <c r="B183" s="30" t="s">
        <v>408</v>
      </c>
      <c r="C183" s="30" t="s">
        <v>6</v>
      </c>
      <c r="D183" s="64">
        <f t="shared" si="339"/>
        <v>16124</v>
      </c>
      <c r="E183" s="62">
        <v>16124</v>
      </c>
      <c r="F183" s="39" t="s">
        <v>654</v>
      </c>
      <c r="G183" s="36" t="s">
        <v>410</v>
      </c>
      <c r="H183" s="36" t="s">
        <v>410</v>
      </c>
      <c r="I183" s="41" t="s">
        <v>653</v>
      </c>
      <c r="J183" s="37" t="s">
        <v>458</v>
      </c>
      <c r="K183" s="37" t="s">
        <v>415</v>
      </c>
      <c r="L183" s="32" t="s">
        <v>220</v>
      </c>
      <c r="M183" s="33" t="s">
        <v>405</v>
      </c>
      <c r="N183" s="34">
        <v>0.01</v>
      </c>
      <c r="O183" s="34">
        <v>0.02</v>
      </c>
      <c r="P183" s="34">
        <v>0</v>
      </c>
      <c r="Q183" s="34">
        <v>0</v>
      </c>
      <c r="R183" s="33">
        <v>0</v>
      </c>
      <c r="S183" s="33">
        <v>0</v>
      </c>
      <c r="T183" s="33">
        <v>30</v>
      </c>
      <c r="U183" s="33"/>
      <c r="X183" s="75">
        <f>+VLOOKUP($D183,[1]venta_neta_cons!$A$2:$N$1048576,3,0)</f>
        <v>2669</v>
      </c>
      <c r="Y183" s="75">
        <f>+VLOOKUP($D183,[1]venta_neta_cons!$A$2:$N$1048576,4,0)</f>
        <v>0</v>
      </c>
      <c r="Z183" s="75">
        <f>+VLOOKUP($D183,[1]venta_neta_cons!$A$2:$N$1048576,5,0)</f>
        <v>0</v>
      </c>
      <c r="AA183" s="75">
        <f>+VLOOKUP($D183,[1]venta_neta_cons!$A$2:$N$1048576,6,0)</f>
        <v>0</v>
      </c>
      <c r="AB183" s="75">
        <f>+VLOOKUP($D183,[1]venta_neta_cons!$A$2:$N$1048576,7,0)</f>
        <v>0</v>
      </c>
      <c r="AC183" s="75">
        <f>+VLOOKUP($D183,[1]venta_neta_cons!$A$2:$N$1048576,8,0)</f>
        <v>0</v>
      </c>
      <c r="AD183" s="75">
        <f>+VLOOKUP($D183,[1]venta_neta_cons!$A$2:$N$1048576,9,0)</f>
        <v>0</v>
      </c>
      <c r="AE183" s="75">
        <f>+VLOOKUP($D183,[1]venta_neta_cons!$A$2:$N$1048576,10,0)</f>
        <v>0</v>
      </c>
      <c r="AF183" s="75">
        <f>+VLOOKUP($D183,[1]venta_neta_cons!$A$2:$N$1048576,11,0)</f>
        <v>0</v>
      </c>
      <c r="AG183" s="75">
        <f>+VLOOKUP($D183,[1]venta_neta_cons!$A$2:$N$1048576,12,0)</f>
        <v>0</v>
      </c>
      <c r="AH183" s="75">
        <f>+VLOOKUP($D183,[1]venta_neta_cons!$A$2:$N$1048576,13,0)</f>
        <v>0</v>
      </c>
      <c r="AI183" s="75">
        <f>+VLOOKUP($D183,[1]venta_neta_cons!$A$2:$N$1048576,14,0)</f>
        <v>0</v>
      </c>
      <c r="AJ183" s="76">
        <f t="shared" si="340"/>
        <v>2669</v>
      </c>
      <c r="AK183" s="159">
        <f t="shared" si="338"/>
        <v>1.8471337579617903E-2</v>
      </c>
      <c r="AL183" s="76"/>
      <c r="AM183" s="75">
        <f>+VLOOKUP($D183,[1]saldo_cons!$A$2:$N$1048576,3,0)</f>
        <v>2669</v>
      </c>
      <c r="AN183" s="75">
        <f>+VLOOKUP($D183,[1]saldo_cons!$A$2:$N$1048576,4,0)</f>
        <v>0</v>
      </c>
      <c r="AO183" s="75">
        <f>+VLOOKUP($D183,[1]saldo_cons!$A$2:$N$1048576,5,0)</f>
        <v>0</v>
      </c>
      <c r="AP183" s="75">
        <f>+VLOOKUP($D183,[1]saldo_cons!$A$2:$N$1048576,6,0)</f>
        <v>0</v>
      </c>
      <c r="AQ183" s="75">
        <f>+VLOOKUP($D183,[1]saldo_cons!$A$2:$N$1048576,7,0)</f>
        <v>0</v>
      </c>
      <c r="AR183" s="75">
        <f>+VLOOKUP($D183,[1]saldo_cons!$A$2:$N$1048576,8,0)</f>
        <v>0</v>
      </c>
      <c r="AS183" s="75">
        <f>+VLOOKUP($D183,[1]saldo_cons!$A$2:$N$1048576,9,0)</f>
        <v>0</v>
      </c>
      <c r="AT183" s="75">
        <f>+VLOOKUP($D183,[1]saldo_cons!$A$2:$N$1048576,10,0)</f>
        <v>0</v>
      </c>
      <c r="AU183" s="75">
        <f>+VLOOKUP($D183,[1]saldo_cons!$A$2:$N$1048576,11,0)</f>
        <v>0</v>
      </c>
      <c r="AV183" s="75">
        <f>+VLOOKUP($D183,[1]saldo_cons!$A$2:$N$1048576,12,0)</f>
        <v>0</v>
      </c>
      <c r="AW183" s="75">
        <f>+VLOOKUP($D183,[1]saldo_cons!$A$2:$N$1048576,13,0)</f>
        <v>0</v>
      </c>
      <c r="AX183" s="75">
        <f>+VLOOKUP($D183,[1]saldo_cons!$A$2:$N$1048576,14,0)</f>
        <v>0</v>
      </c>
      <c r="AY183" s="76">
        <f t="shared" si="417"/>
        <v>2669</v>
      </c>
      <c r="AZ183" s="76"/>
      <c r="BA183" s="76"/>
      <c r="BB183" s="75">
        <f>+VLOOKUP($D183,[1]ggr_cons!$A$2:$N$1048576,3,0)</f>
        <v>49.300000000000182</v>
      </c>
      <c r="BC183" s="75">
        <f>+VLOOKUP($D183,[1]ggr_cons!$A$2:$N$1048576,4,0)</f>
        <v>0</v>
      </c>
      <c r="BD183" s="75">
        <f>+VLOOKUP($D183,[1]ggr_cons!$A$2:$N$1048576,5,0)</f>
        <v>0</v>
      </c>
      <c r="BE183" s="75">
        <f>+VLOOKUP($D183,[1]ggr_cons!$A$2:$N$1048576,6,0)</f>
        <v>0</v>
      </c>
      <c r="BF183" s="75">
        <f>+VLOOKUP($D183,[1]ggr_cons!$A$2:$N$1048576,7,0)</f>
        <v>0</v>
      </c>
      <c r="BG183" s="75">
        <f>+VLOOKUP($D183,[1]ggr_cons!$A$2:$N$1048576,8,0)</f>
        <v>0</v>
      </c>
      <c r="BH183" s="75">
        <f>+VLOOKUP($D183,[1]ggr_cons!$A$2:$N$1048576,9,0)</f>
        <v>0</v>
      </c>
      <c r="BI183" s="75">
        <f>+VLOOKUP($D183,[1]ggr_cons!$A$2:$N$1048576,10,0)</f>
        <v>0</v>
      </c>
      <c r="BJ183" s="75">
        <f>+VLOOKUP($D183,[1]ggr_cons!$A$2:$N$1048576,11,0)</f>
        <v>0</v>
      </c>
      <c r="BK183" s="75">
        <f>+VLOOKUP($D183,[1]ggr_cons!$A$2:$N$1048576,12,0)</f>
        <v>0</v>
      </c>
      <c r="BL183" s="75">
        <f>+VLOOKUP($D183,[1]ggr_cons!$A$2:$N$1048576,13,0)</f>
        <v>0</v>
      </c>
      <c r="BM183" s="75">
        <f>+VLOOKUP($D183,[1]ggr_cons!$A$2:$N$1048576,14,0)</f>
        <v>0</v>
      </c>
      <c r="BN183" s="76">
        <f t="shared" si="418"/>
        <v>49.300000000000182</v>
      </c>
      <c r="BO183" s="75"/>
      <c r="BP183" s="75"/>
      <c r="BQ183" s="77">
        <f t="shared" si="341"/>
        <v>26.69</v>
      </c>
      <c r="BR183" s="77">
        <f t="shared" si="342"/>
        <v>0</v>
      </c>
      <c r="BS183" s="77">
        <f t="shared" si="343"/>
        <v>0</v>
      </c>
      <c r="BT183" s="77">
        <f t="shared" si="344"/>
        <v>0</v>
      </c>
      <c r="BU183" s="77">
        <f t="shared" si="345"/>
        <v>0</v>
      </c>
      <c r="BV183" s="77">
        <f t="shared" si="346"/>
        <v>0</v>
      </c>
      <c r="BW183" s="77">
        <f t="shared" si="347"/>
        <v>0</v>
      </c>
      <c r="BX183" s="77">
        <f t="shared" si="348"/>
        <v>0</v>
      </c>
      <c r="BY183" s="77">
        <f t="shared" si="349"/>
        <v>0</v>
      </c>
      <c r="BZ183" s="77">
        <f t="shared" si="350"/>
        <v>0</v>
      </c>
      <c r="CA183" s="77">
        <f t="shared" si="351"/>
        <v>0</v>
      </c>
      <c r="CB183" s="77">
        <f t="shared" si="352"/>
        <v>0</v>
      </c>
      <c r="CC183" s="77">
        <f t="shared" si="353"/>
        <v>26.69</v>
      </c>
      <c r="CD183" s="75"/>
      <c r="CE183" s="77"/>
      <c r="CF183" s="77">
        <f t="shared" si="354"/>
        <v>22.057851239669422</v>
      </c>
      <c r="CG183" s="77">
        <f t="shared" si="355"/>
        <v>0</v>
      </c>
      <c r="CH183" s="77">
        <f t="shared" si="356"/>
        <v>0</v>
      </c>
      <c r="CI183" s="77">
        <f t="shared" si="357"/>
        <v>0</v>
      </c>
      <c r="CJ183" s="77">
        <f t="shared" si="358"/>
        <v>0</v>
      </c>
      <c r="CK183" s="77">
        <f t="shared" si="359"/>
        <v>0</v>
      </c>
      <c r="CL183" s="77">
        <f t="shared" si="360"/>
        <v>0</v>
      </c>
      <c r="CM183" s="77">
        <f t="shared" si="361"/>
        <v>0</v>
      </c>
      <c r="CN183" s="77">
        <f t="shared" si="362"/>
        <v>0</v>
      </c>
      <c r="CO183" s="77">
        <f t="shared" si="363"/>
        <v>0</v>
      </c>
      <c r="CP183" s="77">
        <f t="shared" si="364"/>
        <v>0</v>
      </c>
      <c r="CQ183" s="77">
        <f t="shared" si="365"/>
        <v>0</v>
      </c>
      <c r="CR183" s="77">
        <f t="shared" si="366"/>
        <v>22.057851239669422</v>
      </c>
      <c r="CS183" s="75"/>
      <c r="CT183" s="75"/>
      <c r="CU183" s="78">
        <f t="shared" si="379"/>
        <v>53.38</v>
      </c>
      <c r="CV183" s="78">
        <f t="shared" si="380"/>
        <v>0</v>
      </c>
      <c r="CW183" s="78">
        <f t="shared" si="381"/>
        <v>0</v>
      </c>
      <c r="CX183" s="78">
        <f t="shared" si="382"/>
        <v>0</v>
      </c>
      <c r="CY183" s="78">
        <f t="shared" si="383"/>
        <v>0</v>
      </c>
      <c r="CZ183" s="78">
        <f t="shared" si="384"/>
        <v>0</v>
      </c>
      <c r="DA183" s="78">
        <f t="shared" si="385"/>
        <v>0</v>
      </c>
      <c r="DB183" s="78">
        <f t="shared" si="386"/>
        <v>0</v>
      </c>
      <c r="DC183" s="78">
        <f t="shared" si="387"/>
        <v>0</v>
      </c>
      <c r="DD183" s="78">
        <f t="shared" si="388"/>
        <v>0</v>
      </c>
      <c r="DE183" s="78">
        <f t="shared" si="389"/>
        <v>0</v>
      </c>
      <c r="DF183" s="78">
        <f t="shared" si="390"/>
        <v>0</v>
      </c>
      <c r="DG183" s="77">
        <f t="shared" si="391"/>
        <v>53.38</v>
      </c>
      <c r="DH183" s="75"/>
      <c r="DJ183" s="6">
        <f t="shared" si="392"/>
        <v>30</v>
      </c>
      <c r="DK183" s="6">
        <f t="shared" si="393"/>
        <v>0</v>
      </c>
      <c r="DL183" s="6">
        <f t="shared" si="394"/>
        <v>0</v>
      </c>
      <c r="DM183" s="6">
        <f t="shared" si="395"/>
        <v>0</v>
      </c>
      <c r="DN183" s="6">
        <f t="shared" si="396"/>
        <v>0</v>
      </c>
      <c r="DO183" s="6">
        <f t="shared" si="397"/>
        <v>0</v>
      </c>
      <c r="DP183" s="6">
        <f t="shared" si="398"/>
        <v>0</v>
      </c>
      <c r="DQ183" s="6">
        <f t="shared" si="399"/>
        <v>0</v>
      </c>
      <c r="DR183" s="6">
        <f t="shared" si="400"/>
        <v>0</v>
      </c>
      <c r="DS183" s="6">
        <f t="shared" si="401"/>
        <v>0</v>
      </c>
      <c r="DT183" s="6">
        <f t="shared" si="402"/>
        <v>0</v>
      </c>
      <c r="DU183" s="6">
        <f t="shared" si="403"/>
        <v>0</v>
      </c>
      <c r="DV183" s="77">
        <f t="shared" si="421"/>
        <v>30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77">
        <f t="shared" si="419"/>
        <v>0</v>
      </c>
      <c r="EO183" s="75">
        <f t="shared" si="367"/>
        <v>83.38</v>
      </c>
      <c r="EP183" s="75">
        <f t="shared" si="368"/>
        <v>0</v>
      </c>
      <c r="EQ183" s="75">
        <f t="shared" si="369"/>
        <v>0</v>
      </c>
      <c r="ER183" s="75">
        <f t="shared" si="370"/>
        <v>0</v>
      </c>
      <c r="ES183" s="75">
        <f t="shared" si="371"/>
        <v>0</v>
      </c>
      <c r="ET183" s="75">
        <f t="shared" si="372"/>
        <v>0</v>
      </c>
      <c r="EU183" s="75">
        <f t="shared" si="373"/>
        <v>0</v>
      </c>
      <c r="EV183" s="75">
        <f t="shared" si="374"/>
        <v>0</v>
      </c>
      <c r="EW183" s="75">
        <f t="shared" si="375"/>
        <v>0</v>
      </c>
      <c r="EX183" s="75">
        <f t="shared" si="376"/>
        <v>0</v>
      </c>
      <c r="EY183" s="75">
        <f t="shared" si="377"/>
        <v>0</v>
      </c>
      <c r="EZ183" s="75">
        <f t="shared" si="378"/>
        <v>0</v>
      </c>
      <c r="FA183" s="77">
        <f t="shared" si="420"/>
        <v>83.38</v>
      </c>
      <c r="FD183" s="75">
        <f t="shared" si="404"/>
        <v>2585.62</v>
      </c>
      <c r="FE183" s="75">
        <f t="shared" si="405"/>
        <v>0</v>
      </c>
      <c r="FF183" s="75">
        <f t="shared" si="406"/>
        <v>0</v>
      </c>
      <c r="FG183" s="75">
        <f t="shared" si="407"/>
        <v>0</v>
      </c>
      <c r="FH183" s="75">
        <f t="shared" si="408"/>
        <v>0</v>
      </c>
      <c r="FI183" s="75">
        <f t="shared" si="409"/>
        <v>0</v>
      </c>
      <c r="FJ183" s="75">
        <f t="shared" si="410"/>
        <v>0</v>
      </c>
      <c r="FK183" s="75">
        <f t="shared" si="411"/>
        <v>0</v>
      </c>
      <c r="FL183" s="75">
        <f t="shared" si="412"/>
        <v>0</v>
      </c>
      <c r="FM183" s="75">
        <f t="shared" si="413"/>
        <v>0</v>
      </c>
      <c r="FN183" s="75">
        <f t="shared" si="414"/>
        <v>0</v>
      </c>
      <c r="FO183" s="75">
        <f t="shared" si="415"/>
        <v>0</v>
      </c>
      <c r="FP183" s="75">
        <f t="shared" si="416"/>
        <v>2585.62</v>
      </c>
    </row>
    <row r="184" spans="1:172" ht="15" customHeight="1" outlineLevel="2" x14ac:dyDescent="0.25">
      <c r="A184" s="30">
        <v>12</v>
      </c>
      <c r="B184" s="30" t="s">
        <v>408</v>
      </c>
      <c r="C184" s="30" t="s">
        <v>6</v>
      </c>
      <c r="D184" s="64">
        <f t="shared" si="339"/>
        <v>16125</v>
      </c>
      <c r="E184" s="62">
        <v>16125</v>
      </c>
      <c r="F184" s="39" t="s">
        <v>656</v>
      </c>
      <c r="G184" s="36" t="s">
        <v>410</v>
      </c>
      <c r="H184" s="36" t="s">
        <v>410</v>
      </c>
      <c r="I184" s="39" t="s">
        <v>655</v>
      </c>
      <c r="J184" s="37" t="s">
        <v>431</v>
      </c>
      <c r="K184" s="37" t="s">
        <v>431</v>
      </c>
      <c r="L184" s="32" t="s">
        <v>220</v>
      </c>
      <c r="M184" s="33" t="s">
        <v>405</v>
      </c>
      <c r="N184" s="34">
        <v>0.01</v>
      </c>
      <c r="O184" s="34">
        <v>0.02</v>
      </c>
      <c r="P184" s="34">
        <v>0</v>
      </c>
      <c r="Q184" s="34">
        <v>0</v>
      </c>
      <c r="R184" s="33">
        <v>0</v>
      </c>
      <c r="S184" s="33">
        <v>0</v>
      </c>
      <c r="T184" s="33">
        <v>30</v>
      </c>
      <c r="U184" s="33"/>
      <c r="X184" s="75">
        <f>+VLOOKUP($D184,[1]venta_neta_cons!$A$2:$N$1048576,3,0)</f>
        <v>1757</v>
      </c>
      <c r="Y184" s="75">
        <f>+VLOOKUP($D184,[1]venta_neta_cons!$A$2:$N$1048576,4,0)</f>
        <v>0</v>
      </c>
      <c r="Z184" s="75">
        <f>+VLOOKUP($D184,[1]venta_neta_cons!$A$2:$N$1048576,5,0)</f>
        <v>0</v>
      </c>
      <c r="AA184" s="75">
        <f>+VLOOKUP($D184,[1]venta_neta_cons!$A$2:$N$1048576,6,0)</f>
        <v>0</v>
      </c>
      <c r="AB184" s="75">
        <f>+VLOOKUP($D184,[1]venta_neta_cons!$A$2:$N$1048576,7,0)</f>
        <v>0</v>
      </c>
      <c r="AC184" s="75">
        <f>+VLOOKUP($D184,[1]venta_neta_cons!$A$2:$N$1048576,8,0)</f>
        <v>0</v>
      </c>
      <c r="AD184" s="75">
        <f>+VLOOKUP($D184,[1]venta_neta_cons!$A$2:$N$1048576,9,0)</f>
        <v>0</v>
      </c>
      <c r="AE184" s="75">
        <f>+VLOOKUP($D184,[1]venta_neta_cons!$A$2:$N$1048576,10,0)</f>
        <v>0</v>
      </c>
      <c r="AF184" s="75">
        <f>+VLOOKUP($D184,[1]venta_neta_cons!$A$2:$N$1048576,11,0)</f>
        <v>0</v>
      </c>
      <c r="AG184" s="75">
        <f>+VLOOKUP($D184,[1]venta_neta_cons!$A$2:$N$1048576,12,0)</f>
        <v>0</v>
      </c>
      <c r="AH184" s="75">
        <f>+VLOOKUP($D184,[1]venta_neta_cons!$A$2:$N$1048576,13,0)</f>
        <v>0</v>
      </c>
      <c r="AI184" s="75">
        <f>+VLOOKUP($D184,[1]venta_neta_cons!$A$2:$N$1048576,14,0)</f>
        <v>0</v>
      </c>
      <c r="AJ184" s="76">
        <f t="shared" si="340"/>
        <v>1757</v>
      </c>
      <c r="AK184" s="159">
        <f t="shared" si="338"/>
        <v>-4.2026180990324367E-2</v>
      </c>
      <c r="AL184" s="76"/>
      <c r="AM184" s="75">
        <f>+VLOOKUP($D184,[1]saldo_cons!$A$2:$N$1048576,3,0)</f>
        <v>1757</v>
      </c>
      <c r="AN184" s="75">
        <f>+VLOOKUP($D184,[1]saldo_cons!$A$2:$N$1048576,4,0)</f>
        <v>0</v>
      </c>
      <c r="AO184" s="75">
        <f>+VLOOKUP($D184,[1]saldo_cons!$A$2:$N$1048576,5,0)</f>
        <v>0</v>
      </c>
      <c r="AP184" s="75">
        <f>+VLOOKUP($D184,[1]saldo_cons!$A$2:$N$1048576,6,0)</f>
        <v>0</v>
      </c>
      <c r="AQ184" s="75">
        <f>+VLOOKUP($D184,[1]saldo_cons!$A$2:$N$1048576,7,0)</f>
        <v>0</v>
      </c>
      <c r="AR184" s="75">
        <f>+VLOOKUP($D184,[1]saldo_cons!$A$2:$N$1048576,8,0)</f>
        <v>0</v>
      </c>
      <c r="AS184" s="75">
        <f>+VLOOKUP($D184,[1]saldo_cons!$A$2:$N$1048576,9,0)</f>
        <v>0</v>
      </c>
      <c r="AT184" s="75">
        <f>+VLOOKUP($D184,[1]saldo_cons!$A$2:$N$1048576,10,0)</f>
        <v>0</v>
      </c>
      <c r="AU184" s="75">
        <f>+VLOOKUP($D184,[1]saldo_cons!$A$2:$N$1048576,11,0)</f>
        <v>0</v>
      </c>
      <c r="AV184" s="75">
        <f>+VLOOKUP($D184,[1]saldo_cons!$A$2:$N$1048576,12,0)</f>
        <v>0</v>
      </c>
      <c r="AW184" s="75">
        <f>+VLOOKUP($D184,[1]saldo_cons!$A$2:$N$1048576,13,0)</f>
        <v>0</v>
      </c>
      <c r="AX184" s="75">
        <f>+VLOOKUP($D184,[1]saldo_cons!$A$2:$N$1048576,14,0)</f>
        <v>0</v>
      </c>
      <c r="AY184" s="76">
        <f t="shared" si="417"/>
        <v>1757</v>
      </c>
      <c r="AZ184" s="76"/>
      <c r="BA184" s="76"/>
      <c r="BB184" s="75">
        <f>+VLOOKUP($D184,[1]ggr_cons!$A$2:$N$1048576,3,0)</f>
        <v>-73.839999999999918</v>
      </c>
      <c r="BC184" s="75">
        <f>+VLOOKUP($D184,[1]ggr_cons!$A$2:$N$1048576,4,0)</f>
        <v>0</v>
      </c>
      <c r="BD184" s="75">
        <f>+VLOOKUP($D184,[1]ggr_cons!$A$2:$N$1048576,5,0)</f>
        <v>0</v>
      </c>
      <c r="BE184" s="75">
        <f>+VLOOKUP($D184,[1]ggr_cons!$A$2:$N$1048576,6,0)</f>
        <v>0</v>
      </c>
      <c r="BF184" s="75">
        <f>+VLOOKUP($D184,[1]ggr_cons!$A$2:$N$1048576,7,0)</f>
        <v>0</v>
      </c>
      <c r="BG184" s="75">
        <f>+VLOOKUP($D184,[1]ggr_cons!$A$2:$N$1048576,8,0)</f>
        <v>0</v>
      </c>
      <c r="BH184" s="75">
        <f>+VLOOKUP($D184,[1]ggr_cons!$A$2:$N$1048576,9,0)</f>
        <v>0</v>
      </c>
      <c r="BI184" s="75">
        <f>+VLOOKUP($D184,[1]ggr_cons!$A$2:$N$1048576,10,0)</f>
        <v>0</v>
      </c>
      <c r="BJ184" s="75">
        <f>+VLOOKUP($D184,[1]ggr_cons!$A$2:$N$1048576,11,0)</f>
        <v>0</v>
      </c>
      <c r="BK184" s="75">
        <f>+VLOOKUP($D184,[1]ggr_cons!$A$2:$N$1048576,12,0)</f>
        <v>0</v>
      </c>
      <c r="BL184" s="75">
        <f>+VLOOKUP($D184,[1]ggr_cons!$A$2:$N$1048576,13,0)</f>
        <v>0</v>
      </c>
      <c r="BM184" s="75">
        <f>+VLOOKUP($D184,[1]ggr_cons!$A$2:$N$1048576,14,0)</f>
        <v>0</v>
      </c>
      <c r="BN184" s="76">
        <f t="shared" si="418"/>
        <v>-73.839999999999918</v>
      </c>
      <c r="BO184" s="76"/>
      <c r="BP184" s="75"/>
      <c r="BQ184" s="77">
        <f t="shared" si="341"/>
        <v>17.57</v>
      </c>
      <c r="BR184" s="77">
        <f t="shared" si="342"/>
        <v>0</v>
      </c>
      <c r="BS184" s="77">
        <f t="shared" si="343"/>
        <v>0</v>
      </c>
      <c r="BT184" s="77">
        <f t="shared" si="344"/>
        <v>0</v>
      </c>
      <c r="BU184" s="77">
        <f t="shared" si="345"/>
        <v>0</v>
      </c>
      <c r="BV184" s="77">
        <f t="shared" si="346"/>
        <v>0</v>
      </c>
      <c r="BW184" s="77">
        <f t="shared" si="347"/>
        <v>0</v>
      </c>
      <c r="BX184" s="77">
        <f t="shared" si="348"/>
        <v>0</v>
      </c>
      <c r="BY184" s="77">
        <f t="shared" si="349"/>
        <v>0</v>
      </c>
      <c r="BZ184" s="77">
        <f t="shared" si="350"/>
        <v>0</v>
      </c>
      <c r="CA184" s="77">
        <f t="shared" si="351"/>
        <v>0</v>
      </c>
      <c r="CB184" s="77">
        <f t="shared" si="352"/>
        <v>0</v>
      </c>
      <c r="CC184" s="77">
        <f t="shared" si="353"/>
        <v>17.57</v>
      </c>
      <c r="CD184" s="75"/>
      <c r="CE184" s="77"/>
      <c r="CF184" s="77">
        <f t="shared" si="354"/>
        <v>14.520661157024794</v>
      </c>
      <c r="CG184" s="77">
        <f t="shared" si="355"/>
        <v>0</v>
      </c>
      <c r="CH184" s="77">
        <f t="shared" si="356"/>
        <v>0</v>
      </c>
      <c r="CI184" s="77">
        <f t="shared" si="357"/>
        <v>0</v>
      </c>
      <c r="CJ184" s="77">
        <f t="shared" si="358"/>
        <v>0</v>
      </c>
      <c r="CK184" s="77">
        <f t="shared" si="359"/>
        <v>0</v>
      </c>
      <c r="CL184" s="77">
        <f t="shared" si="360"/>
        <v>0</v>
      </c>
      <c r="CM184" s="77">
        <f t="shared" si="361"/>
        <v>0</v>
      </c>
      <c r="CN184" s="77">
        <f t="shared" si="362"/>
        <v>0</v>
      </c>
      <c r="CO184" s="77">
        <f t="shared" si="363"/>
        <v>0</v>
      </c>
      <c r="CP184" s="77">
        <f t="shared" si="364"/>
        <v>0</v>
      </c>
      <c r="CQ184" s="77">
        <f t="shared" si="365"/>
        <v>0</v>
      </c>
      <c r="CR184" s="77">
        <f t="shared" si="366"/>
        <v>14.520661157024794</v>
      </c>
      <c r="CS184" s="75"/>
      <c r="CT184" s="75"/>
      <c r="CU184" s="78">
        <f t="shared" si="379"/>
        <v>35.14</v>
      </c>
      <c r="CV184" s="78">
        <f t="shared" si="380"/>
        <v>0</v>
      </c>
      <c r="CW184" s="78">
        <f t="shared" si="381"/>
        <v>0</v>
      </c>
      <c r="CX184" s="78">
        <f t="shared" si="382"/>
        <v>0</v>
      </c>
      <c r="CY184" s="78">
        <f t="shared" si="383"/>
        <v>0</v>
      </c>
      <c r="CZ184" s="78">
        <f t="shared" si="384"/>
        <v>0</v>
      </c>
      <c r="DA184" s="78">
        <f t="shared" si="385"/>
        <v>0</v>
      </c>
      <c r="DB184" s="78">
        <f t="shared" si="386"/>
        <v>0</v>
      </c>
      <c r="DC184" s="78">
        <f t="shared" si="387"/>
        <v>0</v>
      </c>
      <c r="DD184" s="78">
        <f t="shared" si="388"/>
        <v>0</v>
      </c>
      <c r="DE184" s="78">
        <f t="shared" si="389"/>
        <v>0</v>
      </c>
      <c r="DF184" s="78">
        <f t="shared" si="390"/>
        <v>0</v>
      </c>
      <c r="DG184" s="77">
        <f t="shared" si="391"/>
        <v>35.14</v>
      </c>
      <c r="DH184" s="75"/>
      <c r="DJ184" s="6">
        <f t="shared" si="392"/>
        <v>30</v>
      </c>
      <c r="DK184" s="6">
        <f t="shared" si="393"/>
        <v>0</v>
      </c>
      <c r="DL184" s="6">
        <f t="shared" si="394"/>
        <v>0</v>
      </c>
      <c r="DM184" s="6">
        <f t="shared" si="395"/>
        <v>0</v>
      </c>
      <c r="DN184" s="6">
        <f t="shared" si="396"/>
        <v>0</v>
      </c>
      <c r="DO184" s="6">
        <f t="shared" si="397"/>
        <v>0</v>
      </c>
      <c r="DP184" s="6">
        <f t="shared" si="398"/>
        <v>0</v>
      </c>
      <c r="DQ184" s="6">
        <f t="shared" si="399"/>
        <v>0</v>
      </c>
      <c r="DR184" s="6">
        <f t="shared" si="400"/>
        <v>0</v>
      </c>
      <c r="DS184" s="6">
        <f t="shared" si="401"/>
        <v>0</v>
      </c>
      <c r="DT184" s="6">
        <f t="shared" si="402"/>
        <v>0</v>
      </c>
      <c r="DU184" s="6">
        <f t="shared" si="403"/>
        <v>0</v>
      </c>
      <c r="DV184" s="77">
        <f t="shared" si="421"/>
        <v>30</v>
      </c>
      <c r="DY184" s="6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77">
        <f t="shared" si="419"/>
        <v>0</v>
      </c>
      <c r="EO184" s="75">
        <f t="shared" si="367"/>
        <v>65.14</v>
      </c>
      <c r="EP184" s="75">
        <f t="shared" si="368"/>
        <v>0</v>
      </c>
      <c r="EQ184" s="75">
        <f t="shared" si="369"/>
        <v>0</v>
      </c>
      <c r="ER184" s="75">
        <f t="shared" si="370"/>
        <v>0</v>
      </c>
      <c r="ES184" s="75">
        <f t="shared" si="371"/>
        <v>0</v>
      </c>
      <c r="ET184" s="75">
        <f t="shared" si="372"/>
        <v>0</v>
      </c>
      <c r="EU184" s="75">
        <f t="shared" si="373"/>
        <v>0</v>
      </c>
      <c r="EV184" s="75">
        <f t="shared" si="374"/>
        <v>0</v>
      </c>
      <c r="EW184" s="75">
        <f t="shared" si="375"/>
        <v>0</v>
      </c>
      <c r="EX184" s="75">
        <f t="shared" si="376"/>
        <v>0</v>
      </c>
      <c r="EY184" s="75">
        <f t="shared" si="377"/>
        <v>0</v>
      </c>
      <c r="EZ184" s="75">
        <f t="shared" si="378"/>
        <v>0</v>
      </c>
      <c r="FA184" s="77">
        <f t="shared" si="420"/>
        <v>65.14</v>
      </c>
      <c r="FD184" s="75">
        <f t="shared" si="404"/>
        <v>1691.86</v>
      </c>
      <c r="FE184" s="75">
        <f t="shared" si="405"/>
        <v>0</v>
      </c>
      <c r="FF184" s="75">
        <f t="shared" si="406"/>
        <v>0</v>
      </c>
      <c r="FG184" s="75">
        <f t="shared" si="407"/>
        <v>0</v>
      </c>
      <c r="FH184" s="75">
        <f t="shared" si="408"/>
        <v>0</v>
      </c>
      <c r="FI184" s="75">
        <f t="shared" si="409"/>
        <v>0</v>
      </c>
      <c r="FJ184" s="75">
        <f t="shared" si="410"/>
        <v>0</v>
      </c>
      <c r="FK184" s="75">
        <f t="shared" si="411"/>
        <v>0</v>
      </c>
      <c r="FL184" s="75">
        <f t="shared" si="412"/>
        <v>0</v>
      </c>
      <c r="FM184" s="75">
        <f t="shared" si="413"/>
        <v>0</v>
      </c>
      <c r="FN184" s="75">
        <f t="shared" si="414"/>
        <v>0</v>
      </c>
      <c r="FO184" s="75">
        <f t="shared" si="415"/>
        <v>0</v>
      </c>
      <c r="FP184" s="75">
        <f t="shared" si="416"/>
        <v>1691.86</v>
      </c>
    </row>
    <row r="185" spans="1:172" ht="15" customHeight="1" outlineLevel="2" x14ac:dyDescent="0.25">
      <c r="A185" s="30">
        <v>12</v>
      </c>
      <c r="B185" s="30" t="s">
        <v>408</v>
      </c>
      <c r="C185" s="30" t="s">
        <v>6</v>
      </c>
      <c r="D185" s="64">
        <f t="shared" si="339"/>
        <v>16126</v>
      </c>
      <c r="E185" s="62">
        <v>16126</v>
      </c>
      <c r="F185" s="39" t="s">
        <v>659</v>
      </c>
      <c r="G185" s="36" t="s">
        <v>410</v>
      </c>
      <c r="H185" s="36" t="s">
        <v>410</v>
      </c>
      <c r="I185" s="39" t="s">
        <v>657</v>
      </c>
      <c r="J185" s="37" t="s">
        <v>658</v>
      </c>
      <c r="K185" s="44" t="s">
        <v>463</v>
      </c>
      <c r="L185" s="32" t="s">
        <v>220</v>
      </c>
      <c r="M185" s="33" t="s">
        <v>405</v>
      </c>
      <c r="N185" s="34">
        <v>0.01</v>
      </c>
      <c r="O185" s="34">
        <v>0.02</v>
      </c>
      <c r="P185" s="34">
        <v>0</v>
      </c>
      <c r="Q185" s="34">
        <v>0</v>
      </c>
      <c r="R185" s="33">
        <v>0</v>
      </c>
      <c r="S185" s="33">
        <v>0</v>
      </c>
      <c r="T185" s="33">
        <v>30</v>
      </c>
      <c r="U185" s="33"/>
      <c r="X185" s="75">
        <f>+VLOOKUP($D185,[1]venta_neta_cons!$A$2:$N$1048576,3,0)</f>
        <v>3151</v>
      </c>
      <c r="Y185" s="75">
        <f>+VLOOKUP($D185,[1]venta_neta_cons!$A$2:$N$1048576,4,0)</f>
        <v>0</v>
      </c>
      <c r="Z185" s="75">
        <f>+VLOOKUP($D185,[1]venta_neta_cons!$A$2:$N$1048576,5,0)</f>
        <v>0</v>
      </c>
      <c r="AA185" s="75">
        <f>+VLOOKUP($D185,[1]venta_neta_cons!$A$2:$N$1048576,6,0)</f>
        <v>0</v>
      </c>
      <c r="AB185" s="75">
        <f>+VLOOKUP($D185,[1]venta_neta_cons!$A$2:$N$1048576,7,0)</f>
        <v>0</v>
      </c>
      <c r="AC185" s="75">
        <f>+VLOOKUP($D185,[1]venta_neta_cons!$A$2:$N$1048576,8,0)</f>
        <v>0</v>
      </c>
      <c r="AD185" s="75">
        <f>+VLOOKUP($D185,[1]venta_neta_cons!$A$2:$N$1048576,9,0)</f>
        <v>0</v>
      </c>
      <c r="AE185" s="75">
        <f>+VLOOKUP($D185,[1]venta_neta_cons!$A$2:$N$1048576,10,0)</f>
        <v>0</v>
      </c>
      <c r="AF185" s="75">
        <f>+VLOOKUP($D185,[1]venta_neta_cons!$A$2:$N$1048576,11,0)</f>
        <v>0</v>
      </c>
      <c r="AG185" s="75">
        <f>+VLOOKUP($D185,[1]venta_neta_cons!$A$2:$N$1048576,12,0)</f>
        <v>0</v>
      </c>
      <c r="AH185" s="75">
        <f>+VLOOKUP($D185,[1]venta_neta_cons!$A$2:$N$1048576,13,0)</f>
        <v>0</v>
      </c>
      <c r="AI185" s="75">
        <f>+VLOOKUP($D185,[1]venta_neta_cons!$A$2:$N$1048576,14,0)</f>
        <v>0</v>
      </c>
      <c r="AJ185" s="76">
        <f t="shared" si="340"/>
        <v>3151</v>
      </c>
      <c r="AK185" s="159">
        <f t="shared" si="338"/>
        <v>0.26337670580768013</v>
      </c>
      <c r="AL185" s="76"/>
      <c r="AM185" s="75">
        <f>+VLOOKUP($D185,[1]saldo_cons!$A$2:$N$1048576,3,0)</f>
        <v>3151</v>
      </c>
      <c r="AN185" s="75">
        <f>+VLOOKUP($D185,[1]saldo_cons!$A$2:$N$1048576,4,0)</f>
        <v>0</v>
      </c>
      <c r="AO185" s="75">
        <f>+VLOOKUP($D185,[1]saldo_cons!$A$2:$N$1048576,5,0)</f>
        <v>0</v>
      </c>
      <c r="AP185" s="75">
        <f>+VLOOKUP($D185,[1]saldo_cons!$A$2:$N$1048576,6,0)</f>
        <v>0</v>
      </c>
      <c r="AQ185" s="75">
        <f>+VLOOKUP($D185,[1]saldo_cons!$A$2:$N$1048576,7,0)</f>
        <v>0</v>
      </c>
      <c r="AR185" s="75">
        <f>+VLOOKUP($D185,[1]saldo_cons!$A$2:$N$1048576,8,0)</f>
        <v>0</v>
      </c>
      <c r="AS185" s="75">
        <f>+VLOOKUP($D185,[1]saldo_cons!$A$2:$N$1048576,9,0)</f>
        <v>0</v>
      </c>
      <c r="AT185" s="75">
        <f>+VLOOKUP($D185,[1]saldo_cons!$A$2:$N$1048576,10,0)</f>
        <v>0</v>
      </c>
      <c r="AU185" s="75">
        <f>+VLOOKUP($D185,[1]saldo_cons!$A$2:$N$1048576,11,0)</f>
        <v>0</v>
      </c>
      <c r="AV185" s="75">
        <f>+VLOOKUP($D185,[1]saldo_cons!$A$2:$N$1048576,12,0)</f>
        <v>0</v>
      </c>
      <c r="AW185" s="75">
        <f>+VLOOKUP($D185,[1]saldo_cons!$A$2:$N$1048576,13,0)</f>
        <v>0</v>
      </c>
      <c r="AX185" s="75">
        <f>+VLOOKUP($D185,[1]saldo_cons!$A$2:$N$1048576,14,0)</f>
        <v>0</v>
      </c>
      <c r="AY185" s="76">
        <f t="shared" si="417"/>
        <v>3151</v>
      </c>
      <c r="AZ185" s="76"/>
      <c r="BA185" s="76"/>
      <c r="BB185" s="75">
        <f>+VLOOKUP($D185,[1]ggr_cons!$A$2:$N$1048576,3,0)</f>
        <v>829.90000000000009</v>
      </c>
      <c r="BC185" s="75">
        <f>+VLOOKUP($D185,[1]ggr_cons!$A$2:$N$1048576,4,0)</f>
        <v>0</v>
      </c>
      <c r="BD185" s="75">
        <f>+VLOOKUP($D185,[1]ggr_cons!$A$2:$N$1048576,5,0)</f>
        <v>0</v>
      </c>
      <c r="BE185" s="75">
        <f>+VLOOKUP($D185,[1]ggr_cons!$A$2:$N$1048576,6,0)</f>
        <v>0</v>
      </c>
      <c r="BF185" s="75">
        <f>+VLOOKUP($D185,[1]ggr_cons!$A$2:$N$1048576,7,0)</f>
        <v>0</v>
      </c>
      <c r="BG185" s="75">
        <f>+VLOOKUP($D185,[1]ggr_cons!$A$2:$N$1048576,8,0)</f>
        <v>0</v>
      </c>
      <c r="BH185" s="75">
        <f>+VLOOKUP($D185,[1]ggr_cons!$A$2:$N$1048576,9,0)</f>
        <v>0</v>
      </c>
      <c r="BI185" s="75">
        <f>+VLOOKUP($D185,[1]ggr_cons!$A$2:$N$1048576,10,0)</f>
        <v>0</v>
      </c>
      <c r="BJ185" s="75">
        <f>+VLOOKUP($D185,[1]ggr_cons!$A$2:$N$1048576,11,0)</f>
        <v>0</v>
      </c>
      <c r="BK185" s="75">
        <f>+VLOOKUP($D185,[1]ggr_cons!$A$2:$N$1048576,12,0)</f>
        <v>0</v>
      </c>
      <c r="BL185" s="75">
        <f>+VLOOKUP($D185,[1]ggr_cons!$A$2:$N$1048576,13,0)</f>
        <v>0</v>
      </c>
      <c r="BM185" s="75">
        <f>+VLOOKUP($D185,[1]ggr_cons!$A$2:$N$1048576,14,0)</f>
        <v>0</v>
      </c>
      <c r="BN185" s="76">
        <f t="shared" si="418"/>
        <v>829.90000000000009</v>
      </c>
      <c r="BO185" s="76"/>
      <c r="BP185" s="75"/>
      <c r="BQ185" s="77">
        <f t="shared" si="341"/>
        <v>31.51</v>
      </c>
      <c r="BR185" s="77">
        <f t="shared" si="342"/>
        <v>0</v>
      </c>
      <c r="BS185" s="77">
        <f t="shared" si="343"/>
        <v>0</v>
      </c>
      <c r="BT185" s="77">
        <f t="shared" si="344"/>
        <v>0</v>
      </c>
      <c r="BU185" s="77">
        <f t="shared" si="345"/>
        <v>0</v>
      </c>
      <c r="BV185" s="77">
        <f t="shared" si="346"/>
        <v>0</v>
      </c>
      <c r="BW185" s="77">
        <f t="shared" si="347"/>
        <v>0</v>
      </c>
      <c r="BX185" s="77">
        <f t="shared" si="348"/>
        <v>0</v>
      </c>
      <c r="BY185" s="77">
        <f t="shared" si="349"/>
        <v>0</v>
      </c>
      <c r="BZ185" s="77">
        <f t="shared" si="350"/>
        <v>0</v>
      </c>
      <c r="CA185" s="77">
        <f t="shared" si="351"/>
        <v>0</v>
      </c>
      <c r="CB185" s="77">
        <f t="shared" si="352"/>
        <v>0</v>
      </c>
      <c r="CC185" s="77">
        <f t="shared" si="353"/>
        <v>31.51</v>
      </c>
      <c r="CD185" s="75"/>
      <c r="CE185" s="77"/>
      <c r="CF185" s="77">
        <f t="shared" si="354"/>
        <v>26.041322314049587</v>
      </c>
      <c r="CG185" s="77">
        <f t="shared" si="355"/>
        <v>0</v>
      </c>
      <c r="CH185" s="77">
        <f t="shared" si="356"/>
        <v>0</v>
      </c>
      <c r="CI185" s="77">
        <f t="shared" si="357"/>
        <v>0</v>
      </c>
      <c r="CJ185" s="77">
        <f t="shared" si="358"/>
        <v>0</v>
      </c>
      <c r="CK185" s="77">
        <f t="shared" si="359"/>
        <v>0</v>
      </c>
      <c r="CL185" s="77">
        <f t="shared" si="360"/>
        <v>0</v>
      </c>
      <c r="CM185" s="77">
        <f t="shared" si="361"/>
        <v>0</v>
      </c>
      <c r="CN185" s="77">
        <f t="shared" si="362"/>
        <v>0</v>
      </c>
      <c r="CO185" s="77">
        <f t="shared" si="363"/>
        <v>0</v>
      </c>
      <c r="CP185" s="77">
        <f t="shared" si="364"/>
        <v>0</v>
      </c>
      <c r="CQ185" s="77">
        <f t="shared" si="365"/>
        <v>0</v>
      </c>
      <c r="CR185" s="77">
        <f t="shared" si="366"/>
        <v>26.041322314049587</v>
      </c>
      <c r="CS185" s="75"/>
      <c r="CT185" s="75"/>
      <c r="CU185" s="78">
        <f t="shared" si="379"/>
        <v>63.02</v>
      </c>
      <c r="CV185" s="78">
        <f t="shared" si="380"/>
        <v>0</v>
      </c>
      <c r="CW185" s="78">
        <f t="shared" si="381"/>
        <v>0</v>
      </c>
      <c r="CX185" s="78">
        <f t="shared" si="382"/>
        <v>0</v>
      </c>
      <c r="CY185" s="78">
        <f t="shared" si="383"/>
        <v>0</v>
      </c>
      <c r="CZ185" s="78">
        <f t="shared" si="384"/>
        <v>0</v>
      </c>
      <c r="DA185" s="78">
        <f t="shared" si="385"/>
        <v>0</v>
      </c>
      <c r="DB185" s="78">
        <f t="shared" si="386"/>
        <v>0</v>
      </c>
      <c r="DC185" s="78">
        <f t="shared" si="387"/>
        <v>0</v>
      </c>
      <c r="DD185" s="78">
        <f t="shared" si="388"/>
        <v>0</v>
      </c>
      <c r="DE185" s="78">
        <f t="shared" si="389"/>
        <v>0</v>
      </c>
      <c r="DF185" s="78">
        <f t="shared" si="390"/>
        <v>0</v>
      </c>
      <c r="DG185" s="77">
        <f t="shared" si="391"/>
        <v>63.02</v>
      </c>
      <c r="DH185" s="75"/>
      <c r="DJ185" s="6">
        <f t="shared" si="392"/>
        <v>30</v>
      </c>
      <c r="DK185" s="6">
        <f t="shared" si="393"/>
        <v>0</v>
      </c>
      <c r="DL185" s="6">
        <f t="shared" si="394"/>
        <v>0</v>
      </c>
      <c r="DM185" s="6">
        <f t="shared" si="395"/>
        <v>0</v>
      </c>
      <c r="DN185" s="6">
        <f t="shared" si="396"/>
        <v>0</v>
      </c>
      <c r="DO185" s="6">
        <f t="shared" si="397"/>
        <v>0</v>
      </c>
      <c r="DP185" s="6">
        <f t="shared" si="398"/>
        <v>0</v>
      </c>
      <c r="DQ185" s="6">
        <f t="shared" si="399"/>
        <v>0</v>
      </c>
      <c r="DR185" s="6">
        <f t="shared" si="400"/>
        <v>0</v>
      </c>
      <c r="DS185" s="6">
        <f t="shared" si="401"/>
        <v>0</v>
      </c>
      <c r="DT185" s="6">
        <f t="shared" si="402"/>
        <v>0</v>
      </c>
      <c r="DU185" s="6">
        <f t="shared" si="403"/>
        <v>0</v>
      </c>
      <c r="DV185" s="77">
        <f t="shared" si="421"/>
        <v>30</v>
      </c>
      <c r="DY185" s="6">
        <v>0</v>
      </c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77">
        <f t="shared" si="419"/>
        <v>0</v>
      </c>
      <c r="EO185" s="75">
        <f t="shared" si="367"/>
        <v>93.02000000000001</v>
      </c>
      <c r="EP185" s="75">
        <f t="shared" si="368"/>
        <v>0</v>
      </c>
      <c r="EQ185" s="75">
        <f t="shared" si="369"/>
        <v>0</v>
      </c>
      <c r="ER185" s="75">
        <f t="shared" si="370"/>
        <v>0</v>
      </c>
      <c r="ES185" s="75">
        <f t="shared" si="371"/>
        <v>0</v>
      </c>
      <c r="ET185" s="75">
        <f t="shared" si="372"/>
        <v>0</v>
      </c>
      <c r="EU185" s="75">
        <f t="shared" si="373"/>
        <v>0</v>
      </c>
      <c r="EV185" s="75">
        <f t="shared" si="374"/>
        <v>0</v>
      </c>
      <c r="EW185" s="75">
        <f t="shared" si="375"/>
        <v>0</v>
      </c>
      <c r="EX185" s="75">
        <f t="shared" si="376"/>
        <v>0</v>
      </c>
      <c r="EY185" s="75">
        <f t="shared" si="377"/>
        <v>0</v>
      </c>
      <c r="EZ185" s="75">
        <f t="shared" si="378"/>
        <v>0</v>
      </c>
      <c r="FA185" s="77">
        <f t="shared" si="420"/>
        <v>93.02000000000001</v>
      </c>
      <c r="FD185" s="75">
        <f t="shared" si="404"/>
        <v>3057.98</v>
      </c>
      <c r="FE185" s="75">
        <f t="shared" si="405"/>
        <v>0</v>
      </c>
      <c r="FF185" s="75">
        <f t="shared" si="406"/>
        <v>0</v>
      </c>
      <c r="FG185" s="75">
        <f t="shared" si="407"/>
        <v>0</v>
      </c>
      <c r="FH185" s="75">
        <f t="shared" si="408"/>
        <v>0</v>
      </c>
      <c r="FI185" s="75">
        <f t="shared" si="409"/>
        <v>0</v>
      </c>
      <c r="FJ185" s="75">
        <f t="shared" si="410"/>
        <v>0</v>
      </c>
      <c r="FK185" s="75">
        <f t="shared" si="411"/>
        <v>0</v>
      </c>
      <c r="FL185" s="75">
        <f t="shared" si="412"/>
        <v>0</v>
      </c>
      <c r="FM185" s="75">
        <f t="shared" si="413"/>
        <v>0</v>
      </c>
      <c r="FN185" s="75">
        <f t="shared" si="414"/>
        <v>0</v>
      </c>
      <c r="FO185" s="75">
        <f t="shared" si="415"/>
        <v>0</v>
      </c>
      <c r="FP185" s="75">
        <f t="shared" si="416"/>
        <v>3057.98</v>
      </c>
    </row>
    <row r="186" spans="1:172" ht="15" customHeight="1" outlineLevel="2" x14ac:dyDescent="0.25">
      <c r="A186" s="30">
        <v>12</v>
      </c>
      <c r="B186" s="30" t="s">
        <v>408</v>
      </c>
      <c r="C186" s="30" t="s">
        <v>6</v>
      </c>
      <c r="D186" s="64">
        <f t="shared" si="339"/>
        <v>16127</v>
      </c>
      <c r="E186" s="62">
        <v>16127</v>
      </c>
      <c r="F186" s="39" t="s">
        <v>662</v>
      </c>
      <c r="G186" s="36" t="s">
        <v>410</v>
      </c>
      <c r="H186" s="36" t="s">
        <v>410</v>
      </c>
      <c r="I186" s="39" t="s">
        <v>660</v>
      </c>
      <c r="J186" s="37" t="s">
        <v>661</v>
      </c>
      <c r="K186" s="37" t="s">
        <v>415</v>
      </c>
      <c r="L186" s="32" t="s">
        <v>220</v>
      </c>
      <c r="M186" s="33" t="s">
        <v>405</v>
      </c>
      <c r="N186" s="34">
        <v>0.01</v>
      </c>
      <c r="O186" s="34">
        <v>0.02</v>
      </c>
      <c r="P186" s="34">
        <v>0</v>
      </c>
      <c r="Q186" s="34">
        <v>0</v>
      </c>
      <c r="R186" s="33">
        <v>0</v>
      </c>
      <c r="S186" s="33">
        <v>0</v>
      </c>
      <c r="T186" s="33">
        <v>30</v>
      </c>
      <c r="U186" s="33"/>
      <c r="X186" s="75">
        <f>+VLOOKUP($D186,[1]venta_neta_cons!$A$2:$N$1048576,3,0)</f>
        <v>3123</v>
      </c>
      <c r="Y186" s="75">
        <f>+VLOOKUP($D186,[1]venta_neta_cons!$A$2:$N$1048576,4,0)</f>
        <v>0</v>
      </c>
      <c r="Z186" s="75">
        <f>+VLOOKUP($D186,[1]venta_neta_cons!$A$2:$N$1048576,5,0)</f>
        <v>0</v>
      </c>
      <c r="AA186" s="75">
        <f>+VLOOKUP($D186,[1]venta_neta_cons!$A$2:$N$1048576,6,0)</f>
        <v>0</v>
      </c>
      <c r="AB186" s="75">
        <f>+VLOOKUP($D186,[1]venta_neta_cons!$A$2:$N$1048576,7,0)</f>
        <v>0</v>
      </c>
      <c r="AC186" s="75">
        <f>+VLOOKUP($D186,[1]venta_neta_cons!$A$2:$N$1048576,8,0)</f>
        <v>0</v>
      </c>
      <c r="AD186" s="75">
        <f>+VLOOKUP($D186,[1]venta_neta_cons!$A$2:$N$1048576,9,0)</f>
        <v>0</v>
      </c>
      <c r="AE186" s="75">
        <f>+VLOOKUP($D186,[1]venta_neta_cons!$A$2:$N$1048576,10,0)</f>
        <v>0</v>
      </c>
      <c r="AF186" s="75">
        <f>+VLOOKUP($D186,[1]venta_neta_cons!$A$2:$N$1048576,11,0)</f>
        <v>0</v>
      </c>
      <c r="AG186" s="75">
        <f>+VLOOKUP($D186,[1]venta_neta_cons!$A$2:$N$1048576,12,0)</f>
        <v>0</v>
      </c>
      <c r="AH186" s="75">
        <f>+VLOOKUP($D186,[1]venta_neta_cons!$A$2:$N$1048576,13,0)</f>
        <v>0</v>
      </c>
      <c r="AI186" s="75">
        <f>+VLOOKUP($D186,[1]venta_neta_cons!$A$2:$N$1048576,14,0)</f>
        <v>0</v>
      </c>
      <c r="AJ186" s="76">
        <f t="shared" si="340"/>
        <v>3123</v>
      </c>
      <c r="AK186" s="159">
        <f t="shared" si="338"/>
        <v>0.4287319884726225</v>
      </c>
      <c r="AL186" s="76"/>
      <c r="AM186" s="75">
        <f>+VLOOKUP($D186,[1]saldo_cons!$A$2:$N$1048576,3,0)</f>
        <v>3123</v>
      </c>
      <c r="AN186" s="75">
        <f>+VLOOKUP($D186,[1]saldo_cons!$A$2:$N$1048576,4,0)</f>
        <v>0</v>
      </c>
      <c r="AO186" s="75">
        <f>+VLOOKUP($D186,[1]saldo_cons!$A$2:$N$1048576,5,0)</f>
        <v>0</v>
      </c>
      <c r="AP186" s="75">
        <f>+VLOOKUP($D186,[1]saldo_cons!$A$2:$N$1048576,6,0)</f>
        <v>0</v>
      </c>
      <c r="AQ186" s="75">
        <f>+VLOOKUP($D186,[1]saldo_cons!$A$2:$N$1048576,7,0)</f>
        <v>0</v>
      </c>
      <c r="AR186" s="75">
        <f>+VLOOKUP($D186,[1]saldo_cons!$A$2:$N$1048576,8,0)</f>
        <v>0</v>
      </c>
      <c r="AS186" s="75">
        <f>+VLOOKUP($D186,[1]saldo_cons!$A$2:$N$1048576,9,0)</f>
        <v>0</v>
      </c>
      <c r="AT186" s="75">
        <f>+VLOOKUP($D186,[1]saldo_cons!$A$2:$N$1048576,10,0)</f>
        <v>0</v>
      </c>
      <c r="AU186" s="75">
        <f>+VLOOKUP($D186,[1]saldo_cons!$A$2:$N$1048576,11,0)</f>
        <v>0</v>
      </c>
      <c r="AV186" s="75">
        <f>+VLOOKUP($D186,[1]saldo_cons!$A$2:$N$1048576,12,0)</f>
        <v>0</v>
      </c>
      <c r="AW186" s="75">
        <f>+VLOOKUP($D186,[1]saldo_cons!$A$2:$N$1048576,13,0)</f>
        <v>0</v>
      </c>
      <c r="AX186" s="75">
        <f>+VLOOKUP($D186,[1]saldo_cons!$A$2:$N$1048576,14,0)</f>
        <v>0</v>
      </c>
      <c r="AY186" s="76">
        <f t="shared" si="417"/>
        <v>3123</v>
      </c>
      <c r="AZ186" s="76"/>
      <c r="BA186" s="76"/>
      <c r="BB186" s="75">
        <f>+VLOOKUP($D186,[1]ggr_cons!$A$2:$N$1048576,3,0)</f>
        <v>1338.93</v>
      </c>
      <c r="BC186" s="75">
        <f>+VLOOKUP($D186,[1]ggr_cons!$A$2:$N$1048576,4,0)</f>
        <v>0</v>
      </c>
      <c r="BD186" s="75">
        <f>+VLOOKUP($D186,[1]ggr_cons!$A$2:$N$1048576,5,0)</f>
        <v>0</v>
      </c>
      <c r="BE186" s="75">
        <f>+VLOOKUP($D186,[1]ggr_cons!$A$2:$N$1048576,6,0)</f>
        <v>0</v>
      </c>
      <c r="BF186" s="75">
        <f>+VLOOKUP($D186,[1]ggr_cons!$A$2:$N$1048576,7,0)</f>
        <v>0</v>
      </c>
      <c r="BG186" s="75">
        <f>+VLOOKUP($D186,[1]ggr_cons!$A$2:$N$1048576,8,0)</f>
        <v>0</v>
      </c>
      <c r="BH186" s="75">
        <f>+VLOOKUP($D186,[1]ggr_cons!$A$2:$N$1048576,9,0)</f>
        <v>0</v>
      </c>
      <c r="BI186" s="75">
        <f>+VLOOKUP($D186,[1]ggr_cons!$A$2:$N$1048576,10,0)</f>
        <v>0</v>
      </c>
      <c r="BJ186" s="75">
        <f>+VLOOKUP($D186,[1]ggr_cons!$A$2:$N$1048576,11,0)</f>
        <v>0</v>
      </c>
      <c r="BK186" s="75">
        <f>+VLOOKUP($D186,[1]ggr_cons!$A$2:$N$1048576,12,0)</f>
        <v>0</v>
      </c>
      <c r="BL186" s="75">
        <f>+VLOOKUP($D186,[1]ggr_cons!$A$2:$N$1048576,13,0)</f>
        <v>0</v>
      </c>
      <c r="BM186" s="75">
        <f>+VLOOKUP($D186,[1]ggr_cons!$A$2:$N$1048576,14,0)</f>
        <v>0</v>
      </c>
      <c r="BN186" s="76">
        <f t="shared" si="418"/>
        <v>1338.93</v>
      </c>
      <c r="BO186" s="76"/>
      <c r="BP186" s="75"/>
      <c r="BQ186" s="77">
        <f t="shared" si="341"/>
        <v>31.23</v>
      </c>
      <c r="BR186" s="77">
        <f t="shared" si="342"/>
        <v>0</v>
      </c>
      <c r="BS186" s="77">
        <f t="shared" si="343"/>
        <v>0</v>
      </c>
      <c r="BT186" s="77">
        <f t="shared" si="344"/>
        <v>0</v>
      </c>
      <c r="BU186" s="77">
        <f t="shared" si="345"/>
        <v>0</v>
      </c>
      <c r="BV186" s="77">
        <f t="shared" si="346"/>
        <v>0</v>
      </c>
      <c r="BW186" s="77">
        <f t="shared" si="347"/>
        <v>0</v>
      </c>
      <c r="BX186" s="77">
        <f t="shared" si="348"/>
        <v>0</v>
      </c>
      <c r="BY186" s="77">
        <f t="shared" si="349"/>
        <v>0</v>
      </c>
      <c r="BZ186" s="77">
        <f t="shared" si="350"/>
        <v>0</v>
      </c>
      <c r="CA186" s="77">
        <f t="shared" si="351"/>
        <v>0</v>
      </c>
      <c r="CB186" s="77">
        <f t="shared" si="352"/>
        <v>0</v>
      </c>
      <c r="CC186" s="77">
        <f t="shared" si="353"/>
        <v>31.23</v>
      </c>
      <c r="CD186" s="75"/>
      <c r="CE186" s="77"/>
      <c r="CF186" s="77">
        <f t="shared" si="354"/>
        <v>25.809917355371901</v>
      </c>
      <c r="CG186" s="77">
        <f t="shared" si="355"/>
        <v>0</v>
      </c>
      <c r="CH186" s="77">
        <f t="shared" si="356"/>
        <v>0</v>
      </c>
      <c r="CI186" s="77">
        <f t="shared" si="357"/>
        <v>0</v>
      </c>
      <c r="CJ186" s="77">
        <f t="shared" si="358"/>
        <v>0</v>
      </c>
      <c r="CK186" s="77">
        <f t="shared" si="359"/>
        <v>0</v>
      </c>
      <c r="CL186" s="77">
        <f t="shared" si="360"/>
        <v>0</v>
      </c>
      <c r="CM186" s="77">
        <f t="shared" si="361"/>
        <v>0</v>
      </c>
      <c r="CN186" s="77">
        <f t="shared" si="362"/>
        <v>0</v>
      </c>
      <c r="CO186" s="77">
        <f t="shared" si="363"/>
        <v>0</v>
      </c>
      <c r="CP186" s="77">
        <f t="shared" si="364"/>
        <v>0</v>
      </c>
      <c r="CQ186" s="77">
        <f t="shared" si="365"/>
        <v>0</v>
      </c>
      <c r="CR186" s="77">
        <f t="shared" si="366"/>
        <v>25.809917355371901</v>
      </c>
      <c r="CS186" s="75"/>
      <c r="CT186" s="75"/>
      <c r="CU186" s="78">
        <f t="shared" si="379"/>
        <v>62.46</v>
      </c>
      <c r="CV186" s="78">
        <f t="shared" si="380"/>
        <v>0</v>
      </c>
      <c r="CW186" s="78">
        <f t="shared" si="381"/>
        <v>0</v>
      </c>
      <c r="CX186" s="78">
        <f t="shared" si="382"/>
        <v>0</v>
      </c>
      <c r="CY186" s="78">
        <f t="shared" si="383"/>
        <v>0</v>
      </c>
      <c r="CZ186" s="78">
        <f t="shared" si="384"/>
        <v>0</v>
      </c>
      <c r="DA186" s="78">
        <f t="shared" si="385"/>
        <v>0</v>
      </c>
      <c r="DB186" s="78">
        <f t="shared" si="386"/>
        <v>0</v>
      </c>
      <c r="DC186" s="78">
        <f t="shared" si="387"/>
        <v>0</v>
      </c>
      <c r="DD186" s="78">
        <f t="shared" si="388"/>
        <v>0</v>
      </c>
      <c r="DE186" s="78">
        <f t="shared" si="389"/>
        <v>0</v>
      </c>
      <c r="DF186" s="78">
        <f t="shared" si="390"/>
        <v>0</v>
      </c>
      <c r="DG186" s="77">
        <f t="shared" si="391"/>
        <v>62.46</v>
      </c>
      <c r="DH186" s="75"/>
      <c r="DJ186" s="6">
        <f t="shared" si="392"/>
        <v>30</v>
      </c>
      <c r="DK186" s="6">
        <f t="shared" si="393"/>
        <v>0</v>
      </c>
      <c r="DL186" s="6">
        <f t="shared" si="394"/>
        <v>0</v>
      </c>
      <c r="DM186" s="6">
        <f t="shared" si="395"/>
        <v>0</v>
      </c>
      <c r="DN186" s="6">
        <f t="shared" si="396"/>
        <v>0</v>
      </c>
      <c r="DO186" s="6">
        <f t="shared" si="397"/>
        <v>0</v>
      </c>
      <c r="DP186" s="6">
        <f t="shared" si="398"/>
        <v>0</v>
      </c>
      <c r="DQ186" s="6">
        <f t="shared" si="399"/>
        <v>0</v>
      </c>
      <c r="DR186" s="6">
        <f t="shared" si="400"/>
        <v>0</v>
      </c>
      <c r="DS186" s="6">
        <f t="shared" si="401"/>
        <v>0</v>
      </c>
      <c r="DT186" s="6">
        <f t="shared" si="402"/>
        <v>0</v>
      </c>
      <c r="DU186" s="6">
        <f t="shared" si="403"/>
        <v>0</v>
      </c>
      <c r="DV186" s="77">
        <f t="shared" si="421"/>
        <v>30</v>
      </c>
      <c r="DY186" s="6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77">
        <f t="shared" si="419"/>
        <v>0</v>
      </c>
      <c r="EO186" s="75">
        <f t="shared" si="367"/>
        <v>92.460000000000008</v>
      </c>
      <c r="EP186" s="75">
        <f t="shared" si="368"/>
        <v>0</v>
      </c>
      <c r="EQ186" s="75">
        <f t="shared" si="369"/>
        <v>0</v>
      </c>
      <c r="ER186" s="75">
        <f t="shared" si="370"/>
        <v>0</v>
      </c>
      <c r="ES186" s="75">
        <f t="shared" si="371"/>
        <v>0</v>
      </c>
      <c r="ET186" s="75">
        <f t="shared" si="372"/>
        <v>0</v>
      </c>
      <c r="EU186" s="75">
        <f t="shared" si="373"/>
        <v>0</v>
      </c>
      <c r="EV186" s="75">
        <f t="shared" si="374"/>
        <v>0</v>
      </c>
      <c r="EW186" s="75">
        <f t="shared" si="375"/>
        <v>0</v>
      </c>
      <c r="EX186" s="75">
        <f t="shared" si="376"/>
        <v>0</v>
      </c>
      <c r="EY186" s="75">
        <f t="shared" si="377"/>
        <v>0</v>
      </c>
      <c r="EZ186" s="75">
        <f t="shared" si="378"/>
        <v>0</v>
      </c>
      <c r="FA186" s="77">
        <f t="shared" si="420"/>
        <v>92.460000000000008</v>
      </c>
      <c r="FD186" s="75">
        <f t="shared" si="404"/>
        <v>3030.54</v>
      </c>
      <c r="FE186" s="75">
        <f t="shared" si="405"/>
        <v>0</v>
      </c>
      <c r="FF186" s="75">
        <f t="shared" si="406"/>
        <v>0</v>
      </c>
      <c r="FG186" s="75">
        <f t="shared" si="407"/>
        <v>0</v>
      </c>
      <c r="FH186" s="75">
        <f t="shared" si="408"/>
        <v>0</v>
      </c>
      <c r="FI186" s="75">
        <f t="shared" si="409"/>
        <v>0</v>
      </c>
      <c r="FJ186" s="75">
        <f t="shared" si="410"/>
        <v>0</v>
      </c>
      <c r="FK186" s="75">
        <f t="shared" si="411"/>
        <v>0</v>
      </c>
      <c r="FL186" s="75">
        <f t="shared" si="412"/>
        <v>0</v>
      </c>
      <c r="FM186" s="75">
        <f t="shared" si="413"/>
        <v>0</v>
      </c>
      <c r="FN186" s="75">
        <f t="shared" si="414"/>
        <v>0</v>
      </c>
      <c r="FO186" s="75">
        <f t="shared" si="415"/>
        <v>0</v>
      </c>
      <c r="FP186" s="75">
        <f t="shared" si="416"/>
        <v>3030.54</v>
      </c>
    </row>
    <row r="187" spans="1:172" ht="15" customHeight="1" outlineLevel="2" x14ac:dyDescent="0.25">
      <c r="A187" s="30">
        <v>12</v>
      </c>
      <c r="B187" s="30" t="s">
        <v>408</v>
      </c>
      <c r="C187" s="30" t="s">
        <v>6</v>
      </c>
      <c r="D187" s="64">
        <f t="shared" si="339"/>
        <v>16128</v>
      </c>
      <c r="E187" s="62">
        <v>16128</v>
      </c>
      <c r="F187" s="39" t="s">
        <v>664</v>
      </c>
      <c r="G187" s="36" t="s">
        <v>410</v>
      </c>
      <c r="H187" s="36" t="s">
        <v>410</v>
      </c>
      <c r="I187" s="39" t="s">
        <v>663</v>
      </c>
      <c r="J187" s="37" t="s">
        <v>414</v>
      </c>
      <c r="K187" s="37" t="s">
        <v>415</v>
      </c>
      <c r="L187" s="32" t="s">
        <v>220</v>
      </c>
      <c r="M187" s="33" t="s">
        <v>405</v>
      </c>
      <c r="N187" s="34">
        <v>0.01</v>
      </c>
      <c r="O187" s="34">
        <v>0.02</v>
      </c>
      <c r="P187" s="34">
        <v>0</v>
      </c>
      <c r="Q187" s="34">
        <v>0</v>
      </c>
      <c r="R187" s="33">
        <v>0</v>
      </c>
      <c r="S187" s="33">
        <v>0</v>
      </c>
      <c r="T187" s="33">
        <v>30</v>
      </c>
      <c r="U187" s="33"/>
      <c r="X187" s="75">
        <f>+VLOOKUP($D187,[1]venta_neta_cons!$A$2:$N$1048576,3,0)</f>
        <v>669</v>
      </c>
      <c r="Y187" s="75">
        <f>+VLOOKUP($D187,[1]venta_neta_cons!$A$2:$N$1048576,4,0)</f>
        <v>0</v>
      </c>
      <c r="Z187" s="75">
        <f>+VLOOKUP($D187,[1]venta_neta_cons!$A$2:$N$1048576,5,0)</f>
        <v>0</v>
      </c>
      <c r="AA187" s="75">
        <f>+VLOOKUP($D187,[1]venta_neta_cons!$A$2:$N$1048576,6,0)</f>
        <v>0</v>
      </c>
      <c r="AB187" s="75">
        <f>+VLOOKUP($D187,[1]venta_neta_cons!$A$2:$N$1048576,7,0)</f>
        <v>0</v>
      </c>
      <c r="AC187" s="75">
        <f>+VLOOKUP($D187,[1]venta_neta_cons!$A$2:$N$1048576,8,0)</f>
        <v>0</v>
      </c>
      <c r="AD187" s="75">
        <f>+VLOOKUP($D187,[1]venta_neta_cons!$A$2:$N$1048576,9,0)</f>
        <v>0</v>
      </c>
      <c r="AE187" s="75">
        <f>+VLOOKUP($D187,[1]venta_neta_cons!$A$2:$N$1048576,10,0)</f>
        <v>0</v>
      </c>
      <c r="AF187" s="75">
        <f>+VLOOKUP($D187,[1]venta_neta_cons!$A$2:$N$1048576,11,0)</f>
        <v>0</v>
      </c>
      <c r="AG187" s="75">
        <f>+VLOOKUP($D187,[1]venta_neta_cons!$A$2:$N$1048576,12,0)</f>
        <v>0</v>
      </c>
      <c r="AH187" s="75">
        <f>+VLOOKUP($D187,[1]venta_neta_cons!$A$2:$N$1048576,13,0)</f>
        <v>0</v>
      </c>
      <c r="AI187" s="75">
        <f>+VLOOKUP($D187,[1]venta_neta_cons!$A$2:$N$1048576,14,0)</f>
        <v>0</v>
      </c>
      <c r="AJ187" s="76">
        <f t="shared" si="340"/>
        <v>669</v>
      </c>
      <c r="AK187" s="159">
        <f t="shared" si="338"/>
        <v>0.63569506726457392</v>
      </c>
      <c r="AL187" s="76"/>
      <c r="AM187" s="75">
        <f>+VLOOKUP($D187,[1]saldo_cons!$A$2:$N$1048576,3,0)</f>
        <v>669</v>
      </c>
      <c r="AN187" s="75">
        <f>+VLOOKUP($D187,[1]saldo_cons!$A$2:$N$1048576,4,0)</f>
        <v>0</v>
      </c>
      <c r="AO187" s="75">
        <f>+VLOOKUP($D187,[1]saldo_cons!$A$2:$N$1048576,5,0)</f>
        <v>0</v>
      </c>
      <c r="AP187" s="75">
        <f>+VLOOKUP($D187,[1]saldo_cons!$A$2:$N$1048576,6,0)</f>
        <v>0</v>
      </c>
      <c r="AQ187" s="75">
        <f>+VLOOKUP($D187,[1]saldo_cons!$A$2:$N$1048576,7,0)</f>
        <v>0</v>
      </c>
      <c r="AR187" s="75">
        <f>+VLOOKUP($D187,[1]saldo_cons!$A$2:$N$1048576,8,0)</f>
        <v>0</v>
      </c>
      <c r="AS187" s="75">
        <f>+VLOOKUP($D187,[1]saldo_cons!$A$2:$N$1048576,9,0)</f>
        <v>0</v>
      </c>
      <c r="AT187" s="75">
        <f>+VLOOKUP($D187,[1]saldo_cons!$A$2:$N$1048576,10,0)</f>
        <v>0</v>
      </c>
      <c r="AU187" s="75">
        <f>+VLOOKUP($D187,[1]saldo_cons!$A$2:$N$1048576,11,0)</f>
        <v>0</v>
      </c>
      <c r="AV187" s="75">
        <f>+VLOOKUP($D187,[1]saldo_cons!$A$2:$N$1048576,12,0)</f>
        <v>0</v>
      </c>
      <c r="AW187" s="75">
        <f>+VLOOKUP($D187,[1]saldo_cons!$A$2:$N$1048576,13,0)</f>
        <v>0</v>
      </c>
      <c r="AX187" s="75">
        <f>+VLOOKUP($D187,[1]saldo_cons!$A$2:$N$1048576,14,0)</f>
        <v>0</v>
      </c>
      <c r="AY187" s="76">
        <f t="shared" si="417"/>
        <v>669</v>
      </c>
      <c r="AZ187" s="76"/>
      <c r="BA187" s="76"/>
      <c r="BB187" s="75">
        <f>+VLOOKUP($D187,[1]ggr_cons!$A$2:$N$1048576,3,0)</f>
        <v>425.28</v>
      </c>
      <c r="BC187" s="75">
        <f>+VLOOKUP($D187,[1]ggr_cons!$A$2:$N$1048576,4,0)</f>
        <v>0</v>
      </c>
      <c r="BD187" s="75">
        <f>+VLOOKUP($D187,[1]ggr_cons!$A$2:$N$1048576,5,0)</f>
        <v>0</v>
      </c>
      <c r="BE187" s="75">
        <f>+VLOOKUP($D187,[1]ggr_cons!$A$2:$N$1048576,6,0)</f>
        <v>0</v>
      </c>
      <c r="BF187" s="75">
        <f>+VLOOKUP($D187,[1]ggr_cons!$A$2:$N$1048576,7,0)</f>
        <v>0</v>
      </c>
      <c r="BG187" s="75">
        <f>+VLOOKUP($D187,[1]ggr_cons!$A$2:$N$1048576,8,0)</f>
        <v>0</v>
      </c>
      <c r="BH187" s="75">
        <f>+VLOOKUP($D187,[1]ggr_cons!$A$2:$N$1048576,9,0)</f>
        <v>0</v>
      </c>
      <c r="BI187" s="75">
        <f>+VLOOKUP($D187,[1]ggr_cons!$A$2:$N$1048576,10,0)</f>
        <v>0</v>
      </c>
      <c r="BJ187" s="75">
        <f>+VLOOKUP($D187,[1]ggr_cons!$A$2:$N$1048576,11,0)</f>
        <v>0</v>
      </c>
      <c r="BK187" s="75">
        <f>+VLOOKUP($D187,[1]ggr_cons!$A$2:$N$1048576,12,0)</f>
        <v>0</v>
      </c>
      <c r="BL187" s="75">
        <f>+VLOOKUP($D187,[1]ggr_cons!$A$2:$N$1048576,13,0)</f>
        <v>0</v>
      </c>
      <c r="BM187" s="75">
        <f>+VLOOKUP($D187,[1]ggr_cons!$A$2:$N$1048576,14,0)</f>
        <v>0</v>
      </c>
      <c r="BN187" s="76">
        <f t="shared" si="418"/>
        <v>425.28</v>
      </c>
      <c r="BO187" s="75"/>
      <c r="BP187" s="75"/>
      <c r="BQ187" s="77">
        <f t="shared" si="341"/>
        <v>6.69</v>
      </c>
      <c r="BR187" s="77">
        <f t="shared" si="342"/>
        <v>0</v>
      </c>
      <c r="BS187" s="77">
        <f t="shared" si="343"/>
        <v>0</v>
      </c>
      <c r="BT187" s="77">
        <f t="shared" si="344"/>
        <v>0</v>
      </c>
      <c r="BU187" s="77">
        <f t="shared" si="345"/>
        <v>0</v>
      </c>
      <c r="BV187" s="77">
        <f t="shared" si="346"/>
        <v>0</v>
      </c>
      <c r="BW187" s="77">
        <f t="shared" si="347"/>
        <v>0</v>
      </c>
      <c r="BX187" s="77">
        <f t="shared" si="348"/>
        <v>0</v>
      </c>
      <c r="BY187" s="77">
        <f t="shared" si="349"/>
        <v>0</v>
      </c>
      <c r="BZ187" s="77">
        <f t="shared" si="350"/>
        <v>0</v>
      </c>
      <c r="CA187" s="77">
        <f t="shared" si="351"/>
        <v>0</v>
      </c>
      <c r="CB187" s="77">
        <f t="shared" si="352"/>
        <v>0</v>
      </c>
      <c r="CC187" s="77">
        <f t="shared" si="353"/>
        <v>6.69</v>
      </c>
      <c r="CD187" s="75"/>
      <c r="CE187" s="77"/>
      <c r="CF187" s="77">
        <f t="shared" si="354"/>
        <v>5.5289256198347116</v>
      </c>
      <c r="CG187" s="77">
        <f t="shared" si="355"/>
        <v>0</v>
      </c>
      <c r="CH187" s="77">
        <f t="shared" si="356"/>
        <v>0</v>
      </c>
      <c r="CI187" s="77">
        <f t="shared" si="357"/>
        <v>0</v>
      </c>
      <c r="CJ187" s="77">
        <f t="shared" si="358"/>
        <v>0</v>
      </c>
      <c r="CK187" s="77">
        <f t="shared" si="359"/>
        <v>0</v>
      </c>
      <c r="CL187" s="77">
        <f t="shared" si="360"/>
        <v>0</v>
      </c>
      <c r="CM187" s="77">
        <f t="shared" si="361"/>
        <v>0</v>
      </c>
      <c r="CN187" s="77">
        <f t="shared" si="362"/>
        <v>0</v>
      </c>
      <c r="CO187" s="77">
        <f t="shared" si="363"/>
        <v>0</v>
      </c>
      <c r="CP187" s="77">
        <f t="shared" si="364"/>
        <v>0</v>
      </c>
      <c r="CQ187" s="77">
        <f t="shared" si="365"/>
        <v>0</v>
      </c>
      <c r="CR187" s="77">
        <f t="shared" si="366"/>
        <v>5.5289256198347116</v>
      </c>
      <c r="CS187" s="75"/>
      <c r="CT187" s="75"/>
      <c r="CU187" s="78">
        <f t="shared" si="379"/>
        <v>13.38</v>
      </c>
      <c r="CV187" s="78">
        <f t="shared" si="380"/>
        <v>0</v>
      </c>
      <c r="CW187" s="78">
        <f t="shared" si="381"/>
        <v>0</v>
      </c>
      <c r="CX187" s="78">
        <f t="shared" si="382"/>
        <v>0</v>
      </c>
      <c r="CY187" s="78">
        <f t="shared" si="383"/>
        <v>0</v>
      </c>
      <c r="CZ187" s="78">
        <f t="shared" si="384"/>
        <v>0</v>
      </c>
      <c r="DA187" s="78">
        <f t="shared" si="385"/>
        <v>0</v>
      </c>
      <c r="DB187" s="78">
        <f t="shared" si="386"/>
        <v>0</v>
      </c>
      <c r="DC187" s="78">
        <f t="shared" si="387"/>
        <v>0</v>
      </c>
      <c r="DD187" s="78">
        <f t="shared" si="388"/>
        <v>0</v>
      </c>
      <c r="DE187" s="78">
        <f t="shared" si="389"/>
        <v>0</v>
      </c>
      <c r="DF187" s="78">
        <f t="shared" si="390"/>
        <v>0</v>
      </c>
      <c r="DG187" s="77">
        <f t="shared" si="391"/>
        <v>13.38</v>
      </c>
      <c r="DH187" s="75"/>
      <c r="DJ187" s="6">
        <f t="shared" si="392"/>
        <v>30</v>
      </c>
      <c r="DK187" s="6">
        <f t="shared" si="393"/>
        <v>0</v>
      </c>
      <c r="DL187" s="6">
        <f t="shared" si="394"/>
        <v>0</v>
      </c>
      <c r="DM187" s="6">
        <f t="shared" si="395"/>
        <v>0</v>
      </c>
      <c r="DN187" s="6">
        <f t="shared" si="396"/>
        <v>0</v>
      </c>
      <c r="DO187" s="6">
        <f t="shared" si="397"/>
        <v>0</v>
      </c>
      <c r="DP187" s="6">
        <f t="shared" si="398"/>
        <v>0</v>
      </c>
      <c r="DQ187" s="6">
        <f t="shared" si="399"/>
        <v>0</v>
      </c>
      <c r="DR187" s="6">
        <f t="shared" si="400"/>
        <v>0</v>
      </c>
      <c r="DS187" s="6">
        <f t="shared" si="401"/>
        <v>0</v>
      </c>
      <c r="DT187" s="6">
        <f t="shared" si="402"/>
        <v>0</v>
      </c>
      <c r="DU187" s="6">
        <f t="shared" si="403"/>
        <v>0</v>
      </c>
      <c r="DV187" s="77">
        <f t="shared" si="421"/>
        <v>30</v>
      </c>
      <c r="DY187" s="6">
        <v>0</v>
      </c>
      <c r="DZ187" s="6">
        <v>0</v>
      </c>
      <c r="EA187" s="6">
        <v>0</v>
      </c>
      <c r="EB187" s="6">
        <v>0</v>
      </c>
      <c r="EC187" s="6">
        <v>0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>
        <v>0</v>
      </c>
      <c r="EK187" s="77">
        <f t="shared" si="419"/>
        <v>0</v>
      </c>
      <c r="EO187" s="75">
        <f t="shared" si="367"/>
        <v>43.38</v>
      </c>
      <c r="EP187" s="75">
        <f t="shared" si="368"/>
        <v>0</v>
      </c>
      <c r="EQ187" s="75">
        <f t="shared" si="369"/>
        <v>0</v>
      </c>
      <c r="ER187" s="75">
        <f t="shared" si="370"/>
        <v>0</v>
      </c>
      <c r="ES187" s="75">
        <f t="shared" si="371"/>
        <v>0</v>
      </c>
      <c r="ET187" s="75">
        <f t="shared" si="372"/>
        <v>0</v>
      </c>
      <c r="EU187" s="75">
        <f t="shared" si="373"/>
        <v>0</v>
      </c>
      <c r="EV187" s="75">
        <f t="shared" si="374"/>
        <v>0</v>
      </c>
      <c r="EW187" s="75">
        <f t="shared" si="375"/>
        <v>0</v>
      </c>
      <c r="EX187" s="75">
        <f t="shared" si="376"/>
        <v>0</v>
      </c>
      <c r="EY187" s="75">
        <f t="shared" si="377"/>
        <v>0</v>
      </c>
      <c r="EZ187" s="75">
        <f t="shared" si="378"/>
        <v>0</v>
      </c>
      <c r="FA187" s="77">
        <f t="shared" si="420"/>
        <v>43.38</v>
      </c>
      <c r="FD187" s="75">
        <f t="shared" si="404"/>
        <v>625.62</v>
      </c>
      <c r="FE187" s="75">
        <f t="shared" si="405"/>
        <v>0</v>
      </c>
      <c r="FF187" s="75">
        <f t="shared" si="406"/>
        <v>0</v>
      </c>
      <c r="FG187" s="75">
        <f t="shared" si="407"/>
        <v>0</v>
      </c>
      <c r="FH187" s="75">
        <f t="shared" si="408"/>
        <v>0</v>
      </c>
      <c r="FI187" s="75">
        <f t="shared" si="409"/>
        <v>0</v>
      </c>
      <c r="FJ187" s="75">
        <f t="shared" si="410"/>
        <v>0</v>
      </c>
      <c r="FK187" s="75">
        <f t="shared" si="411"/>
        <v>0</v>
      </c>
      <c r="FL187" s="75">
        <f t="shared" si="412"/>
        <v>0</v>
      </c>
      <c r="FM187" s="75">
        <f t="shared" si="413"/>
        <v>0</v>
      </c>
      <c r="FN187" s="75">
        <f t="shared" si="414"/>
        <v>0</v>
      </c>
      <c r="FO187" s="75">
        <f t="shared" si="415"/>
        <v>0</v>
      </c>
      <c r="FP187" s="75">
        <f t="shared" si="416"/>
        <v>625.62</v>
      </c>
    </row>
    <row r="188" spans="1:172" ht="15" customHeight="1" outlineLevel="2" x14ac:dyDescent="0.25">
      <c r="A188" s="30">
        <v>12</v>
      </c>
      <c r="B188" s="30" t="s">
        <v>408</v>
      </c>
      <c r="C188" s="30" t="s">
        <v>6</v>
      </c>
      <c r="D188" s="64">
        <f t="shared" si="339"/>
        <v>16129</v>
      </c>
      <c r="E188" s="62">
        <v>16129</v>
      </c>
      <c r="F188" s="39" t="s">
        <v>667</v>
      </c>
      <c r="G188" s="36" t="s">
        <v>410</v>
      </c>
      <c r="H188" s="36" t="s">
        <v>410</v>
      </c>
      <c r="I188" s="39" t="s">
        <v>665</v>
      </c>
      <c r="J188" s="37" t="s">
        <v>666</v>
      </c>
      <c r="K188" s="44" t="s">
        <v>434</v>
      </c>
      <c r="L188" s="32" t="s">
        <v>220</v>
      </c>
      <c r="M188" s="33" t="s">
        <v>405</v>
      </c>
      <c r="N188" s="34">
        <v>0.01</v>
      </c>
      <c r="O188" s="34">
        <v>0.02</v>
      </c>
      <c r="P188" s="34">
        <v>0</v>
      </c>
      <c r="Q188" s="34">
        <v>0</v>
      </c>
      <c r="R188" s="33">
        <v>0</v>
      </c>
      <c r="S188" s="33">
        <v>0</v>
      </c>
      <c r="T188" s="33">
        <v>30</v>
      </c>
      <c r="U188" s="33"/>
      <c r="X188" s="75">
        <f>+VLOOKUP($D188,[1]venta_neta_cons!$A$2:$N$1048576,3,0)</f>
        <v>4197</v>
      </c>
      <c r="Y188" s="75">
        <f>+VLOOKUP($D188,[1]venta_neta_cons!$A$2:$N$1048576,4,0)</f>
        <v>0</v>
      </c>
      <c r="Z188" s="75">
        <f>+VLOOKUP($D188,[1]venta_neta_cons!$A$2:$N$1048576,5,0)</f>
        <v>0</v>
      </c>
      <c r="AA188" s="75">
        <f>+VLOOKUP($D188,[1]venta_neta_cons!$A$2:$N$1048576,6,0)</f>
        <v>0</v>
      </c>
      <c r="AB188" s="75">
        <f>+VLOOKUP($D188,[1]venta_neta_cons!$A$2:$N$1048576,7,0)</f>
        <v>0</v>
      </c>
      <c r="AC188" s="75">
        <f>+VLOOKUP($D188,[1]venta_neta_cons!$A$2:$N$1048576,8,0)</f>
        <v>0</v>
      </c>
      <c r="AD188" s="75">
        <f>+VLOOKUP($D188,[1]venta_neta_cons!$A$2:$N$1048576,9,0)</f>
        <v>0</v>
      </c>
      <c r="AE188" s="75">
        <f>+VLOOKUP($D188,[1]venta_neta_cons!$A$2:$N$1048576,10,0)</f>
        <v>0</v>
      </c>
      <c r="AF188" s="75">
        <f>+VLOOKUP($D188,[1]venta_neta_cons!$A$2:$N$1048576,11,0)</f>
        <v>0</v>
      </c>
      <c r="AG188" s="75">
        <f>+VLOOKUP($D188,[1]venta_neta_cons!$A$2:$N$1048576,12,0)</f>
        <v>0</v>
      </c>
      <c r="AH188" s="75">
        <f>+VLOOKUP($D188,[1]venta_neta_cons!$A$2:$N$1048576,13,0)</f>
        <v>0</v>
      </c>
      <c r="AI188" s="75">
        <f>+VLOOKUP($D188,[1]venta_neta_cons!$A$2:$N$1048576,14,0)</f>
        <v>0</v>
      </c>
      <c r="AJ188" s="76">
        <f t="shared" si="340"/>
        <v>4197</v>
      </c>
      <c r="AK188" s="159">
        <f t="shared" si="338"/>
        <v>0.20026209197045508</v>
      </c>
      <c r="AL188" s="76"/>
      <c r="AM188" s="75">
        <f>+VLOOKUP($D188,[1]saldo_cons!$A$2:$N$1048576,3,0)</f>
        <v>4197</v>
      </c>
      <c r="AN188" s="75">
        <f>+VLOOKUP($D188,[1]saldo_cons!$A$2:$N$1048576,4,0)</f>
        <v>0</v>
      </c>
      <c r="AO188" s="75">
        <f>+VLOOKUP($D188,[1]saldo_cons!$A$2:$N$1048576,5,0)</f>
        <v>0</v>
      </c>
      <c r="AP188" s="75">
        <f>+VLOOKUP($D188,[1]saldo_cons!$A$2:$N$1048576,6,0)</f>
        <v>0</v>
      </c>
      <c r="AQ188" s="75">
        <f>+VLOOKUP($D188,[1]saldo_cons!$A$2:$N$1048576,7,0)</f>
        <v>0</v>
      </c>
      <c r="AR188" s="75">
        <f>+VLOOKUP($D188,[1]saldo_cons!$A$2:$N$1048576,8,0)</f>
        <v>0</v>
      </c>
      <c r="AS188" s="75">
        <f>+VLOOKUP($D188,[1]saldo_cons!$A$2:$N$1048576,9,0)</f>
        <v>0</v>
      </c>
      <c r="AT188" s="75">
        <f>+VLOOKUP($D188,[1]saldo_cons!$A$2:$N$1048576,10,0)</f>
        <v>0</v>
      </c>
      <c r="AU188" s="75">
        <f>+VLOOKUP($D188,[1]saldo_cons!$A$2:$N$1048576,11,0)</f>
        <v>0</v>
      </c>
      <c r="AV188" s="75">
        <f>+VLOOKUP($D188,[1]saldo_cons!$A$2:$N$1048576,12,0)</f>
        <v>0</v>
      </c>
      <c r="AW188" s="75">
        <f>+VLOOKUP($D188,[1]saldo_cons!$A$2:$N$1048576,13,0)</f>
        <v>0</v>
      </c>
      <c r="AX188" s="75">
        <f>+VLOOKUP($D188,[1]saldo_cons!$A$2:$N$1048576,14,0)</f>
        <v>0</v>
      </c>
      <c r="AY188" s="76">
        <f t="shared" si="417"/>
        <v>4197</v>
      </c>
      <c r="AZ188" s="76"/>
      <c r="BA188" s="76"/>
      <c r="BB188" s="75">
        <f>+VLOOKUP($D188,[1]ggr_cons!$A$2:$N$1048576,3,0)</f>
        <v>840.5</v>
      </c>
      <c r="BC188" s="75">
        <f>+VLOOKUP($D188,[1]ggr_cons!$A$2:$N$1048576,4,0)</f>
        <v>0</v>
      </c>
      <c r="BD188" s="75">
        <f>+VLOOKUP($D188,[1]ggr_cons!$A$2:$N$1048576,5,0)</f>
        <v>0</v>
      </c>
      <c r="BE188" s="75">
        <f>+VLOOKUP($D188,[1]ggr_cons!$A$2:$N$1048576,6,0)</f>
        <v>0</v>
      </c>
      <c r="BF188" s="75">
        <f>+VLOOKUP($D188,[1]ggr_cons!$A$2:$N$1048576,7,0)</f>
        <v>0</v>
      </c>
      <c r="BG188" s="75">
        <f>+VLOOKUP($D188,[1]ggr_cons!$A$2:$N$1048576,8,0)</f>
        <v>0</v>
      </c>
      <c r="BH188" s="75">
        <f>+VLOOKUP($D188,[1]ggr_cons!$A$2:$N$1048576,9,0)</f>
        <v>0</v>
      </c>
      <c r="BI188" s="75">
        <f>+VLOOKUP($D188,[1]ggr_cons!$A$2:$N$1048576,10,0)</f>
        <v>0</v>
      </c>
      <c r="BJ188" s="75">
        <f>+VLOOKUP($D188,[1]ggr_cons!$A$2:$N$1048576,11,0)</f>
        <v>0</v>
      </c>
      <c r="BK188" s="75">
        <f>+VLOOKUP($D188,[1]ggr_cons!$A$2:$N$1048576,12,0)</f>
        <v>0</v>
      </c>
      <c r="BL188" s="75">
        <f>+VLOOKUP($D188,[1]ggr_cons!$A$2:$N$1048576,13,0)</f>
        <v>0</v>
      </c>
      <c r="BM188" s="75">
        <f>+VLOOKUP($D188,[1]ggr_cons!$A$2:$N$1048576,14,0)</f>
        <v>0</v>
      </c>
      <c r="BN188" s="76">
        <f t="shared" si="418"/>
        <v>840.5</v>
      </c>
      <c r="BO188" s="75"/>
      <c r="BP188" s="75"/>
      <c r="BQ188" s="77">
        <f t="shared" si="341"/>
        <v>41.97</v>
      </c>
      <c r="BR188" s="77">
        <f t="shared" si="342"/>
        <v>0</v>
      </c>
      <c r="BS188" s="77">
        <f t="shared" si="343"/>
        <v>0</v>
      </c>
      <c r="BT188" s="77">
        <f t="shared" si="344"/>
        <v>0</v>
      </c>
      <c r="BU188" s="77">
        <f t="shared" si="345"/>
        <v>0</v>
      </c>
      <c r="BV188" s="77">
        <f t="shared" si="346"/>
        <v>0</v>
      </c>
      <c r="BW188" s="77">
        <f t="shared" si="347"/>
        <v>0</v>
      </c>
      <c r="BX188" s="77">
        <f t="shared" si="348"/>
        <v>0</v>
      </c>
      <c r="BY188" s="77">
        <f t="shared" si="349"/>
        <v>0</v>
      </c>
      <c r="BZ188" s="77">
        <f t="shared" si="350"/>
        <v>0</v>
      </c>
      <c r="CA188" s="77">
        <f t="shared" si="351"/>
        <v>0</v>
      </c>
      <c r="CB188" s="77">
        <f t="shared" si="352"/>
        <v>0</v>
      </c>
      <c r="CC188" s="77">
        <f t="shared" si="353"/>
        <v>41.97</v>
      </c>
      <c r="CD188" s="75"/>
      <c r="CE188" s="77"/>
      <c r="CF188" s="77">
        <f t="shared" si="354"/>
        <v>34.685950413223139</v>
      </c>
      <c r="CG188" s="77">
        <f t="shared" si="355"/>
        <v>0</v>
      </c>
      <c r="CH188" s="77">
        <f t="shared" si="356"/>
        <v>0</v>
      </c>
      <c r="CI188" s="77">
        <f t="shared" si="357"/>
        <v>0</v>
      </c>
      <c r="CJ188" s="77">
        <f t="shared" si="358"/>
        <v>0</v>
      </c>
      <c r="CK188" s="77">
        <f t="shared" si="359"/>
        <v>0</v>
      </c>
      <c r="CL188" s="77">
        <f t="shared" si="360"/>
        <v>0</v>
      </c>
      <c r="CM188" s="77">
        <f t="shared" si="361"/>
        <v>0</v>
      </c>
      <c r="CN188" s="77">
        <f t="shared" si="362"/>
        <v>0</v>
      </c>
      <c r="CO188" s="77">
        <f t="shared" si="363"/>
        <v>0</v>
      </c>
      <c r="CP188" s="77">
        <f t="shared" si="364"/>
        <v>0</v>
      </c>
      <c r="CQ188" s="77">
        <f t="shared" si="365"/>
        <v>0</v>
      </c>
      <c r="CR188" s="77">
        <f t="shared" si="366"/>
        <v>34.685950413223139</v>
      </c>
      <c r="CS188" s="75"/>
      <c r="CT188" s="75"/>
      <c r="CU188" s="78">
        <f t="shared" si="379"/>
        <v>83.94</v>
      </c>
      <c r="CV188" s="78">
        <f t="shared" si="380"/>
        <v>0</v>
      </c>
      <c r="CW188" s="78">
        <f t="shared" si="381"/>
        <v>0</v>
      </c>
      <c r="CX188" s="78">
        <f t="shared" si="382"/>
        <v>0</v>
      </c>
      <c r="CY188" s="78">
        <f t="shared" si="383"/>
        <v>0</v>
      </c>
      <c r="CZ188" s="78">
        <f t="shared" si="384"/>
        <v>0</v>
      </c>
      <c r="DA188" s="78">
        <f t="shared" si="385"/>
        <v>0</v>
      </c>
      <c r="DB188" s="78">
        <f t="shared" si="386"/>
        <v>0</v>
      </c>
      <c r="DC188" s="78">
        <f t="shared" si="387"/>
        <v>0</v>
      </c>
      <c r="DD188" s="78">
        <f t="shared" si="388"/>
        <v>0</v>
      </c>
      <c r="DE188" s="78">
        <f t="shared" si="389"/>
        <v>0</v>
      </c>
      <c r="DF188" s="78">
        <f t="shared" si="390"/>
        <v>0</v>
      </c>
      <c r="DG188" s="77">
        <f t="shared" si="391"/>
        <v>83.94</v>
      </c>
      <c r="DH188" s="75"/>
      <c r="DJ188" s="6">
        <f t="shared" si="392"/>
        <v>30</v>
      </c>
      <c r="DK188" s="6">
        <f t="shared" si="393"/>
        <v>0</v>
      </c>
      <c r="DL188" s="6">
        <f t="shared" si="394"/>
        <v>0</v>
      </c>
      <c r="DM188" s="6">
        <f t="shared" si="395"/>
        <v>0</v>
      </c>
      <c r="DN188" s="6">
        <f t="shared" si="396"/>
        <v>0</v>
      </c>
      <c r="DO188" s="6">
        <f t="shared" si="397"/>
        <v>0</v>
      </c>
      <c r="DP188" s="6">
        <f t="shared" si="398"/>
        <v>0</v>
      </c>
      <c r="DQ188" s="6">
        <f t="shared" si="399"/>
        <v>0</v>
      </c>
      <c r="DR188" s="6">
        <f t="shared" si="400"/>
        <v>0</v>
      </c>
      <c r="DS188" s="6">
        <f t="shared" si="401"/>
        <v>0</v>
      </c>
      <c r="DT188" s="6">
        <f t="shared" si="402"/>
        <v>0</v>
      </c>
      <c r="DU188" s="6">
        <f t="shared" si="403"/>
        <v>0</v>
      </c>
      <c r="DV188" s="77">
        <f t="shared" si="421"/>
        <v>30</v>
      </c>
      <c r="DY188" s="6">
        <v>0</v>
      </c>
      <c r="DZ188" s="6">
        <v>0</v>
      </c>
      <c r="EA188" s="6">
        <v>0</v>
      </c>
      <c r="EB188" s="6">
        <v>0</v>
      </c>
      <c r="EC188" s="6">
        <v>0</v>
      </c>
      <c r="ED188" s="6">
        <v>0</v>
      </c>
      <c r="EE188" s="6">
        <v>0</v>
      </c>
      <c r="EF188" s="6">
        <v>0</v>
      </c>
      <c r="EG188" s="6">
        <v>0</v>
      </c>
      <c r="EH188" s="6">
        <v>0</v>
      </c>
      <c r="EI188" s="6">
        <v>0</v>
      </c>
      <c r="EJ188" s="6">
        <v>0</v>
      </c>
      <c r="EK188" s="77">
        <f t="shared" si="419"/>
        <v>0</v>
      </c>
      <c r="EO188" s="75">
        <f t="shared" si="367"/>
        <v>113.94</v>
      </c>
      <c r="EP188" s="75">
        <f t="shared" si="368"/>
        <v>0</v>
      </c>
      <c r="EQ188" s="75">
        <f t="shared" si="369"/>
        <v>0</v>
      </c>
      <c r="ER188" s="75">
        <f t="shared" si="370"/>
        <v>0</v>
      </c>
      <c r="ES188" s="75">
        <f t="shared" si="371"/>
        <v>0</v>
      </c>
      <c r="ET188" s="75">
        <f t="shared" si="372"/>
        <v>0</v>
      </c>
      <c r="EU188" s="75">
        <f t="shared" si="373"/>
        <v>0</v>
      </c>
      <c r="EV188" s="75">
        <f t="shared" si="374"/>
        <v>0</v>
      </c>
      <c r="EW188" s="75">
        <f t="shared" si="375"/>
        <v>0</v>
      </c>
      <c r="EX188" s="75">
        <f t="shared" si="376"/>
        <v>0</v>
      </c>
      <c r="EY188" s="75">
        <f t="shared" si="377"/>
        <v>0</v>
      </c>
      <c r="EZ188" s="75">
        <f t="shared" si="378"/>
        <v>0</v>
      </c>
      <c r="FA188" s="77">
        <f t="shared" si="420"/>
        <v>113.94</v>
      </c>
      <c r="FD188" s="75">
        <f t="shared" si="404"/>
        <v>4083.06</v>
      </c>
      <c r="FE188" s="75">
        <f t="shared" si="405"/>
        <v>0</v>
      </c>
      <c r="FF188" s="75">
        <f t="shared" si="406"/>
        <v>0</v>
      </c>
      <c r="FG188" s="75">
        <f t="shared" si="407"/>
        <v>0</v>
      </c>
      <c r="FH188" s="75">
        <f t="shared" si="408"/>
        <v>0</v>
      </c>
      <c r="FI188" s="75">
        <f t="shared" si="409"/>
        <v>0</v>
      </c>
      <c r="FJ188" s="75">
        <f t="shared" si="410"/>
        <v>0</v>
      </c>
      <c r="FK188" s="75">
        <f t="shared" si="411"/>
        <v>0</v>
      </c>
      <c r="FL188" s="75">
        <f t="shared" si="412"/>
        <v>0</v>
      </c>
      <c r="FM188" s="75">
        <f t="shared" si="413"/>
        <v>0</v>
      </c>
      <c r="FN188" s="75">
        <f t="shared" si="414"/>
        <v>0</v>
      </c>
      <c r="FO188" s="75">
        <f t="shared" si="415"/>
        <v>0</v>
      </c>
      <c r="FP188" s="75">
        <f t="shared" si="416"/>
        <v>4083.06</v>
      </c>
    </row>
    <row r="189" spans="1:172" ht="15" customHeight="1" outlineLevel="2" x14ac:dyDescent="0.25">
      <c r="A189" s="30">
        <v>12</v>
      </c>
      <c r="B189" s="30" t="s">
        <v>408</v>
      </c>
      <c r="C189" s="30" t="s">
        <v>6</v>
      </c>
      <c r="D189" s="64">
        <f t="shared" si="339"/>
        <v>16130</v>
      </c>
      <c r="E189" s="62">
        <v>16130</v>
      </c>
      <c r="F189" s="39" t="s">
        <v>669</v>
      </c>
      <c r="G189" s="36" t="s">
        <v>410</v>
      </c>
      <c r="H189" s="36" t="s">
        <v>410</v>
      </c>
      <c r="I189" s="39" t="s">
        <v>668</v>
      </c>
      <c r="J189" s="37" t="s">
        <v>414</v>
      </c>
      <c r="K189" s="37" t="s">
        <v>415</v>
      </c>
      <c r="L189" s="32" t="s">
        <v>220</v>
      </c>
      <c r="M189" s="33" t="s">
        <v>405</v>
      </c>
      <c r="N189" s="34">
        <v>0.01</v>
      </c>
      <c r="O189" s="34">
        <v>0.02</v>
      </c>
      <c r="P189" s="34">
        <v>0</v>
      </c>
      <c r="Q189" s="34">
        <v>0</v>
      </c>
      <c r="R189" s="33">
        <v>0</v>
      </c>
      <c r="S189" s="33">
        <v>0</v>
      </c>
      <c r="T189" s="33">
        <v>30</v>
      </c>
      <c r="U189" s="33"/>
      <c r="X189" s="75">
        <f>+VLOOKUP($D189,[1]venta_neta_cons!$A$2:$N$1048576,3,0)</f>
        <v>500</v>
      </c>
      <c r="Y189" s="75">
        <f>+VLOOKUP($D189,[1]venta_neta_cons!$A$2:$N$1048576,4,0)</f>
        <v>0</v>
      </c>
      <c r="Z189" s="75">
        <f>+VLOOKUP($D189,[1]venta_neta_cons!$A$2:$N$1048576,5,0)</f>
        <v>0</v>
      </c>
      <c r="AA189" s="75">
        <f>+VLOOKUP($D189,[1]venta_neta_cons!$A$2:$N$1048576,6,0)</f>
        <v>0</v>
      </c>
      <c r="AB189" s="75">
        <f>+VLOOKUP($D189,[1]venta_neta_cons!$A$2:$N$1048576,7,0)</f>
        <v>0</v>
      </c>
      <c r="AC189" s="75">
        <f>+VLOOKUP($D189,[1]venta_neta_cons!$A$2:$N$1048576,8,0)</f>
        <v>0</v>
      </c>
      <c r="AD189" s="75">
        <f>+VLOOKUP($D189,[1]venta_neta_cons!$A$2:$N$1048576,9,0)</f>
        <v>0</v>
      </c>
      <c r="AE189" s="75">
        <f>+VLOOKUP($D189,[1]venta_neta_cons!$A$2:$N$1048576,10,0)</f>
        <v>0</v>
      </c>
      <c r="AF189" s="75">
        <f>+VLOOKUP($D189,[1]venta_neta_cons!$A$2:$N$1048576,11,0)</f>
        <v>0</v>
      </c>
      <c r="AG189" s="75">
        <f>+VLOOKUP($D189,[1]venta_neta_cons!$A$2:$N$1048576,12,0)</f>
        <v>0</v>
      </c>
      <c r="AH189" s="75">
        <f>+VLOOKUP($D189,[1]venta_neta_cons!$A$2:$N$1048576,13,0)</f>
        <v>0</v>
      </c>
      <c r="AI189" s="75">
        <f>+VLOOKUP($D189,[1]venta_neta_cons!$A$2:$N$1048576,14,0)</f>
        <v>0</v>
      </c>
      <c r="AJ189" s="76">
        <f t="shared" si="340"/>
        <v>500</v>
      </c>
      <c r="AK189" s="159">
        <f t="shared" si="338"/>
        <v>0.58726</v>
      </c>
      <c r="AL189" s="76"/>
      <c r="AM189" s="75">
        <f>+VLOOKUP($D189,[1]saldo_cons!$A$2:$N$1048576,3,0)</f>
        <v>500</v>
      </c>
      <c r="AN189" s="75">
        <f>+VLOOKUP($D189,[1]saldo_cons!$A$2:$N$1048576,4,0)</f>
        <v>0</v>
      </c>
      <c r="AO189" s="75">
        <f>+VLOOKUP($D189,[1]saldo_cons!$A$2:$N$1048576,5,0)</f>
        <v>0</v>
      </c>
      <c r="AP189" s="75">
        <f>+VLOOKUP($D189,[1]saldo_cons!$A$2:$N$1048576,6,0)</f>
        <v>0</v>
      </c>
      <c r="AQ189" s="75">
        <f>+VLOOKUP($D189,[1]saldo_cons!$A$2:$N$1048576,7,0)</f>
        <v>0</v>
      </c>
      <c r="AR189" s="75">
        <f>+VLOOKUP($D189,[1]saldo_cons!$A$2:$N$1048576,8,0)</f>
        <v>0</v>
      </c>
      <c r="AS189" s="75">
        <f>+VLOOKUP($D189,[1]saldo_cons!$A$2:$N$1048576,9,0)</f>
        <v>0</v>
      </c>
      <c r="AT189" s="75">
        <f>+VLOOKUP($D189,[1]saldo_cons!$A$2:$N$1048576,10,0)</f>
        <v>0</v>
      </c>
      <c r="AU189" s="75">
        <f>+VLOOKUP($D189,[1]saldo_cons!$A$2:$N$1048576,11,0)</f>
        <v>0</v>
      </c>
      <c r="AV189" s="75">
        <f>+VLOOKUP($D189,[1]saldo_cons!$A$2:$N$1048576,12,0)</f>
        <v>0</v>
      </c>
      <c r="AW189" s="75">
        <f>+VLOOKUP($D189,[1]saldo_cons!$A$2:$N$1048576,13,0)</f>
        <v>0</v>
      </c>
      <c r="AX189" s="75">
        <f>+VLOOKUP($D189,[1]saldo_cons!$A$2:$N$1048576,14,0)</f>
        <v>0</v>
      </c>
      <c r="AY189" s="76">
        <f t="shared" si="417"/>
        <v>500</v>
      </c>
      <c r="AZ189" s="76"/>
      <c r="BA189" s="76"/>
      <c r="BB189" s="75">
        <f>+VLOOKUP($D189,[1]ggr_cons!$A$2:$N$1048576,3,0)</f>
        <v>293.63</v>
      </c>
      <c r="BC189" s="75">
        <f>+VLOOKUP($D189,[1]ggr_cons!$A$2:$N$1048576,4,0)</f>
        <v>0</v>
      </c>
      <c r="BD189" s="75">
        <f>+VLOOKUP($D189,[1]ggr_cons!$A$2:$N$1048576,5,0)</f>
        <v>0</v>
      </c>
      <c r="BE189" s="75">
        <f>+VLOOKUP($D189,[1]ggr_cons!$A$2:$N$1048576,6,0)</f>
        <v>0</v>
      </c>
      <c r="BF189" s="75">
        <f>+VLOOKUP($D189,[1]ggr_cons!$A$2:$N$1048576,7,0)</f>
        <v>0</v>
      </c>
      <c r="BG189" s="75">
        <f>+VLOOKUP($D189,[1]ggr_cons!$A$2:$N$1048576,8,0)</f>
        <v>0</v>
      </c>
      <c r="BH189" s="75">
        <f>+VLOOKUP($D189,[1]ggr_cons!$A$2:$N$1048576,9,0)</f>
        <v>0</v>
      </c>
      <c r="BI189" s="75">
        <f>+VLOOKUP($D189,[1]ggr_cons!$A$2:$N$1048576,10,0)</f>
        <v>0</v>
      </c>
      <c r="BJ189" s="75">
        <f>+VLOOKUP($D189,[1]ggr_cons!$A$2:$N$1048576,11,0)</f>
        <v>0</v>
      </c>
      <c r="BK189" s="75">
        <f>+VLOOKUP($D189,[1]ggr_cons!$A$2:$N$1048576,12,0)</f>
        <v>0</v>
      </c>
      <c r="BL189" s="75">
        <f>+VLOOKUP($D189,[1]ggr_cons!$A$2:$N$1048576,13,0)</f>
        <v>0</v>
      </c>
      <c r="BM189" s="75">
        <f>+VLOOKUP($D189,[1]ggr_cons!$A$2:$N$1048576,14,0)</f>
        <v>0</v>
      </c>
      <c r="BN189" s="76">
        <f t="shared" si="418"/>
        <v>293.63</v>
      </c>
      <c r="BO189" s="75"/>
      <c r="BP189" s="75"/>
      <c r="BQ189" s="77">
        <f t="shared" si="341"/>
        <v>5</v>
      </c>
      <c r="BR189" s="77">
        <f t="shared" si="342"/>
        <v>0</v>
      </c>
      <c r="BS189" s="77">
        <f t="shared" si="343"/>
        <v>0</v>
      </c>
      <c r="BT189" s="77">
        <f t="shared" si="344"/>
        <v>0</v>
      </c>
      <c r="BU189" s="77">
        <f t="shared" si="345"/>
        <v>0</v>
      </c>
      <c r="BV189" s="77">
        <f t="shared" si="346"/>
        <v>0</v>
      </c>
      <c r="BW189" s="77">
        <f t="shared" si="347"/>
        <v>0</v>
      </c>
      <c r="BX189" s="77">
        <f t="shared" si="348"/>
        <v>0</v>
      </c>
      <c r="BY189" s="77">
        <f t="shared" si="349"/>
        <v>0</v>
      </c>
      <c r="BZ189" s="77">
        <f t="shared" si="350"/>
        <v>0</v>
      </c>
      <c r="CA189" s="77">
        <f t="shared" si="351"/>
        <v>0</v>
      </c>
      <c r="CB189" s="77">
        <f t="shared" si="352"/>
        <v>0</v>
      </c>
      <c r="CC189" s="77">
        <f t="shared" si="353"/>
        <v>5</v>
      </c>
      <c r="CD189" s="75"/>
      <c r="CE189" s="77"/>
      <c r="CF189" s="77">
        <f t="shared" si="354"/>
        <v>4.1322314049586781</v>
      </c>
      <c r="CG189" s="77">
        <f t="shared" si="355"/>
        <v>0</v>
      </c>
      <c r="CH189" s="77">
        <f t="shared" si="356"/>
        <v>0</v>
      </c>
      <c r="CI189" s="77">
        <f t="shared" si="357"/>
        <v>0</v>
      </c>
      <c r="CJ189" s="77">
        <f t="shared" si="358"/>
        <v>0</v>
      </c>
      <c r="CK189" s="77">
        <f t="shared" si="359"/>
        <v>0</v>
      </c>
      <c r="CL189" s="77">
        <f t="shared" si="360"/>
        <v>0</v>
      </c>
      <c r="CM189" s="77">
        <f t="shared" si="361"/>
        <v>0</v>
      </c>
      <c r="CN189" s="77">
        <f t="shared" si="362"/>
        <v>0</v>
      </c>
      <c r="CO189" s="77">
        <f t="shared" si="363"/>
        <v>0</v>
      </c>
      <c r="CP189" s="77">
        <f t="shared" si="364"/>
        <v>0</v>
      </c>
      <c r="CQ189" s="77">
        <f t="shared" si="365"/>
        <v>0</v>
      </c>
      <c r="CR189" s="77">
        <f t="shared" si="366"/>
        <v>4.1322314049586781</v>
      </c>
      <c r="CS189" s="75"/>
      <c r="CT189" s="75"/>
      <c r="CU189" s="78">
        <f t="shared" si="379"/>
        <v>10</v>
      </c>
      <c r="CV189" s="78">
        <f t="shared" si="380"/>
        <v>0</v>
      </c>
      <c r="CW189" s="78">
        <f t="shared" si="381"/>
        <v>0</v>
      </c>
      <c r="CX189" s="78">
        <f t="shared" si="382"/>
        <v>0</v>
      </c>
      <c r="CY189" s="78">
        <f t="shared" si="383"/>
        <v>0</v>
      </c>
      <c r="CZ189" s="78">
        <f t="shared" si="384"/>
        <v>0</v>
      </c>
      <c r="DA189" s="78">
        <f t="shared" si="385"/>
        <v>0</v>
      </c>
      <c r="DB189" s="78">
        <f t="shared" si="386"/>
        <v>0</v>
      </c>
      <c r="DC189" s="78">
        <f t="shared" si="387"/>
        <v>0</v>
      </c>
      <c r="DD189" s="78">
        <f t="shared" si="388"/>
        <v>0</v>
      </c>
      <c r="DE189" s="78">
        <f t="shared" si="389"/>
        <v>0</v>
      </c>
      <c r="DF189" s="78">
        <f t="shared" si="390"/>
        <v>0</v>
      </c>
      <c r="DG189" s="77">
        <f t="shared" si="391"/>
        <v>10</v>
      </c>
      <c r="DH189" s="75"/>
      <c r="DJ189" s="6">
        <f t="shared" si="392"/>
        <v>30</v>
      </c>
      <c r="DK189" s="6">
        <f t="shared" si="393"/>
        <v>0</v>
      </c>
      <c r="DL189" s="6">
        <f t="shared" si="394"/>
        <v>0</v>
      </c>
      <c r="DM189" s="6">
        <f t="shared" si="395"/>
        <v>0</v>
      </c>
      <c r="DN189" s="6">
        <f t="shared" si="396"/>
        <v>0</v>
      </c>
      <c r="DO189" s="6">
        <f t="shared" si="397"/>
        <v>0</v>
      </c>
      <c r="DP189" s="6">
        <f t="shared" si="398"/>
        <v>0</v>
      </c>
      <c r="DQ189" s="6">
        <f t="shared" si="399"/>
        <v>0</v>
      </c>
      <c r="DR189" s="6">
        <f t="shared" si="400"/>
        <v>0</v>
      </c>
      <c r="DS189" s="6">
        <f t="shared" si="401"/>
        <v>0</v>
      </c>
      <c r="DT189" s="6">
        <f t="shared" si="402"/>
        <v>0</v>
      </c>
      <c r="DU189" s="6">
        <f t="shared" si="403"/>
        <v>0</v>
      </c>
      <c r="DV189" s="77">
        <f t="shared" si="421"/>
        <v>30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77">
        <f t="shared" si="419"/>
        <v>0</v>
      </c>
      <c r="EO189" s="75">
        <f t="shared" si="367"/>
        <v>40</v>
      </c>
      <c r="EP189" s="75">
        <f t="shared" si="368"/>
        <v>0</v>
      </c>
      <c r="EQ189" s="75">
        <f t="shared" si="369"/>
        <v>0</v>
      </c>
      <c r="ER189" s="75">
        <f t="shared" si="370"/>
        <v>0</v>
      </c>
      <c r="ES189" s="75">
        <f t="shared" si="371"/>
        <v>0</v>
      </c>
      <c r="ET189" s="75">
        <f t="shared" si="372"/>
        <v>0</v>
      </c>
      <c r="EU189" s="75">
        <f t="shared" si="373"/>
        <v>0</v>
      </c>
      <c r="EV189" s="75">
        <f t="shared" si="374"/>
        <v>0</v>
      </c>
      <c r="EW189" s="75">
        <f t="shared" si="375"/>
        <v>0</v>
      </c>
      <c r="EX189" s="75">
        <f t="shared" si="376"/>
        <v>0</v>
      </c>
      <c r="EY189" s="75">
        <f t="shared" si="377"/>
        <v>0</v>
      </c>
      <c r="EZ189" s="75">
        <f t="shared" si="378"/>
        <v>0</v>
      </c>
      <c r="FA189" s="77">
        <f t="shared" si="420"/>
        <v>40</v>
      </c>
      <c r="FD189" s="75">
        <f t="shared" si="404"/>
        <v>460</v>
      </c>
      <c r="FE189" s="75">
        <f t="shared" si="405"/>
        <v>0</v>
      </c>
      <c r="FF189" s="75">
        <f t="shared" si="406"/>
        <v>0</v>
      </c>
      <c r="FG189" s="75">
        <f t="shared" si="407"/>
        <v>0</v>
      </c>
      <c r="FH189" s="75">
        <f t="shared" si="408"/>
        <v>0</v>
      </c>
      <c r="FI189" s="75">
        <f t="shared" si="409"/>
        <v>0</v>
      </c>
      <c r="FJ189" s="75">
        <f t="shared" si="410"/>
        <v>0</v>
      </c>
      <c r="FK189" s="75">
        <f t="shared" si="411"/>
        <v>0</v>
      </c>
      <c r="FL189" s="75">
        <f t="shared" si="412"/>
        <v>0</v>
      </c>
      <c r="FM189" s="75">
        <f t="shared" si="413"/>
        <v>0</v>
      </c>
      <c r="FN189" s="75">
        <f t="shared" si="414"/>
        <v>0</v>
      </c>
      <c r="FO189" s="75">
        <f t="shared" si="415"/>
        <v>0</v>
      </c>
      <c r="FP189" s="75">
        <f t="shared" si="416"/>
        <v>460</v>
      </c>
    </row>
    <row r="190" spans="1:172" ht="15" customHeight="1" outlineLevel="2" x14ac:dyDescent="0.25">
      <c r="A190" s="30">
        <v>12</v>
      </c>
      <c r="B190" s="30" t="s">
        <v>408</v>
      </c>
      <c r="C190" s="30" t="s">
        <v>6</v>
      </c>
      <c r="D190" s="64">
        <f t="shared" si="339"/>
        <v>16131</v>
      </c>
      <c r="E190" s="62">
        <v>16131</v>
      </c>
      <c r="F190" s="39" t="s">
        <v>672</v>
      </c>
      <c r="G190" s="36" t="s">
        <v>410</v>
      </c>
      <c r="H190" s="36" t="s">
        <v>410</v>
      </c>
      <c r="I190" s="39" t="s">
        <v>670</v>
      </c>
      <c r="J190" s="37" t="s">
        <v>671</v>
      </c>
      <c r="K190" s="44" t="s">
        <v>463</v>
      </c>
      <c r="L190" s="32" t="s">
        <v>220</v>
      </c>
      <c r="M190" s="33" t="s">
        <v>405</v>
      </c>
      <c r="N190" s="34">
        <v>0.01</v>
      </c>
      <c r="O190" s="34">
        <v>0.02</v>
      </c>
      <c r="P190" s="34">
        <v>0</v>
      </c>
      <c r="Q190" s="34">
        <v>0</v>
      </c>
      <c r="R190" s="33">
        <v>0</v>
      </c>
      <c r="S190" s="33">
        <v>0</v>
      </c>
      <c r="T190" s="33">
        <v>30</v>
      </c>
      <c r="U190" s="33"/>
      <c r="X190" s="75">
        <f>+VLOOKUP($D190,[1]venta_neta_cons!$A$2:$N$1048576,3,0)</f>
        <v>1806</v>
      </c>
      <c r="Y190" s="75">
        <f>+VLOOKUP($D190,[1]venta_neta_cons!$A$2:$N$1048576,4,0)</f>
        <v>0</v>
      </c>
      <c r="Z190" s="75">
        <f>+VLOOKUP($D190,[1]venta_neta_cons!$A$2:$N$1048576,5,0)</f>
        <v>0</v>
      </c>
      <c r="AA190" s="75">
        <f>+VLOOKUP($D190,[1]venta_neta_cons!$A$2:$N$1048576,6,0)</f>
        <v>0</v>
      </c>
      <c r="AB190" s="75">
        <f>+VLOOKUP($D190,[1]venta_neta_cons!$A$2:$N$1048576,7,0)</f>
        <v>0</v>
      </c>
      <c r="AC190" s="75">
        <f>+VLOOKUP($D190,[1]venta_neta_cons!$A$2:$N$1048576,8,0)</f>
        <v>0</v>
      </c>
      <c r="AD190" s="75">
        <f>+VLOOKUP($D190,[1]venta_neta_cons!$A$2:$N$1048576,9,0)</f>
        <v>0</v>
      </c>
      <c r="AE190" s="75">
        <f>+VLOOKUP($D190,[1]venta_neta_cons!$A$2:$N$1048576,10,0)</f>
        <v>0</v>
      </c>
      <c r="AF190" s="75">
        <f>+VLOOKUP($D190,[1]venta_neta_cons!$A$2:$N$1048576,11,0)</f>
        <v>0</v>
      </c>
      <c r="AG190" s="75">
        <f>+VLOOKUP($D190,[1]venta_neta_cons!$A$2:$N$1048576,12,0)</f>
        <v>0</v>
      </c>
      <c r="AH190" s="75">
        <f>+VLOOKUP($D190,[1]venta_neta_cons!$A$2:$N$1048576,13,0)</f>
        <v>0</v>
      </c>
      <c r="AI190" s="75">
        <f>+VLOOKUP($D190,[1]venta_neta_cons!$A$2:$N$1048576,14,0)</f>
        <v>0</v>
      </c>
      <c r="AJ190" s="76">
        <f t="shared" si="340"/>
        <v>1806</v>
      </c>
      <c r="AK190" s="159">
        <f t="shared" si="338"/>
        <v>0.29627906976744184</v>
      </c>
      <c r="AL190" s="76"/>
      <c r="AM190" s="75">
        <f>+VLOOKUP($D190,[1]saldo_cons!$A$2:$N$1048576,3,0)</f>
        <v>1806</v>
      </c>
      <c r="AN190" s="75">
        <f>+VLOOKUP($D190,[1]saldo_cons!$A$2:$N$1048576,4,0)</f>
        <v>0</v>
      </c>
      <c r="AO190" s="75">
        <f>+VLOOKUP($D190,[1]saldo_cons!$A$2:$N$1048576,5,0)</f>
        <v>0</v>
      </c>
      <c r="AP190" s="75">
        <f>+VLOOKUP($D190,[1]saldo_cons!$A$2:$N$1048576,6,0)</f>
        <v>0</v>
      </c>
      <c r="AQ190" s="75">
        <f>+VLOOKUP($D190,[1]saldo_cons!$A$2:$N$1048576,7,0)</f>
        <v>0</v>
      </c>
      <c r="AR190" s="75">
        <f>+VLOOKUP($D190,[1]saldo_cons!$A$2:$N$1048576,8,0)</f>
        <v>0</v>
      </c>
      <c r="AS190" s="75">
        <f>+VLOOKUP($D190,[1]saldo_cons!$A$2:$N$1048576,9,0)</f>
        <v>0</v>
      </c>
      <c r="AT190" s="75">
        <f>+VLOOKUP($D190,[1]saldo_cons!$A$2:$N$1048576,10,0)</f>
        <v>0</v>
      </c>
      <c r="AU190" s="75">
        <f>+VLOOKUP($D190,[1]saldo_cons!$A$2:$N$1048576,11,0)</f>
        <v>0</v>
      </c>
      <c r="AV190" s="75">
        <f>+VLOOKUP($D190,[1]saldo_cons!$A$2:$N$1048576,12,0)</f>
        <v>0</v>
      </c>
      <c r="AW190" s="75">
        <f>+VLOOKUP($D190,[1]saldo_cons!$A$2:$N$1048576,13,0)</f>
        <v>0</v>
      </c>
      <c r="AX190" s="75">
        <f>+VLOOKUP($D190,[1]saldo_cons!$A$2:$N$1048576,14,0)</f>
        <v>0</v>
      </c>
      <c r="AY190" s="76">
        <f t="shared" si="417"/>
        <v>1806</v>
      </c>
      <c r="AZ190" s="76"/>
      <c r="BA190" s="76"/>
      <c r="BB190" s="75">
        <f>+VLOOKUP($D190,[1]ggr_cons!$A$2:$N$1048576,3,0)</f>
        <v>535.07999999999993</v>
      </c>
      <c r="BC190" s="75">
        <f>+VLOOKUP($D190,[1]ggr_cons!$A$2:$N$1048576,4,0)</f>
        <v>0</v>
      </c>
      <c r="BD190" s="75">
        <f>+VLOOKUP($D190,[1]ggr_cons!$A$2:$N$1048576,5,0)</f>
        <v>0</v>
      </c>
      <c r="BE190" s="75">
        <f>+VLOOKUP($D190,[1]ggr_cons!$A$2:$N$1048576,6,0)</f>
        <v>0</v>
      </c>
      <c r="BF190" s="75">
        <f>+VLOOKUP($D190,[1]ggr_cons!$A$2:$N$1048576,7,0)</f>
        <v>0</v>
      </c>
      <c r="BG190" s="75">
        <f>+VLOOKUP($D190,[1]ggr_cons!$A$2:$N$1048576,8,0)</f>
        <v>0</v>
      </c>
      <c r="BH190" s="75">
        <f>+VLOOKUP($D190,[1]ggr_cons!$A$2:$N$1048576,9,0)</f>
        <v>0</v>
      </c>
      <c r="BI190" s="75">
        <f>+VLOOKUP($D190,[1]ggr_cons!$A$2:$N$1048576,10,0)</f>
        <v>0</v>
      </c>
      <c r="BJ190" s="75">
        <f>+VLOOKUP($D190,[1]ggr_cons!$A$2:$N$1048576,11,0)</f>
        <v>0</v>
      </c>
      <c r="BK190" s="75">
        <f>+VLOOKUP($D190,[1]ggr_cons!$A$2:$N$1048576,12,0)</f>
        <v>0</v>
      </c>
      <c r="BL190" s="75">
        <f>+VLOOKUP($D190,[1]ggr_cons!$A$2:$N$1048576,13,0)</f>
        <v>0</v>
      </c>
      <c r="BM190" s="75">
        <f>+VLOOKUP($D190,[1]ggr_cons!$A$2:$N$1048576,14,0)</f>
        <v>0</v>
      </c>
      <c r="BN190" s="76">
        <f t="shared" si="418"/>
        <v>535.07999999999993</v>
      </c>
      <c r="BO190" s="75"/>
      <c r="BP190" s="75"/>
      <c r="BQ190" s="77">
        <f t="shared" si="341"/>
        <v>18.059999999999999</v>
      </c>
      <c r="BR190" s="77">
        <f t="shared" si="342"/>
        <v>0</v>
      </c>
      <c r="BS190" s="77">
        <f t="shared" si="343"/>
        <v>0</v>
      </c>
      <c r="BT190" s="77">
        <f t="shared" si="344"/>
        <v>0</v>
      </c>
      <c r="BU190" s="77">
        <f t="shared" si="345"/>
        <v>0</v>
      </c>
      <c r="BV190" s="77">
        <f t="shared" si="346"/>
        <v>0</v>
      </c>
      <c r="BW190" s="77">
        <f t="shared" si="347"/>
        <v>0</v>
      </c>
      <c r="BX190" s="77">
        <f t="shared" si="348"/>
        <v>0</v>
      </c>
      <c r="BY190" s="77">
        <f t="shared" si="349"/>
        <v>0</v>
      </c>
      <c r="BZ190" s="77">
        <f t="shared" si="350"/>
        <v>0</v>
      </c>
      <c r="CA190" s="77">
        <f t="shared" si="351"/>
        <v>0</v>
      </c>
      <c r="CB190" s="77">
        <f t="shared" si="352"/>
        <v>0</v>
      </c>
      <c r="CC190" s="77">
        <f t="shared" si="353"/>
        <v>18.059999999999999</v>
      </c>
      <c r="CD190" s="75"/>
      <c r="CE190" s="77"/>
      <c r="CF190" s="77">
        <f t="shared" si="354"/>
        <v>14.925619834710742</v>
      </c>
      <c r="CG190" s="77">
        <f t="shared" si="355"/>
        <v>0</v>
      </c>
      <c r="CH190" s="77">
        <f t="shared" si="356"/>
        <v>0</v>
      </c>
      <c r="CI190" s="77">
        <f t="shared" si="357"/>
        <v>0</v>
      </c>
      <c r="CJ190" s="77">
        <f t="shared" si="358"/>
        <v>0</v>
      </c>
      <c r="CK190" s="77">
        <f t="shared" si="359"/>
        <v>0</v>
      </c>
      <c r="CL190" s="77">
        <f t="shared" si="360"/>
        <v>0</v>
      </c>
      <c r="CM190" s="77">
        <f t="shared" si="361"/>
        <v>0</v>
      </c>
      <c r="CN190" s="77">
        <f t="shared" si="362"/>
        <v>0</v>
      </c>
      <c r="CO190" s="77">
        <f t="shared" si="363"/>
        <v>0</v>
      </c>
      <c r="CP190" s="77">
        <f t="shared" si="364"/>
        <v>0</v>
      </c>
      <c r="CQ190" s="77">
        <f t="shared" si="365"/>
        <v>0</v>
      </c>
      <c r="CR190" s="77">
        <f t="shared" si="366"/>
        <v>14.925619834710742</v>
      </c>
      <c r="CS190" s="75"/>
      <c r="CT190" s="75"/>
      <c r="CU190" s="78">
        <f t="shared" si="379"/>
        <v>36.119999999999997</v>
      </c>
      <c r="CV190" s="78">
        <f t="shared" si="380"/>
        <v>0</v>
      </c>
      <c r="CW190" s="78">
        <f t="shared" si="381"/>
        <v>0</v>
      </c>
      <c r="CX190" s="78">
        <f t="shared" si="382"/>
        <v>0</v>
      </c>
      <c r="CY190" s="78">
        <f t="shared" si="383"/>
        <v>0</v>
      </c>
      <c r="CZ190" s="78">
        <f t="shared" si="384"/>
        <v>0</v>
      </c>
      <c r="DA190" s="78">
        <f t="shared" si="385"/>
        <v>0</v>
      </c>
      <c r="DB190" s="78">
        <f t="shared" si="386"/>
        <v>0</v>
      </c>
      <c r="DC190" s="78">
        <f t="shared" si="387"/>
        <v>0</v>
      </c>
      <c r="DD190" s="78">
        <f t="shared" si="388"/>
        <v>0</v>
      </c>
      <c r="DE190" s="78">
        <f t="shared" si="389"/>
        <v>0</v>
      </c>
      <c r="DF190" s="78">
        <f t="shared" si="390"/>
        <v>0</v>
      </c>
      <c r="DG190" s="77">
        <f t="shared" si="391"/>
        <v>36.119999999999997</v>
      </c>
      <c r="DH190" s="75"/>
      <c r="DJ190" s="6">
        <f t="shared" si="392"/>
        <v>30</v>
      </c>
      <c r="DK190" s="6">
        <f t="shared" si="393"/>
        <v>0</v>
      </c>
      <c r="DL190" s="6">
        <f t="shared" si="394"/>
        <v>0</v>
      </c>
      <c r="DM190" s="6">
        <f t="shared" si="395"/>
        <v>0</v>
      </c>
      <c r="DN190" s="6">
        <f t="shared" si="396"/>
        <v>0</v>
      </c>
      <c r="DO190" s="6">
        <f t="shared" si="397"/>
        <v>0</v>
      </c>
      <c r="DP190" s="6">
        <f t="shared" si="398"/>
        <v>0</v>
      </c>
      <c r="DQ190" s="6">
        <f t="shared" si="399"/>
        <v>0</v>
      </c>
      <c r="DR190" s="6">
        <f t="shared" si="400"/>
        <v>0</v>
      </c>
      <c r="DS190" s="6">
        <f t="shared" si="401"/>
        <v>0</v>
      </c>
      <c r="DT190" s="6">
        <f t="shared" si="402"/>
        <v>0</v>
      </c>
      <c r="DU190" s="6">
        <f t="shared" si="403"/>
        <v>0</v>
      </c>
      <c r="DV190" s="77">
        <f t="shared" si="421"/>
        <v>30</v>
      </c>
      <c r="DY190" s="6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77">
        <f t="shared" si="419"/>
        <v>0</v>
      </c>
      <c r="EO190" s="75">
        <f t="shared" si="367"/>
        <v>66.12</v>
      </c>
      <c r="EP190" s="75">
        <f t="shared" si="368"/>
        <v>0</v>
      </c>
      <c r="EQ190" s="75">
        <f t="shared" si="369"/>
        <v>0</v>
      </c>
      <c r="ER190" s="75">
        <f t="shared" si="370"/>
        <v>0</v>
      </c>
      <c r="ES190" s="75">
        <f t="shared" si="371"/>
        <v>0</v>
      </c>
      <c r="ET190" s="75">
        <f t="shared" si="372"/>
        <v>0</v>
      </c>
      <c r="EU190" s="75">
        <f t="shared" si="373"/>
        <v>0</v>
      </c>
      <c r="EV190" s="75">
        <f t="shared" si="374"/>
        <v>0</v>
      </c>
      <c r="EW190" s="75">
        <f t="shared" si="375"/>
        <v>0</v>
      </c>
      <c r="EX190" s="75">
        <f t="shared" si="376"/>
        <v>0</v>
      </c>
      <c r="EY190" s="75">
        <f t="shared" si="377"/>
        <v>0</v>
      </c>
      <c r="EZ190" s="75">
        <f t="shared" si="378"/>
        <v>0</v>
      </c>
      <c r="FA190" s="77">
        <f t="shared" si="420"/>
        <v>66.12</v>
      </c>
      <c r="FD190" s="75">
        <f t="shared" si="404"/>
        <v>1739.88</v>
      </c>
      <c r="FE190" s="75">
        <f t="shared" si="405"/>
        <v>0</v>
      </c>
      <c r="FF190" s="75">
        <f t="shared" si="406"/>
        <v>0</v>
      </c>
      <c r="FG190" s="75">
        <f t="shared" si="407"/>
        <v>0</v>
      </c>
      <c r="FH190" s="75">
        <f t="shared" si="408"/>
        <v>0</v>
      </c>
      <c r="FI190" s="75">
        <f t="shared" si="409"/>
        <v>0</v>
      </c>
      <c r="FJ190" s="75">
        <f t="shared" si="410"/>
        <v>0</v>
      </c>
      <c r="FK190" s="75">
        <f t="shared" si="411"/>
        <v>0</v>
      </c>
      <c r="FL190" s="75">
        <f t="shared" si="412"/>
        <v>0</v>
      </c>
      <c r="FM190" s="75">
        <f t="shared" si="413"/>
        <v>0</v>
      </c>
      <c r="FN190" s="75">
        <f t="shared" si="414"/>
        <v>0</v>
      </c>
      <c r="FO190" s="75">
        <f t="shared" si="415"/>
        <v>0</v>
      </c>
      <c r="FP190" s="75">
        <f t="shared" si="416"/>
        <v>1739.88</v>
      </c>
    </row>
    <row r="191" spans="1:172" ht="15" customHeight="1" outlineLevel="2" x14ac:dyDescent="0.25">
      <c r="A191" s="30">
        <v>12</v>
      </c>
      <c r="B191" s="30" t="s">
        <v>408</v>
      </c>
      <c r="C191" s="30" t="s">
        <v>6</v>
      </c>
      <c r="D191" s="64">
        <f t="shared" si="339"/>
        <v>16132</v>
      </c>
      <c r="E191" s="62">
        <v>16132</v>
      </c>
      <c r="F191" s="39" t="s">
        <v>675</v>
      </c>
      <c r="G191" s="36" t="s">
        <v>410</v>
      </c>
      <c r="H191" s="36" t="s">
        <v>410</v>
      </c>
      <c r="I191" s="39" t="s">
        <v>673</v>
      </c>
      <c r="J191" s="37" t="s">
        <v>674</v>
      </c>
      <c r="K191" s="37" t="s">
        <v>415</v>
      </c>
      <c r="L191" s="32" t="s">
        <v>220</v>
      </c>
      <c r="M191" s="33" t="s">
        <v>405</v>
      </c>
      <c r="N191" s="34">
        <v>0.01</v>
      </c>
      <c r="O191" s="34">
        <v>0.02</v>
      </c>
      <c r="P191" s="34">
        <v>0</v>
      </c>
      <c r="Q191" s="34">
        <v>0</v>
      </c>
      <c r="R191" s="33">
        <v>0</v>
      </c>
      <c r="S191" s="33">
        <v>0</v>
      </c>
      <c r="T191" s="33">
        <v>30</v>
      </c>
      <c r="U191" s="33"/>
      <c r="X191" s="75">
        <f>+VLOOKUP($D191,[1]venta_neta_cons!$A$2:$N$1048576,3,0)</f>
        <v>1539</v>
      </c>
      <c r="Y191" s="75">
        <f>+VLOOKUP($D191,[1]venta_neta_cons!$A$2:$N$1048576,4,0)</f>
        <v>0</v>
      </c>
      <c r="Z191" s="75">
        <f>+VLOOKUP($D191,[1]venta_neta_cons!$A$2:$N$1048576,5,0)</f>
        <v>0</v>
      </c>
      <c r="AA191" s="75">
        <f>+VLOOKUP($D191,[1]venta_neta_cons!$A$2:$N$1048576,6,0)</f>
        <v>0</v>
      </c>
      <c r="AB191" s="75">
        <f>+VLOOKUP($D191,[1]venta_neta_cons!$A$2:$N$1048576,7,0)</f>
        <v>0</v>
      </c>
      <c r="AC191" s="75">
        <f>+VLOOKUP($D191,[1]venta_neta_cons!$A$2:$N$1048576,8,0)</f>
        <v>0</v>
      </c>
      <c r="AD191" s="75">
        <f>+VLOOKUP($D191,[1]venta_neta_cons!$A$2:$N$1048576,9,0)</f>
        <v>0</v>
      </c>
      <c r="AE191" s="75">
        <f>+VLOOKUP($D191,[1]venta_neta_cons!$A$2:$N$1048576,10,0)</f>
        <v>0</v>
      </c>
      <c r="AF191" s="75">
        <f>+VLOOKUP($D191,[1]venta_neta_cons!$A$2:$N$1048576,11,0)</f>
        <v>0</v>
      </c>
      <c r="AG191" s="75">
        <f>+VLOOKUP($D191,[1]venta_neta_cons!$A$2:$N$1048576,12,0)</f>
        <v>0</v>
      </c>
      <c r="AH191" s="75">
        <f>+VLOOKUP($D191,[1]venta_neta_cons!$A$2:$N$1048576,13,0)</f>
        <v>0</v>
      </c>
      <c r="AI191" s="75">
        <f>+VLOOKUP($D191,[1]venta_neta_cons!$A$2:$N$1048576,14,0)</f>
        <v>0</v>
      </c>
      <c r="AJ191" s="76">
        <f t="shared" si="340"/>
        <v>1539</v>
      </c>
      <c r="AK191" s="159">
        <f t="shared" si="338"/>
        <v>0.60944119558154641</v>
      </c>
      <c r="AL191" s="76"/>
      <c r="AM191" s="75">
        <f>+VLOOKUP($D191,[1]saldo_cons!$A$2:$N$1048576,3,0)</f>
        <v>1539</v>
      </c>
      <c r="AN191" s="75">
        <f>+VLOOKUP($D191,[1]saldo_cons!$A$2:$N$1048576,4,0)</f>
        <v>0</v>
      </c>
      <c r="AO191" s="75">
        <f>+VLOOKUP($D191,[1]saldo_cons!$A$2:$N$1048576,5,0)</f>
        <v>0</v>
      </c>
      <c r="AP191" s="75">
        <f>+VLOOKUP($D191,[1]saldo_cons!$A$2:$N$1048576,6,0)</f>
        <v>0</v>
      </c>
      <c r="AQ191" s="75">
        <f>+VLOOKUP($D191,[1]saldo_cons!$A$2:$N$1048576,7,0)</f>
        <v>0</v>
      </c>
      <c r="AR191" s="75">
        <f>+VLOOKUP($D191,[1]saldo_cons!$A$2:$N$1048576,8,0)</f>
        <v>0</v>
      </c>
      <c r="AS191" s="75">
        <f>+VLOOKUP($D191,[1]saldo_cons!$A$2:$N$1048576,9,0)</f>
        <v>0</v>
      </c>
      <c r="AT191" s="75">
        <f>+VLOOKUP($D191,[1]saldo_cons!$A$2:$N$1048576,10,0)</f>
        <v>0</v>
      </c>
      <c r="AU191" s="75">
        <f>+VLOOKUP($D191,[1]saldo_cons!$A$2:$N$1048576,11,0)</f>
        <v>0</v>
      </c>
      <c r="AV191" s="75">
        <f>+VLOOKUP($D191,[1]saldo_cons!$A$2:$N$1048576,12,0)</f>
        <v>0</v>
      </c>
      <c r="AW191" s="75">
        <f>+VLOOKUP($D191,[1]saldo_cons!$A$2:$N$1048576,13,0)</f>
        <v>0</v>
      </c>
      <c r="AX191" s="75">
        <f>+VLOOKUP($D191,[1]saldo_cons!$A$2:$N$1048576,14,0)</f>
        <v>0</v>
      </c>
      <c r="AY191" s="76">
        <f t="shared" si="417"/>
        <v>1539</v>
      </c>
      <c r="AZ191" s="76"/>
      <c r="BA191" s="76"/>
      <c r="BB191" s="75">
        <f>+VLOOKUP($D191,[1]ggr_cons!$A$2:$N$1048576,3,0)</f>
        <v>937.93</v>
      </c>
      <c r="BC191" s="75">
        <f>+VLOOKUP($D191,[1]ggr_cons!$A$2:$N$1048576,4,0)</f>
        <v>0</v>
      </c>
      <c r="BD191" s="75">
        <f>+VLOOKUP($D191,[1]ggr_cons!$A$2:$N$1048576,5,0)</f>
        <v>0</v>
      </c>
      <c r="BE191" s="75">
        <f>+VLOOKUP($D191,[1]ggr_cons!$A$2:$N$1048576,6,0)</f>
        <v>0</v>
      </c>
      <c r="BF191" s="75">
        <f>+VLOOKUP($D191,[1]ggr_cons!$A$2:$N$1048576,7,0)</f>
        <v>0</v>
      </c>
      <c r="BG191" s="75">
        <f>+VLOOKUP($D191,[1]ggr_cons!$A$2:$N$1048576,8,0)</f>
        <v>0</v>
      </c>
      <c r="BH191" s="75">
        <f>+VLOOKUP($D191,[1]ggr_cons!$A$2:$N$1048576,9,0)</f>
        <v>0</v>
      </c>
      <c r="BI191" s="75">
        <f>+VLOOKUP($D191,[1]ggr_cons!$A$2:$N$1048576,10,0)</f>
        <v>0</v>
      </c>
      <c r="BJ191" s="75">
        <f>+VLOOKUP($D191,[1]ggr_cons!$A$2:$N$1048576,11,0)</f>
        <v>0</v>
      </c>
      <c r="BK191" s="75">
        <f>+VLOOKUP($D191,[1]ggr_cons!$A$2:$N$1048576,12,0)</f>
        <v>0</v>
      </c>
      <c r="BL191" s="75">
        <f>+VLOOKUP($D191,[1]ggr_cons!$A$2:$N$1048576,13,0)</f>
        <v>0</v>
      </c>
      <c r="BM191" s="75">
        <f>+VLOOKUP($D191,[1]ggr_cons!$A$2:$N$1048576,14,0)</f>
        <v>0</v>
      </c>
      <c r="BN191" s="76">
        <f t="shared" si="418"/>
        <v>937.93</v>
      </c>
      <c r="BO191" s="75"/>
      <c r="BP191" s="75"/>
      <c r="BQ191" s="77">
        <f t="shared" si="341"/>
        <v>15.39</v>
      </c>
      <c r="BR191" s="77">
        <f t="shared" si="342"/>
        <v>0</v>
      </c>
      <c r="BS191" s="77">
        <f t="shared" si="343"/>
        <v>0</v>
      </c>
      <c r="BT191" s="77">
        <f t="shared" si="344"/>
        <v>0</v>
      </c>
      <c r="BU191" s="77">
        <f t="shared" si="345"/>
        <v>0</v>
      </c>
      <c r="BV191" s="77">
        <f t="shared" si="346"/>
        <v>0</v>
      </c>
      <c r="BW191" s="77">
        <f t="shared" si="347"/>
        <v>0</v>
      </c>
      <c r="BX191" s="77">
        <f t="shared" si="348"/>
        <v>0</v>
      </c>
      <c r="BY191" s="77">
        <f t="shared" si="349"/>
        <v>0</v>
      </c>
      <c r="BZ191" s="77">
        <f t="shared" si="350"/>
        <v>0</v>
      </c>
      <c r="CA191" s="77">
        <f t="shared" si="351"/>
        <v>0</v>
      </c>
      <c r="CB191" s="77">
        <f t="shared" si="352"/>
        <v>0</v>
      </c>
      <c r="CC191" s="77">
        <f t="shared" si="353"/>
        <v>15.39</v>
      </c>
      <c r="CD191" s="75"/>
      <c r="CE191" s="77"/>
      <c r="CF191" s="77">
        <f t="shared" si="354"/>
        <v>12.719008264462811</v>
      </c>
      <c r="CG191" s="77">
        <f t="shared" si="355"/>
        <v>0</v>
      </c>
      <c r="CH191" s="77">
        <f t="shared" si="356"/>
        <v>0</v>
      </c>
      <c r="CI191" s="77">
        <f t="shared" si="357"/>
        <v>0</v>
      </c>
      <c r="CJ191" s="77">
        <f t="shared" si="358"/>
        <v>0</v>
      </c>
      <c r="CK191" s="77">
        <f t="shared" si="359"/>
        <v>0</v>
      </c>
      <c r="CL191" s="77">
        <f t="shared" si="360"/>
        <v>0</v>
      </c>
      <c r="CM191" s="77">
        <f t="shared" si="361"/>
        <v>0</v>
      </c>
      <c r="CN191" s="77">
        <f t="shared" si="362"/>
        <v>0</v>
      </c>
      <c r="CO191" s="77">
        <f t="shared" si="363"/>
        <v>0</v>
      </c>
      <c r="CP191" s="77">
        <f t="shared" si="364"/>
        <v>0</v>
      </c>
      <c r="CQ191" s="77">
        <f t="shared" si="365"/>
        <v>0</v>
      </c>
      <c r="CR191" s="77">
        <f t="shared" si="366"/>
        <v>12.719008264462811</v>
      </c>
      <c r="CS191" s="75"/>
      <c r="CT191" s="75"/>
      <c r="CU191" s="78">
        <f t="shared" si="379"/>
        <v>30.78</v>
      </c>
      <c r="CV191" s="78">
        <f t="shared" si="380"/>
        <v>0</v>
      </c>
      <c r="CW191" s="78">
        <f t="shared" si="381"/>
        <v>0</v>
      </c>
      <c r="CX191" s="78">
        <f t="shared" si="382"/>
        <v>0</v>
      </c>
      <c r="CY191" s="78">
        <f t="shared" si="383"/>
        <v>0</v>
      </c>
      <c r="CZ191" s="78">
        <f t="shared" si="384"/>
        <v>0</v>
      </c>
      <c r="DA191" s="78">
        <f t="shared" si="385"/>
        <v>0</v>
      </c>
      <c r="DB191" s="78">
        <f t="shared" si="386"/>
        <v>0</v>
      </c>
      <c r="DC191" s="78">
        <f t="shared" si="387"/>
        <v>0</v>
      </c>
      <c r="DD191" s="78">
        <f t="shared" si="388"/>
        <v>0</v>
      </c>
      <c r="DE191" s="78">
        <f t="shared" si="389"/>
        <v>0</v>
      </c>
      <c r="DF191" s="78">
        <f t="shared" si="390"/>
        <v>0</v>
      </c>
      <c r="DG191" s="77">
        <f t="shared" si="391"/>
        <v>30.78</v>
      </c>
      <c r="DH191" s="75"/>
      <c r="DJ191" s="6">
        <f t="shared" si="392"/>
        <v>30</v>
      </c>
      <c r="DK191" s="6">
        <f t="shared" si="393"/>
        <v>0</v>
      </c>
      <c r="DL191" s="6">
        <f t="shared" si="394"/>
        <v>0</v>
      </c>
      <c r="DM191" s="6">
        <f t="shared" si="395"/>
        <v>0</v>
      </c>
      <c r="DN191" s="6">
        <f t="shared" si="396"/>
        <v>0</v>
      </c>
      <c r="DO191" s="6">
        <f t="shared" si="397"/>
        <v>0</v>
      </c>
      <c r="DP191" s="6">
        <f t="shared" si="398"/>
        <v>0</v>
      </c>
      <c r="DQ191" s="6">
        <f t="shared" si="399"/>
        <v>0</v>
      </c>
      <c r="DR191" s="6">
        <f t="shared" si="400"/>
        <v>0</v>
      </c>
      <c r="DS191" s="6">
        <f t="shared" si="401"/>
        <v>0</v>
      </c>
      <c r="DT191" s="6">
        <f t="shared" si="402"/>
        <v>0</v>
      </c>
      <c r="DU191" s="6">
        <f t="shared" si="403"/>
        <v>0</v>
      </c>
      <c r="DV191" s="77">
        <f t="shared" si="421"/>
        <v>30</v>
      </c>
      <c r="DY191" s="6">
        <v>0</v>
      </c>
      <c r="DZ191" s="6">
        <v>0</v>
      </c>
      <c r="EA191" s="6">
        <v>0</v>
      </c>
      <c r="EB191" s="6">
        <v>0</v>
      </c>
      <c r="EC191" s="6">
        <v>0</v>
      </c>
      <c r="ED191" s="6">
        <v>0</v>
      </c>
      <c r="EE191" s="6">
        <v>0</v>
      </c>
      <c r="EF191" s="6">
        <v>0</v>
      </c>
      <c r="EG191" s="6">
        <v>0</v>
      </c>
      <c r="EH191" s="6">
        <v>0</v>
      </c>
      <c r="EI191" s="6">
        <v>0</v>
      </c>
      <c r="EJ191" s="6">
        <v>0</v>
      </c>
      <c r="EK191" s="77">
        <f t="shared" si="419"/>
        <v>0</v>
      </c>
      <c r="EO191" s="75">
        <f t="shared" si="367"/>
        <v>60.78</v>
      </c>
      <c r="EP191" s="75">
        <f t="shared" si="368"/>
        <v>0</v>
      </c>
      <c r="EQ191" s="75">
        <f t="shared" si="369"/>
        <v>0</v>
      </c>
      <c r="ER191" s="75">
        <f t="shared" si="370"/>
        <v>0</v>
      </c>
      <c r="ES191" s="75">
        <f t="shared" si="371"/>
        <v>0</v>
      </c>
      <c r="ET191" s="75">
        <f t="shared" si="372"/>
        <v>0</v>
      </c>
      <c r="EU191" s="75">
        <f t="shared" si="373"/>
        <v>0</v>
      </c>
      <c r="EV191" s="75">
        <f t="shared" si="374"/>
        <v>0</v>
      </c>
      <c r="EW191" s="75">
        <f t="shared" si="375"/>
        <v>0</v>
      </c>
      <c r="EX191" s="75">
        <f t="shared" si="376"/>
        <v>0</v>
      </c>
      <c r="EY191" s="75">
        <f t="shared" si="377"/>
        <v>0</v>
      </c>
      <c r="EZ191" s="75">
        <f t="shared" si="378"/>
        <v>0</v>
      </c>
      <c r="FA191" s="77">
        <f t="shared" si="420"/>
        <v>60.78</v>
      </c>
      <c r="FD191" s="75">
        <f t="shared" si="404"/>
        <v>1478.22</v>
      </c>
      <c r="FE191" s="75">
        <f t="shared" si="405"/>
        <v>0</v>
      </c>
      <c r="FF191" s="75">
        <f t="shared" si="406"/>
        <v>0</v>
      </c>
      <c r="FG191" s="75">
        <f t="shared" si="407"/>
        <v>0</v>
      </c>
      <c r="FH191" s="75">
        <f t="shared" si="408"/>
        <v>0</v>
      </c>
      <c r="FI191" s="75">
        <f t="shared" si="409"/>
        <v>0</v>
      </c>
      <c r="FJ191" s="75">
        <f t="shared" si="410"/>
        <v>0</v>
      </c>
      <c r="FK191" s="75">
        <f t="shared" si="411"/>
        <v>0</v>
      </c>
      <c r="FL191" s="75">
        <f t="shared" si="412"/>
        <v>0</v>
      </c>
      <c r="FM191" s="75">
        <f t="shared" si="413"/>
        <v>0</v>
      </c>
      <c r="FN191" s="75">
        <f t="shared" si="414"/>
        <v>0</v>
      </c>
      <c r="FO191" s="75">
        <f t="shared" si="415"/>
        <v>0</v>
      </c>
      <c r="FP191" s="75">
        <f t="shared" si="416"/>
        <v>1478.22</v>
      </c>
    </row>
    <row r="192" spans="1:172" ht="15" customHeight="1" outlineLevel="2" x14ac:dyDescent="0.25">
      <c r="A192" s="30">
        <v>12</v>
      </c>
      <c r="B192" s="30" t="s">
        <v>408</v>
      </c>
      <c r="C192" s="30" t="s">
        <v>6</v>
      </c>
      <c r="D192" s="64">
        <f t="shared" si="339"/>
        <v>16134</v>
      </c>
      <c r="E192" s="62">
        <v>16134</v>
      </c>
      <c r="F192" s="141" t="s">
        <v>678</v>
      </c>
      <c r="G192" s="36" t="s">
        <v>410</v>
      </c>
      <c r="H192" s="36" t="s">
        <v>410</v>
      </c>
      <c r="I192" s="39" t="s">
        <v>676</v>
      </c>
      <c r="J192" s="37" t="s">
        <v>677</v>
      </c>
      <c r="K192" s="44" t="s">
        <v>434</v>
      </c>
      <c r="L192" s="32" t="s">
        <v>220</v>
      </c>
      <c r="M192" s="33" t="s">
        <v>405</v>
      </c>
      <c r="N192" s="34">
        <v>0.01</v>
      </c>
      <c r="O192" s="34">
        <v>0.02</v>
      </c>
      <c r="P192" s="34">
        <v>0</v>
      </c>
      <c r="Q192" s="34">
        <v>0</v>
      </c>
      <c r="R192" s="33">
        <v>0</v>
      </c>
      <c r="S192" s="33">
        <v>0</v>
      </c>
      <c r="T192" s="33">
        <v>30</v>
      </c>
      <c r="U192" s="33"/>
      <c r="X192" s="75">
        <f>+VLOOKUP($D192,[1]venta_neta_cons!$A$2:$N$1048576,3,0)</f>
        <v>5423</v>
      </c>
      <c r="Y192" s="75">
        <f>+VLOOKUP($D192,[1]venta_neta_cons!$A$2:$N$1048576,4,0)</f>
        <v>0</v>
      </c>
      <c r="Z192" s="75">
        <f>+VLOOKUP($D192,[1]venta_neta_cons!$A$2:$N$1048576,5,0)</f>
        <v>0</v>
      </c>
      <c r="AA192" s="75">
        <f>+VLOOKUP($D192,[1]venta_neta_cons!$A$2:$N$1048576,6,0)</f>
        <v>0</v>
      </c>
      <c r="AB192" s="75">
        <f>+VLOOKUP($D192,[1]venta_neta_cons!$A$2:$N$1048576,7,0)</f>
        <v>0</v>
      </c>
      <c r="AC192" s="75">
        <f>+VLOOKUP($D192,[1]venta_neta_cons!$A$2:$N$1048576,8,0)</f>
        <v>0</v>
      </c>
      <c r="AD192" s="75">
        <f>+VLOOKUP($D192,[1]venta_neta_cons!$A$2:$N$1048576,9,0)</f>
        <v>0</v>
      </c>
      <c r="AE192" s="75">
        <f>+VLOOKUP($D192,[1]venta_neta_cons!$A$2:$N$1048576,10,0)</f>
        <v>0</v>
      </c>
      <c r="AF192" s="75">
        <f>+VLOOKUP($D192,[1]venta_neta_cons!$A$2:$N$1048576,11,0)</f>
        <v>0</v>
      </c>
      <c r="AG192" s="75">
        <f>+VLOOKUP($D192,[1]venta_neta_cons!$A$2:$N$1048576,12,0)</f>
        <v>0</v>
      </c>
      <c r="AH192" s="75">
        <f>+VLOOKUP($D192,[1]venta_neta_cons!$A$2:$N$1048576,13,0)</f>
        <v>0</v>
      </c>
      <c r="AI192" s="75">
        <f>+VLOOKUP($D192,[1]venta_neta_cons!$A$2:$N$1048576,14,0)</f>
        <v>0</v>
      </c>
      <c r="AJ192" s="76">
        <f t="shared" si="340"/>
        <v>5423</v>
      </c>
      <c r="AK192" s="159">
        <f t="shared" si="338"/>
        <v>0.35699243960907245</v>
      </c>
      <c r="AL192" s="76"/>
      <c r="AM192" s="75">
        <f>+VLOOKUP($D192,[1]saldo_cons!$A$2:$N$1048576,3,0)</f>
        <v>5423</v>
      </c>
      <c r="AN192" s="75">
        <f>+VLOOKUP($D192,[1]saldo_cons!$A$2:$N$1048576,4,0)</f>
        <v>0</v>
      </c>
      <c r="AO192" s="75">
        <f>+VLOOKUP($D192,[1]saldo_cons!$A$2:$N$1048576,5,0)</f>
        <v>0</v>
      </c>
      <c r="AP192" s="75">
        <f>+VLOOKUP($D192,[1]saldo_cons!$A$2:$N$1048576,6,0)</f>
        <v>0</v>
      </c>
      <c r="AQ192" s="75">
        <f>+VLOOKUP($D192,[1]saldo_cons!$A$2:$N$1048576,7,0)</f>
        <v>0</v>
      </c>
      <c r="AR192" s="75">
        <f>+VLOOKUP($D192,[1]saldo_cons!$A$2:$N$1048576,8,0)</f>
        <v>0</v>
      </c>
      <c r="AS192" s="75">
        <f>+VLOOKUP($D192,[1]saldo_cons!$A$2:$N$1048576,9,0)</f>
        <v>0</v>
      </c>
      <c r="AT192" s="75">
        <f>+VLOOKUP($D192,[1]saldo_cons!$A$2:$N$1048576,10,0)</f>
        <v>0</v>
      </c>
      <c r="AU192" s="75">
        <f>+VLOOKUP($D192,[1]saldo_cons!$A$2:$N$1048576,11,0)</f>
        <v>0</v>
      </c>
      <c r="AV192" s="75">
        <f>+VLOOKUP($D192,[1]saldo_cons!$A$2:$N$1048576,12,0)</f>
        <v>0</v>
      </c>
      <c r="AW192" s="75">
        <f>+VLOOKUP($D192,[1]saldo_cons!$A$2:$N$1048576,13,0)</f>
        <v>0</v>
      </c>
      <c r="AX192" s="75">
        <f>+VLOOKUP($D192,[1]saldo_cons!$A$2:$N$1048576,14,0)</f>
        <v>0</v>
      </c>
      <c r="AY192" s="76">
        <f t="shared" si="417"/>
        <v>5423</v>
      </c>
      <c r="AZ192" s="76"/>
      <c r="BA192" s="76"/>
      <c r="BB192" s="75">
        <f>+VLOOKUP($D192,[1]ggr_cons!$A$2:$N$1048576,3,0)</f>
        <v>1935.9699999999998</v>
      </c>
      <c r="BC192" s="75">
        <f>+VLOOKUP($D192,[1]ggr_cons!$A$2:$N$1048576,4,0)</f>
        <v>0</v>
      </c>
      <c r="BD192" s="75">
        <f>+VLOOKUP($D192,[1]ggr_cons!$A$2:$N$1048576,5,0)</f>
        <v>0</v>
      </c>
      <c r="BE192" s="75">
        <f>+VLOOKUP($D192,[1]ggr_cons!$A$2:$N$1048576,6,0)</f>
        <v>0</v>
      </c>
      <c r="BF192" s="75">
        <f>+VLOOKUP($D192,[1]ggr_cons!$A$2:$N$1048576,7,0)</f>
        <v>0</v>
      </c>
      <c r="BG192" s="75">
        <f>+VLOOKUP($D192,[1]ggr_cons!$A$2:$N$1048576,8,0)</f>
        <v>0</v>
      </c>
      <c r="BH192" s="75">
        <f>+VLOOKUP($D192,[1]ggr_cons!$A$2:$N$1048576,9,0)</f>
        <v>0</v>
      </c>
      <c r="BI192" s="75">
        <f>+VLOOKUP($D192,[1]ggr_cons!$A$2:$N$1048576,10,0)</f>
        <v>0</v>
      </c>
      <c r="BJ192" s="75">
        <f>+VLOOKUP($D192,[1]ggr_cons!$A$2:$N$1048576,11,0)</f>
        <v>0</v>
      </c>
      <c r="BK192" s="75">
        <f>+VLOOKUP($D192,[1]ggr_cons!$A$2:$N$1048576,12,0)</f>
        <v>0</v>
      </c>
      <c r="BL192" s="75">
        <f>+VLOOKUP($D192,[1]ggr_cons!$A$2:$N$1048576,13,0)</f>
        <v>0</v>
      </c>
      <c r="BM192" s="75">
        <f>+VLOOKUP($D192,[1]ggr_cons!$A$2:$N$1048576,14,0)</f>
        <v>0</v>
      </c>
      <c r="BN192" s="76">
        <f t="shared" si="418"/>
        <v>1935.9699999999998</v>
      </c>
      <c r="BO192" s="75"/>
      <c r="BP192" s="75"/>
      <c r="BQ192" s="77">
        <f t="shared" si="341"/>
        <v>54.230000000000004</v>
      </c>
      <c r="BR192" s="77">
        <f t="shared" si="342"/>
        <v>0</v>
      </c>
      <c r="BS192" s="77">
        <f t="shared" si="343"/>
        <v>0</v>
      </c>
      <c r="BT192" s="77">
        <f t="shared" si="344"/>
        <v>0</v>
      </c>
      <c r="BU192" s="77">
        <f t="shared" si="345"/>
        <v>0</v>
      </c>
      <c r="BV192" s="77">
        <f t="shared" si="346"/>
        <v>0</v>
      </c>
      <c r="BW192" s="77">
        <f t="shared" si="347"/>
        <v>0</v>
      </c>
      <c r="BX192" s="77">
        <f t="shared" si="348"/>
        <v>0</v>
      </c>
      <c r="BY192" s="77">
        <f t="shared" si="349"/>
        <v>0</v>
      </c>
      <c r="BZ192" s="77">
        <f t="shared" si="350"/>
        <v>0</v>
      </c>
      <c r="CA192" s="77">
        <f t="shared" si="351"/>
        <v>0</v>
      </c>
      <c r="CB192" s="77">
        <f t="shared" si="352"/>
        <v>0</v>
      </c>
      <c r="CC192" s="77">
        <f t="shared" si="353"/>
        <v>54.230000000000004</v>
      </c>
      <c r="CD192" s="75"/>
      <c r="CE192" s="77"/>
      <c r="CF192" s="77">
        <f t="shared" si="354"/>
        <v>44.81818181818182</v>
      </c>
      <c r="CG192" s="77">
        <f t="shared" si="355"/>
        <v>0</v>
      </c>
      <c r="CH192" s="77">
        <f t="shared" si="356"/>
        <v>0</v>
      </c>
      <c r="CI192" s="77">
        <f t="shared" si="357"/>
        <v>0</v>
      </c>
      <c r="CJ192" s="77">
        <f t="shared" si="358"/>
        <v>0</v>
      </c>
      <c r="CK192" s="77">
        <f t="shared" si="359"/>
        <v>0</v>
      </c>
      <c r="CL192" s="77">
        <f t="shared" si="360"/>
        <v>0</v>
      </c>
      <c r="CM192" s="77">
        <f t="shared" si="361"/>
        <v>0</v>
      </c>
      <c r="CN192" s="77">
        <f t="shared" si="362"/>
        <v>0</v>
      </c>
      <c r="CO192" s="77">
        <f t="shared" si="363"/>
        <v>0</v>
      </c>
      <c r="CP192" s="77">
        <f t="shared" si="364"/>
        <v>0</v>
      </c>
      <c r="CQ192" s="77">
        <f t="shared" si="365"/>
        <v>0</v>
      </c>
      <c r="CR192" s="77">
        <f t="shared" si="366"/>
        <v>44.81818181818182</v>
      </c>
      <c r="CS192" s="75"/>
      <c r="CT192" s="75"/>
      <c r="CU192" s="78">
        <f t="shared" si="379"/>
        <v>108.46000000000001</v>
      </c>
      <c r="CV192" s="78">
        <f t="shared" si="380"/>
        <v>0</v>
      </c>
      <c r="CW192" s="78">
        <f t="shared" si="381"/>
        <v>0</v>
      </c>
      <c r="CX192" s="78">
        <f t="shared" si="382"/>
        <v>0</v>
      </c>
      <c r="CY192" s="78">
        <f t="shared" si="383"/>
        <v>0</v>
      </c>
      <c r="CZ192" s="78">
        <f t="shared" si="384"/>
        <v>0</v>
      </c>
      <c r="DA192" s="78">
        <f t="shared" si="385"/>
        <v>0</v>
      </c>
      <c r="DB192" s="78">
        <f t="shared" si="386"/>
        <v>0</v>
      </c>
      <c r="DC192" s="78">
        <f t="shared" si="387"/>
        <v>0</v>
      </c>
      <c r="DD192" s="78">
        <f t="shared" si="388"/>
        <v>0</v>
      </c>
      <c r="DE192" s="78">
        <f t="shared" si="389"/>
        <v>0</v>
      </c>
      <c r="DF192" s="78">
        <f t="shared" si="390"/>
        <v>0</v>
      </c>
      <c r="DG192" s="77">
        <f t="shared" si="391"/>
        <v>108.46000000000001</v>
      </c>
      <c r="DH192" s="75"/>
      <c r="DJ192" s="6">
        <f t="shared" si="392"/>
        <v>30</v>
      </c>
      <c r="DK192" s="6">
        <f t="shared" si="393"/>
        <v>0</v>
      </c>
      <c r="DL192" s="6">
        <f t="shared" si="394"/>
        <v>0</v>
      </c>
      <c r="DM192" s="6">
        <f t="shared" si="395"/>
        <v>0</v>
      </c>
      <c r="DN192" s="6">
        <f t="shared" si="396"/>
        <v>0</v>
      </c>
      <c r="DO192" s="6">
        <f t="shared" si="397"/>
        <v>0</v>
      </c>
      <c r="DP192" s="6">
        <f t="shared" si="398"/>
        <v>0</v>
      </c>
      <c r="DQ192" s="6">
        <f t="shared" si="399"/>
        <v>0</v>
      </c>
      <c r="DR192" s="6">
        <f t="shared" si="400"/>
        <v>0</v>
      </c>
      <c r="DS192" s="6">
        <f t="shared" si="401"/>
        <v>0</v>
      </c>
      <c r="DT192" s="6">
        <f t="shared" si="402"/>
        <v>0</v>
      </c>
      <c r="DU192" s="6">
        <f t="shared" si="403"/>
        <v>0</v>
      </c>
      <c r="DV192" s="77">
        <f t="shared" si="421"/>
        <v>30</v>
      </c>
      <c r="DY192" s="6">
        <v>0</v>
      </c>
      <c r="DZ192" s="6">
        <v>0</v>
      </c>
      <c r="EA192" s="6">
        <v>0</v>
      </c>
      <c r="EB192" s="6">
        <v>0</v>
      </c>
      <c r="EC192" s="6">
        <v>0</v>
      </c>
      <c r="ED192" s="6">
        <v>0</v>
      </c>
      <c r="EE192" s="6">
        <v>0</v>
      </c>
      <c r="EF192" s="6">
        <v>0</v>
      </c>
      <c r="EG192" s="6">
        <v>0</v>
      </c>
      <c r="EH192" s="6">
        <v>0</v>
      </c>
      <c r="EI192" s="6">
        <v>0</v>
      </c>
      <c r="EJ192" s="6">
        <v>0</v>
      </c>
      <c r="EK192" s="77">
        <f t="shared" si="419"/>
        <v>0</v>
      </c>
      <c r="EO192" s="75">
        <f t="shared" si="367"/>
        <v>138.46</v>
      </c>
      <c r="EP192" s="75">
        <f t="shared" si="368"/>
        <v>0</v>
      </c>
      <c r="EQ192" s="75">
        <f t="shared" si="369"/>
        <v>0</v>
      </c>
      <c r="ER192" s="75">
        <f t="shared" si="370"/>
        <v>0</v>
      </c>
      <c r="ES192" s="75">
        <f t="shared" si="371"/>
        <v>0</v>
      </c>
      <c r="ET192" s="75">
        <f t="shared" si="372"/>
        <v>0</v>
      </c>
      <c r="EU192" s="75">
        <f t="shared" si="373"/>
        <v>0</v>
      </c>
      <c r="EV192" s="75">
        <f t="shared" si="374"/>
        <v>0</v>
      </c>
      <c r="EW192" s="75">
        <f t="shared" si="375"/>
        <v>0</v>
      </c>
      <c r="EX192" s="75">
        <f t="shared" si="376"/>
        <v>0</v>
      </c>
      <c r="EY192" s="75">
        <f t="shared" si="377"/>
        <v>0</v>
      </c>
      <c r="EZ192" s="75">
        <f t="shared" si="378"/>
        <v>0</v>
      </c>
      <c r="FA192" s="77">
        <f t="shared" si="420"/>
        <v>138.46</v>
      </c>
      <c r="FD192" s="75">
        <f t="shared" si="404"/>
        <v>5284.54</v>
      </c>
      <c r="FE192" s="75">
        <f t="shared" si="405"/>
        <v>0</v>
      </c>
      <c r="FF192" s="75">
        <f t="shared" si="406"/>
        <v>0</v>
      </c>
      <c r="FG192" s="75">
        <f t="shared" si="407"/>
        <v>0</v>
      </c>
      <c r="FH192" s="75">
        <f t="shared" si="408"/>
        <v>0</v>
      </c>
      <c r="FI192" s="75">
        <f t="shared" si="409"/>
        <v>0</v>
      </c>
      <c r="FJ192" s="75">
        <f t="shared" si="410"/>
        <v>0</v>
      </c>
      <c r="FK192" s="75">
        <f t="shared" si="411"/>
        <v>0</v>
      </c>
      <c r="FL192" s="75">
        <f t="shared" si="412"/>
        <v>0</v>
      </c>
      <c r="FM192" s="75">
        <f t="shared" si="413"/>
        <v>0</v>
      </c>
      <c r="FN192" s="75">
        <f t="shared" si="414"/>
        <v>0</v>
      </c>
      <c r="FO192" s="75">
        <f t="shared" si="415"/>
        <v>0</v>
      </c>
      <c r="FP192" s="75">
        <f t="shared" si="416"/>
        <v>5284.54</v>
      </c>
    </row>
    <row r="193" spans="1:172" ht="15" customHeight="1" outlineLevel="2" x14ac:dyDescent="0.25">
      <c r="A193" s="30">
        <v>12</v>
      </c>
      <c r="B193" s="30" t="s">
        <v>408</v>
      </c>
      <c r="C193" s="30" t="s">
        <v>6</v>
      </c>
      <c r="D193" s="64">
        <f t="shared" si="339"/>
        <v>16135</v>
      </c>
      <c r="E193" s="62">
        <v>16135</v>
      </c>
      <c r="F193" s="141" t="s">
        <v>681</v>
      </c>
      <c r="G193" s="36" t="s">
        <v>410</v>
      </c>
      <c r="H193" s="36" t="s">
        <v>410</v>
      </c>
      <c r="I193" s="39" t="s">
        <v>679</v>
      </c>
      <c r="J193" s="39" t="s">
        <v>680</v>
      </c>
      <c r="K193" s="37" t="s">
        <v>415</v>
      </c>
      <c r="L193" s="32" t="s">
        <v>220</v>
      </c>
      <c r="M193" s="33" t="s">
        <v>405</v>
      </c>
      <c r="N193" s="34">
        <v>0.01</v>
      </c>
      <c r="O193" s="34">
        <v>0.02</v>
      </c>
      <c r="P193" s="34">
        <v>0</v>
      </c>
      <c r="Q193" s="34">
        <v>0</v>
      </c>
      <c r="R193" s="33">
        <v>0</v>
      </c>
      <c r="S193" s="33">
        <v>0</v>
      </c>
      <c r="T193" s="33">
        <v>30</v>
      </c>
      <c r="U193" s="33"/>
      <c r="X193" s="75">
        <f>+VLOOKUP($D193,[1]venta_neta_cons!$A$2:$N$1048576,3,0)</f>
        <v>282</v>
      </c>
      <c r="Y193" s="75">
        <f>+VLOOKUP($D193,[1]venta_neta_cons!$A$2:$N$1048576,4,0)</f>
        <v>0</v>
      </c>
      <c r="Z193" s="75">
        <f>+VLOOKUP($D193,[1]venta_neta_cons!$A$2:$N$1048576,5,0)</f>
        <v>0</v>
      </c>
      <c r="AA193" s="75">
        <f>+VLOOKUP($D193,[1]venta_neta_cons!$A$2:$N$1048576,6,0)</f>
        <v>0</v>
      </c>
      <c r="AB193" s="75">
        <f>+VLOOKUP($D193,[1]venta_neta_cons!$A$2:$N$1048576,7,0)</f>
        <v>0</v>
      </c>
      <c r="AC193" s="75">
        <f>+VLOOKUP($D193,[1]venta_neta_cons!$A$2:$N$1048576,8,0)</f>
        <v>0</v>
      </c>
      <c r="AD193" s="75">
        <f>+VLOOKUP($D193,[1]venta_neta_cons!$A$2:$N$1048576,9,0)</f>
        <v>0</v>
      </c>
      <c r="AE193" s="75">
        <f>+VLOOKUP($D193,[1]venta_neta_cons!$A$2:$N$1048576,10,0)</f>
        <v>0</v>
      </c>
      <c r="AF193" s="75">
        <f>+VLOOKUP($D193,[1]venta_neta_cons!$A$2:$N$1048576,11,0)</f>
        <v>0</v>
      </c>
      <c r="AG193" s="75">
        <f>+VLOOKUP($D193,[1]venta_neta_cons!$A$2:$N$1048576,12,0)</f>
        <v>0</v>
      </c>
      <c r="AH193" s="75">
        <f>+VLOOKUP($D193,[1]venta_neta_cons!$A$2:$N$1048576,13,0)</f>
        <v>0</v>
      </c>
      <c r="AI193" s="75">
        <f>+VLOOKUP($D193,[1]venta_neta_cons!$A$2:$N$1048576,14,0)</f>
        <v>0</v>
      </c>
      <c r="AJ193" s="76">
        <f t="shared" si="340"/>
        <v>282</v>
      </c>
      <c r="AK193" s="159">
        <f t="shared" si="338"/>
        <v>0.40723404255319151</v>
      </c>
      <c r="AL193" s="76"/>
      <c r="AM193" s="75">
        <f>+VLOOKUP($D193,[1]saldo_cons!$A$2:$N$1048576,3,0)</f>
        <v>282</v>
      </c>
      <c r="AN193" s="75">
        <f>+VLOOKUP($D193,[1]saldo_cons!$A$2:$N$1048576,4,0)</f>
        <v>0</v>
      </c>
      <c r="AO193" s="75">
        <f>+VLOOKUP($D193,[1]saldo_cons!$A$2:$N$1048576,5,0)</f>
        <v>0</v>
      </c>
      <c r="AP193" s="75">
        <f>+VLOOKUP($D193,[1]saldo_cons!$A$2:$N$1048576,6,0)</f>
        <v>0</v>
      </c>
      <c r="AQ193" s="75">
        <f>+VLOOKUP($D193,[1]saldo_cons!$A$2:$N$1048576,7,0)</f>
        <v>0</v>
      </c>
      <c r="AR193" s="75">
        <f>+VLOOKUP($D193,[1]saldo_cons!$A$2:$N$1048576,8,0)</f>
        <v>0</v>
      </c>
      <c r="AS193" s="75">
        <f>+VLOOKUP($D193,[1]saldo_cons!$A$2:$N$1048576,9,0)</f>
        <v>0</v>
      </c>
      <c r="AT193" s="75">
        <f>+VLOOKUP($D193,[1]saldo_cons!$A$2:$N$1048576,10,0)</f>
        <v>0</v>
      </c>
      <c r="AU193" s="75">
        <f>+VLOOKUP($D193,[1]saldo_cons!$A$2:$N$1048576,11,0)</f>
        <v>0</v>
      </c>
      <c r="AV193" s="75">
        <f>+VLOOKUP($D193,[1]saldo_cons!$A$2:$N$1048576,12,0)</f>
        <v>0</v>
      </c>
      <c r="AW193" s="75">
        <f>+VLOOKUP($D193,[1]saldo_cons!$A$2:$N$1048576,13,0)</f>
        <v>0</v>
      </c>
      <c r="AX193" s="75">
        <f>+VLOOKUP($D193,[1]saldo_cons!$A$2:$N$1048576,14,0)</f>
        <v>0</v>
      </c>
      <c r="AY193" s="76">
        <f t="shared" si="417"/>
        <v>282</v>
      </c>
      <c r="AZ193" s="76"/>
      <c r="BA193" s="76"/>
      <c r="BB193" s="75">
        <f>+VLOOKUP($D193,[1]ggr_cons!$A$2:$N$1048576,3,0)</f>
        <v>114.84</v>
      </c>
      <c r="BC193" s="75">
        <f>+VLOOKUP($D193,[1]ggr_cons!$A$2:$N$1048576,4,0)</f>
        <v>0</v>
      </c>
      <c r="BD193" s="75">
        <f>+VLOOKUP($D193,[1]ggr_cons!$A$2:$N$1048576,5,0)</f>
        <v>0</v>
      </c>
      <c r="BE193" s="75">
        <f>+VLOOKUP($D193,[1]ggr_cons!$A$2:$N$1048576,6,0)</f>
        <v>0</v>
      </c>
      <c r="BF193" s="75">
        <f>+VLOOKUP($D193,[1]ggr_cons!$A$2:$N$1048576,7,0)</f>
        <v>0</v>
      </c>
      <c r="BG193" s="75">
        <f>+VLOOKUP($D193,[1]ggr_cons!$A$2:$N$1048576,8,0)</f>
        <v>0</v>
      </c>
      <c r="BH193" s="75">
        <f>+VLOOKUP($D193,[1]ggr_cons!$A$2:$N$1048576,9,0)</f>
        <v>0</v>
      </c>
      <c r="BI193" s="75">
        <f>+VLOOKUP($D193,[1]ggr_cons!$A$2:$N$1048576,10,0)</f>
        <v>0</v>
      </c>
      <c r="BJ193" s="75">
        <f>+VLOOKUP($D193,[1]ggr_cons!$A$2:$N$1048576,11,0)</f>
        <v>0</v>
      </c>
      <c r="BK193" s="75">
        <f>+VLOOKUP($D193,[1]ggr_cons!$A$2:$N$1048576,12,0)</f>
        <v>0</v>
      </c>
      <c r="BL193" s="75">
        <f>+VLOOKUP($D193,[1]ggr_cons!$A$2:$N$1048576,13,0)</f>
        <v>0</v>
      </c>
      <c r="BM193" s="75">
        <f>+VLOOKUP($D193,[1]ggr_cons!$A$2:$N$1048576,14,0)</f>
        <v>0</v>
      </c>
      <c r="BN193" s="76">
        <f t="shared" si="418"/>
        <v>114.84</v>
      </c>
      <c r="BO193" s="75"/>
      <c r="BP193" s="75"/>
      <c r="BQ193" s="77">
        <f t="shared" si="341"/>
        <v>2.82</v>
      </c>
      <c r="BR193" s="77">
        <f t="shared" si="342"/>
        <v>0</v>
      </c>
      <c r="BS193" s="77">
        <f t="shared" si="343"/>
        <v>0</v>
      </c>
      <c r="BT193" s="77">
        <f t="shared" si="344"/>
        <v>0</v>
      </c>
      <c r="BU193" s="77">
        <f t="shared" si="345"/>
        <v>0</v>
      </c>
      <c r="BV193" s="77">
        <f t="shared" si="346"/>
        <v>0</v>
      </c>
      <c r="BW193" s="77">
        <f t="shared" si="347"/>
        <v>0</v>
      </c>
      <c r="BX193" s="77">
        <f t="shared" si="348"/>
        <v>0</v>
      </c>
      <c r="BY193" s="77">
        <f t="shared" si="349"/>
        <v>0</v>
      </c>
      <c r="BZ193" s="77">
        <f t="shared" si="350"/>
        <v>0</v>
      </c>
      <c r="CA193" s="77">
        <f t="shared" si="351"/>
        <v>0</v>
      </c>
      <c r="CB193" s="77">
        <f t="shared" si="352"/>
        <v>0</v>
      </c>
      <c r="CC193" s="77">
        <f t="shared" si="353"/>
        <v>2.82</v>
      </c>
      <c r="CD193" s="75"/>
      <c r="CE193" s="77"/>
      <c r="CF193" s="77">
        <f t="shared" si="354"/>
        <v>2.330578512396694</v>
      </c>
      <c r="CG193" s="77">
        <f t="shared" si="355"/>
        <v>0</v>
      </c>
      <c r="CH193" s="77">
        <f t="shared" si="356"/>
        <v>0</v>
      </c>
      <c r="CI193" s="77">
        <f t="shared" si="357"/>
        <v>0</v>
      </c>
      <c r="CJ193" s="77">
        <f t="shared" si="358"/>
        <v>0</v>
      </c>
      <c r="CK193" s="77">
        <f t="shared" si="359"/>
        <v>0</v>
      </c>
      <c r="CL193" s="77">
        <f t="shared" si="360"/>
        <v>0</v>
      </c>
      <c r="CM193" s="77">
        <f t="shared" si="361"/>
        <v>0</v>
      </c>
      <c r="CN193" s="77">
        <f t="shared" si="362"/>
        <v>0</v>
      </c>
      <c r="CO193" s="77">
        <f t="shared" si="363"/>
        <v>0</v>
      </c>
      <c r="CP193" s="77">
        <f t="shared" si="364"/>
        <v>0</v>
      </c>
      <c r="CQ193" s="77">
        <f t="shared" si="365"/>
        <v>0</v>
      </c>
      <c r="CR193" s="77">
        <f t="shared" si="366"/>
        <v>2.330578512396694</v>
      </c>
      <c r="CS193" s="75"/>
      <c r="CT193" s="75"/>
      <c r="CU193" s="78">
        <f t="shared" si="379"/>
        <v>5.64</v>
      </c>
      <c r="CV193" s="78">
        <f t="shared" si="380"/>
        <v>0</v>
      </c>
      <c r="CW193" s="78">
        <f t="shared" si="381"/>
        <v>0</v>
      </c>
      <c r="CX193" s="78">
        <f t="shared" si="382"/>
        <v>0</v>
      </c>
      <c r="CY193" s="78">
        <f t="shared" si="383"/>
        <v>0</v>
      </c>
      <c r="CZ193" s="78">
        <f t="shared" si="384"/>
        <v>0</v>
      </c>
      <c r="DA193" s="78">
        <f t="shared" si="385"/>
        <v>0</v>
      </c>
      <c r="DB193" s="78">
        <f t="shared" si="386"/>
        <v>0</v>
      </c>
      <c r="DC193" s="78">
        <f t="shared" si="387"/>
        <v>0</v>
      </c>
      <c r="DD193" s="78">
        <f t="shared" si="388"/>
        <v>0</v>
      </c>
      <c r="DE193" s="78">
        <f t="shared" si="389"/>
        <v>0</v>
      </c>
      <c r="DF193" s="78">
        <f t="shared" si="390"/>
        <v>0</v>
      </c>
      <c r="DG193" s="77">
        <f t="shared" si="391"/>
        <v>5.64</v>
      </c>
      <c r="DH193" s="75"/>
      <c r="DJ193" s="6">
        <f t="shared" si="392"/>
        <v>30</v>
      </c>
      <c r="DK193" s="6">
        <f t="shared" si="393"/>
        <v>0</v>
      </c>
      <c r="DL193" s="6">
        <f t="shared" si="394"/>
        <v>0</v>
      </c>
      <c r="DM193" s="6">
        <f t="shared" si="395"/>
        <v>0</v>
      </c>
      <c r="DN193" s="6">
        <f t="shared" si="396"/>
        <v>0</v>
      </c>
      <c r="DO193" s="6">
        <f t="shared" si="397"/>
        <v>0</v>
      </c>
      <c r="DP193" s="6">
        <f t="shared" si="398"/>
        <v>0</v>
      </c>
      <c r="DQ193" s="6">
        <f t="shared" si="399"/>
        <v>0</v>
      </c>
      <c r="DR193" s="6">
        <f t="shared" si="400"/>
        <v>0</v>
      </c>
      <c r="DS193" s="6">
        <f t="shared" si="401"/>
        <v>0</v>
      </c>
      <c r="DT193" s="6">
        <f t="shared" si="402"/>
        <v>0</v>
      </c>
      <c r="DU193" s="6">
        <f t="shared" si="403"/>
        <v>0</v>
      </c>
      <c r="DV193" s="77">
        <f t="shared" si="421"/>
        <v>30</v>
      </c>
      <c r="DY193" s="6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77">
        <f t="shared" si="419"/>
        <v>0</v>
      </c>
      <c r="EO193" s="75">
        <f t="shared" si="367"/>
        <v>35.64</v>
      </c>
      <c r="EP193" s="75">
        <f t="shared" si="368"/>
        <v>0</v>
      </c>
      <c r="EQ193" s="75">
        <f t="shared" si="369"/>
        <v>0</v>
      </c>
      <c r="ER193" s="75">
        <f t="shared" si="370"/>
        <v>0</v>
      </c>
      <c r="ES193" s="75">
        <f t="shared" si="371"/>
        <v>0</v>
      </c>
      <c r="ET193" s="75">
        <f t="shared" si="372"/>
        <v>0</v>
      </c>
      <c r="EU193" s="75">
        <f t="shared" si="373"/>
        <v>0</v>
      </c>
      <c r="EV193" s="75">
        <f t="shared" si="374"/>
        <v>0</v>
      </c>
      <c r="EW193" s="75">
        <f t="shared" si="375"/>
        <v>0</v>
      </c>
      <c r="EX193" s="75">
        <f t="shared" si="376"/>
        <v>0</v>
      </c>
      <c r="EY193" s="75">
        <f t="shared" si="377"/>
        <v>0</v>
      </c>
      <c r="EZ193" s="75">
        <f t="shared" si="378"/>
        <v>0</v>
      </c>
      <c r="FA193" s="77">
        <f t="shared" si="420"/>
        <v>35.64</v>
      </c>
      <c r="FD193" s="75">
        <f t="shared" si="404"/>
        <v>246.36</v>
      </c>
      <c r="FE193" s="75">
        <f t="shared" si="405"/>
        <v>0</v>
      </c>
      <c r="FF193" s="75">
        <f t="shared" si="406"/>
        <v>0</v>
      </c>
      <c r="FG193" s="75">
        <f t="shared" si="407"/>
        <v>0</v>
      </c>
      <c r="FH193" s="75">
        <f t="shared" si="408"/>
        <v>0</v>
      </c>
      <c r="FI193" s="75">
        <f t="shared" si="409"/>
        <v>0</v>
      </c>
      <c r="FJ193" s="75">
        <f t="shared" si="410"/>
        <v>0</v>
      </c>
      <c r="FK193" s="75">
        <f t="shared" si="411"/>
        <v>0</v>
      </c>
      <c r="FL193" s="75">
        <f t="shared" si="412"/>
        <v>0</v>
      </c>
      <c r="FM193" s="75">
        <f t="shared" si="413"/>
        <v>0</v>
      </c>
      <c r="FN193" s="75">
        <f t="shared" si="414"/>
        <v>0</v>
      </c>
      <c r="FO193" s="75">
        <f t="shared" si="415"/>
        <v>0</v>
      </c>
      <c r="FP193" s="75">
        <f t="shared" si="416"/>
        <v>246.36</v>
      </c>
    </row>
    <row r="194" spans="1:172" ht="15" customHeight="1" outlineLevel="2" x14ac:dyDescent="0.25">
      <c r="A194" s="30">
        <v>12</v>
      </c>
      <c r="B194" s="30" t="s">
        <v>408</v>
      </c>
      <c r="C194" s="30" t="s">
        <v>6</v>
      </c>
      <c r="D194" s="64">
        <f t="shared" si="339"/>
        <v>16136</v>
      </c>
      <c r="E194" s="62">
        <v>16136</v>
      </c>
      <c r="F194" s="141" t="s">
        <v>684</v>
      </c>
      <c r="G194" s="36" t="s">
        <v>410</v>
      </c>
      <c r="H194" s="36" t="s">
        <v>410</v>
      </c>
      <c r="I194" s="39" t="s">
        <v>682</v>
      </c>
      <c r="J194" s="39" t="s">
        <v>683</v>
      </c>
      <c r="K194" s="37" t="s">
        <v>415</v>
      </c>
      <c r="L194" s="32" t="s">
        <v>220</v>
      </c>
      <c r="M194" s="33" t="s">
        <v>405</v>
      </c>
      <c r="N194" s="34">
        <v>0.01</v>
      </c>
      <c r="O194" s="34">
        <v>0.02</v>
      </c>
      <c r="P194" s="34">
        <v>0</v>
      </c>
      <c r="Q194" s="34">
        <v>0</v>
      </c>
      <c r="R194" s="33">
        <v>0</v>
      </c>
      <c r="S194" s="33">
        <v>0</v>
      </c>
      <c r="T194" s="33">
        <v>30</v>
      </c>
      <c r="U194" s="33"/>
      <c r="X194" s="75">
        <f>+VLOOKUP($D194,[1]venta_neta_cons!$A$2:$N$1048576,3,0)</f>
        <v>6113</v>
      </c>
      <c r="Y194" s="75">
        <f>+VLOOKUP($D194,[1]venta_neta_cons!$A$2:$N$1048576,4,0)</f>
        <v>0</v>
      </c>
      <c r="Z194" s="75">
        <f>+VLOOKUP($D194,[1]venta_neta_cons!$A$2:$N$1048576,5,0)</f>
        <v>0</v>
      </c>
      <c r="AA194" s="75">
        <f>+VLOOKUP($D194,[1]venta_neta_cons!$A$2:$N$1048576,6,0)</f>
        <v>0</v>
      </c>
      <c r="AB194" s="75">
        <f>+VLOOKUP($D194,[1]venta_neta_cons!$A$2:$N$1048576,7,0)</f>
        <v>0</v>
      </c>
      <c r="AC194" s="75">
        <f>+VLOOKUP($D194,[1]venta_neta_cons!$A$2:$N$1048576,8,0)</f>
        <v>0</v>
      </c>
      <c r="AD194" s="75">
        <f>+VLOOKUP($D194,[1]venta_neta_cons!$A$2:$N$1048576,9,0)</f>
        <v>0</v>
      </c>
      <c r="AE194" s="75">
        <f>+VLOOKUP($D194,[1]venta_neta_cons!$A$2:$N$1048576,10,0)</f>
        <v>0</v>
      </c>
      <c r="AF194" s="75">
        <f>+VLOOKUP($D194,[1]venta_neta_cons!$A$2:$N$1048576,11,0)</f>
        <v>0</v>
      </c>
      <c r="AG194" s="75">
        <f>+VLOOKUP($D194,[1]venta_neta_cons!$A$2:$N$1048576,12,0)</f>
        <v>0</v>
      </c>
      <c r="AH194" s="75">
        <f>+VLOOKUP($D194,[1]venta_neta_cons!$A$2:$N$1048576,13,0)</f>
        <v>0</v>
      </c>
      <c r="AI194" s="75">
        <f>+VLOOKUP($D194,[1]venta_neta_cons!$A$2:$N$1048576,14,0)</f>
        <v>0</v>
      </c>
      <c r="AJ194" s="76">
        <f t="shared" si="340"/>
        <v>6113</v>
      </c>
      <c r="AK194" s="159">
        <f t="shared" si="338"/>
        <v>0.2408555537379356</v>
      </c>
      <c r="AL194" s="76"/>
      <c r="AM194" s="75">
        <f>+VLOOKUP($D194,[1]saldo_cons!$A$2:$N$1048576,3,0)</f>
        <v>6113</v>
      </c>
      <c r="AN194" s="75">
        <f>+VLOOKUP($D194,[1]saldo_cons!$A$2:$N$1048576,4,0)</f>
        <v>0</v>
      </c>
      <c r="AO194" s="75">
        <f>+VLOOKUP($D194,[1]saldo_cons!$A$2:$N$1048576,5,0)</f>
        <v>0</v>
      </c>
      <c r="AP194" s="75">
        <f>+VLOOKUP($D194,[1]saldo_cons!$A$2:$N$1048576,6,0)</f>
        <v>0</v>
      </c>
      <c r="AQ194" s="75">
        <f>+VLOOKUP($D194,[1]saldo_cons!$A$2:$N$1048576,7,0)</f>
        <v>0</v>
      </c>
      <c r="AR194" s="75">
        <f>+VLOOKUP($D194,[1]saldo_cons!$A$2:$N$1048576,8,0)</f>
        <v>0</v>
      </c>
      <c r="AS194" s="75">
        <f>+VLOOKUP($D194,[1]saldo_cons!$A$2:$N$1048576,9,0)</f>
        <v>0</v>
      </c>
      <c r="AT194" s="75">
        <f>+VLOOKUP($D194,[1]saldo_cons!$A$2:$N$1048576,10,0)</f>
        <v>0</v>
      </c>
      <c r="AU194" s="75">
        <f>+VLOOKUP($D194,[1]saldo_cons!$A$2:$N$1048576,11,0)</f>
        <v>0</v>
      </c>
      <c r="AV194" s="75">
        <f>+VLOOKUP($D194,[1]saldo_cons!$A$2:$N$1048576,12,0)</f>
        <v>0</v>
      </c>
      <c r="AW194" s="75">
        <f>+VLOOKUP($D194,[1]saldo_cons!$A$2:$N$1048576,13,0)</f>
        <v>0</v>
      </c>
      <c r="AX194" s="75">
        <f>+VLOOKUP($D194,[1]saldo_cons!$A$2:$N$1048576,14,0)</f>
        <v>0</v>
      </c>
      <c r="AY194" s="76">
        <f t="shared" si="417"/>
        <v>6113</v>
      </c>
      <c r="AZ194" s="76"/>
      <c r="BA194" s="76"/>
      <c r="BB194" s="75">
        <f>+VLOOKUP($D194,[1]ggr_cons!$A$2:$N$1048576,3,0)</f>
        <v>1472.3500000000004</v>
      </c>
      <c r="BC194" s="75">
        <f>+VLOOKUP($D194,[1]ggr_cons!$A$2:$N$1048576,4,0)</f>
        <v>0</v>
      </c>
      <c r="BD194" s="75">
        <f>+VLOOKUP($D194,[1]ggr_cons!$A$2:$N$1048576,5,0)</f>
        <v>0</v>
      </c>
      <c r="BE194" s="75">
        <f>+VLOOKUP($D194,[1]ggr_cons!$A$2:$N$1048576,6,0)</f>
        <v>0</v>
      </c>
      <c r="BF194" s="75">
        <f>+VLOOKUP($D194,[1]ggr_cons!$A$2:$N$1048576,7,0)</f>
        <v>0</v>
      </c>
      <c r="BG194" s="75">
        <f>+VLOOKUP($D194,[1]ggr_cons!$A$2:$N$1048576,8,0)</f>
        <v>0</v>
      </c>
      <c r="BH194" s="75">
        <f>+VLOOKUP($D194,[1]ggr_cons!$A$2:$N$1048576,9,0)</f>
        <v>0</v>
      </c>
      <c r="BI194" s="75">
        <f>+VLOOKUP($D194,[1]ggr_cons!$A$2:$N$1048576,10,0)</f>
        <v>0</v>
      </c>
      <c r="BJ194" s="75">
        <f>+VLOOKUP($D194,[1]ggr_cons!$A$2:$N$1048576,11,0)</f>
        <v>0</v>
      </c>
      <c r="BK194" s="75">
        <f>+VLOOKUP($D194,[1]ggr_cons!$A$2:$N$1048576,12,0)</f>
        <v>0</v>
      </c>
      <c r="BL194" s="75">
        <f>+VLOOKUP($D194,[1]ggr_cons!$A$2:$N$1048576,13,0)</f>
        <v>0</v>
      </c>
      <c r="BM194" s="75">
        <f>+VLOOKUP($D194,[1]ggr_cons!$A$2:$N$1048576,14,0)</f>
        <v>0</v>
      </c>
      <c r="BN194" s="76">
        <f t="shared" si="418"/>
        <v>1472.3500000000004</v>
      </c>
      <c r="BO194" s="75"/>
      <c r="BP194" s="75"/>
      <c r="BQ194" s="77">
        <f t="shared" si="341"/>
        <v>61.13</v>
      </c>
      <c r="BR194" s="77">
        <f t="shared" si="342"/>
        <v>0</v>
      </c>
      <c r="BS194" s="77">
        <f t="shared" si="343"/>
        <v>0</v>
      </c>
      <c r="BT194" s="77">
        <f t="shared" si="344"/>
        <v>0</v>
      </c>
      <c r="BU194" s="77">
        <f t="shared" si="345"/>
        <v>0</v>
      </c>
      <c r="BV194" s="77">
        <f t="shared" si="346"/>
        <v>0</v>
      </c>
      <c r="BW194" s="77">
        <f t="shared" si="347"/>
        <v>0</v>
      </c>
      <c r="BX194" s="77">
        <f t="shared" si="348"/>
        <v>0</v>
      </c>
      <c r="BY194" s="77">
        <f t="shared" si="349"/>
        <v>0</v>
      </c>
      <c r="BZ194" s="77">
        <f t="shared" si="350"/>
        <v>0</v>
      </c>
      <c r="CA194" s="77">
        <f t="shared" si="351"/>
        <v>0</v>
      </c>
      <c r="CB194" s="77">
        <f t="shared" si="352"/>
        <v>0</v>
      </c>
      <c r="CC194" s="77">
        <f t="shared" si="353"/>
        <v>61.13</v>
      </c>
      <c r="CD194" s="75"/>
      <c r="CE194" s="77"/>
      <c r="CF194" s="77">
        <f t="shared" si="354"/>
        <v>50.520661157024797</v>
      </c>
      <c r="CG194" s="77">
        <f t="shared" si="355"/>
        <v>0</v>
      </c>
      <c r="CH194" s="77">
        <f t="shared" si="356"/>
        <v>0</v>
      </c>
      <c r="CI194" s="77">
        <f t="shared" si="357"/>
        <v>0</v>
      </c>
      <c r="CJ194" s="77">
        <f t="shared" si="358"/>
        <v>0</v>
      </c>
      <c r="CK194" s="77">
        <f t="shared" si="359"/>
        <v>0</v>
      </c>
      <c r="CL194" s="77">
        <f t="shared" si="360"/>
        <v>0</v>
      </c>
      <c r="CM194" s="77">
        <f t="shared" si="361"/>
        <v>0</v>
      </c>
      <c r="CN194" s="77">
        <f t="shared" si="362"/>
        <v>0</v>
      </c>
      <c r="CO194" s="77">
        <f t="shared" si="363"/>
        <v>0</v>
      </c>
      <c r="CP194" s="77">
        <f t="shared" si="364"/>
        <v>0</v>
      </c>
      <c r="CQ194" s="77">
        <f t="shared" si="365"/>
        <v>0</v>
      </c>
      <c r="CR194" s="77">
        <f t="shared" si="366"/>
        <v>50.520661157024797</v>
      </c>
      <c r="CS194" s="75"/>
      <c r="CT194" s="75"/>
      <c r="CU194" s="78">
        <f t="shared" si="379"/>
        <v>122.26</v>
      </c>
      <c r="CV194" s="78">
        <f t="shared" si="380"/>
        <v>0</v>
      </c>
      <c r="CW194" s="78">
        <f t="shared" si="381"/>
        <v>0</v>
      </c>
      <c r="CX194" s="78">
        <f t="shared" si="382"/>
        <v>0</v>
      </c>
      <c r="CY194" s="78">
        <f t="shared" si="383"/>
        <v>0</v>
      </c>
      <c r="CZ194" s="78">
        <f t="shared" si="384"/>
        <v>0</v>
      </c>
      <c r="DA194" s="78">
        <f t="shared" si="385"/>
        <v>0</v>
      </c>
      <c r="DB194" s="78">
        <f t="shared" si="386"/>
        <v>0</v>
      </c>
      <c r="DC194" s="78">
        <f t="shared" si="387"/>
        <v>0</v>
      </c>
      <c r="DD194" s="78">
        <f t="shared" si="388"/>
        <v>0</v>
      </c>
      <c r="DE194" s="78">
        <f t="shared" si="389"/>
        <v>0</v>
      </c>
      <c r="DF194" s="78">
        <f t="shared" si="390"/>
        <v>0</v>
      </c>
      <c r="DG194" s="77">
        <f t="shared" si="391"/>
        <v>122.26</v>
      </c>
      <c r="DH194" s="75"/>
      <c r="DJ194" s="6">
        <f t="shared" si="392"/>
        <v>30</v>
      </c>
      <c r="DK194" s="6">
        <f t="shared" si="393"/>
        <v>0</v>
      </c>
      <c r="DL194" s="6">
        <f t="shared" si="394"/>
        <v>0</v>
      </c>
      <c r="DM194" s="6">
        <f t="shared" si="395"/>
        <v>0</v>
      </c>
      <c r="DN194" s="6">
        <f t="shared" si="396"/>
        <v>0</v>
      </c>
      <c r="DO194" s="6">
        <f t="shared" si="397"/>
        <v>0</v>
      </c>
      <c r="DP194" s="6">
        <f t="shared" si="398"/>
        <v>0</v>
      </c>
      <c r="DQ194" s="6">
        <f t="shared" si="399"/>
        <v>0</v>
      </c>
      <c r="DR194" s="6">
        <f t="shared" si="400"/>
        <v>0</v>
      </c>
      <c r="DS194" s="6">
        <f t="shared" si="401"/>
        <v>0</v>
      </c>
      <c r="DT194" s="6">
        <f t="shared" si="402"/>
        <v>0</v>
      </c>
      <c r="DU194" s="6">
        <f t="shared" si="403"/>
        <v>0</v>
      </c>
      <c r="DV194" s="77">
        <f t="shared" si="421"/>
        <v>30</v>
      </c>
      <c r="DY194" s="6">
        <v>0</v>
      </c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77">
        <f t="shared" si="419"/>
        <v>0</v>
      </c>
      <c r="EO194" s="75">
        <f t="shared" si="367"/>
        <v>152.26</v>
      </c>
      <c r="EP194" s="75">
        <f t="shared" si="368"/>
        <v>0</v>
      </c>
      <c r="EQ194" s="75">
        <f t="shared" si="369"/>
        <v>0</v>
      </c>
      <c r="ER194" s="75">
        <f t="shared" si="370"/>
        <v>0</v>
      </c>
      <c r="ES194" s="75">
        <f t="shared" si="371"/>
        <v>0</v>
      </c>
      <c r="ET194" s="75">
        <f t="shared" si="372"/>
        <v>0</v>
      </c>
      <c r="EU194" s="75">
        <f t="shared" si="373"/>
        <v>0</v>
      </c>
      <c r="EV194" s="75">
        <f t="shared" si="374"/>
        <v>0</v>
      </c>
      <c r="EW194" s="75">
        <f t="shared" si="375"/>
        <v>0</v>
      </c>
      <c r="EX194" s="75">
        <f t="shared" si="376"/>
        <v>0</v>
      </c>
      <c r="EY194" s="75">
        <f t="shared" si="377"/>
        <v>0</v>
      </c>
      <c r="EZ194" s="75">
        <f t="shared" si="378"/>
        <v>0</v>
      </c>
      <c r="FA194" s="77">
        <f t="shared" si="420"/>
        <v>152.26</v>
      </c>
      <c r="FD194" s="75">
        <f t="shared" si="404"/>
        <v>5960.74</v>
      </c>
      <c r="FE194" s="75">
        <f t="shared" si="405"/>
        <v>0</v>
      </c>
      <c r="FF194" s="75">
        <f t="shared" si="406"/>
        <v>0</v>
      </c>
      <c r="FG194" s="75">
        <f t="shared" si="407"/>
        <v>0</v>
      </c>
      <c r="FH194" s="75">
        <f t="shared" si="408"/>
        <v>0</v>
      </c>
      <c r="FI194" s="75">
        <f t="shared" si="409"/>
        <v>0</v>
      </c>
      <c r="FJ194" s="75">
        <f t="shared" si="410"/>
        <v>0</v>
      </c>
      <c r="FK194" s="75">
        <f t="shared" si="411"/>
        <v>0</v>
      </c>
      <c r="FL194" s="75">
        <f t="shared" si="412"/>
        <v>0</v>
      </c>
      <c r="FM194" s="75">
        <f t="shared" si="413"/>
        <v>0</v>
      </c>
      <c r="FN194" s="75">
        <f t="shared" si="414"/>
        <v>0</v>
      </c>
      <c r="FO194" s="75">
        <f t="shared" si="415"/>
        <v>0</v>
      </c>
      <c r="FP194" s="75">
        <f t="shared" si="416"/>
        <v>5960.74</v>
      </c>
    </row>
    <row r="195" spans="1:172" ht="15" customHeight="1" outlineLevel="2" x14ac:dyDescent="0.25">
      <c r="A195" s="30">
        <v>12</v>
      </c>
      <c r="B195" s="30" t="s">
        <v>408</v>
      </c>
      <c r="C195" s="30" t="s">
        <v>6</v>
      </c>
      <c r="D195" s="64">
        <f t="shared" si="339"/>
        <v>16137</v>
      </c>
      <c r="E195" s="62">
        <v>16137</v>
      </c>
      <c r="F195" s="141" t="s">
        <v>687</v>
      </c>
      <c r="G195" s="36" t="s">
        <v>410</v>
      </c>
      <c r="H195" s="36" t="s">
        <v>410</v>
      </c>
      <c r="I195" s="39" t="s">
        <v>685</v>
      </c>
      <c r="J195" s="39" t="s">
        <v>686</v>
      </c>
      <c r="K195" s="37" t="s">
        <v>415</v>
      </c>
      <c r="L195" s="32" t="s">
        <v>220</v>
      </c>
      <c r="M195" s="33" t="s">
        <v>405</v>
      </c>
      <c r="N195" s="34">
        <v>0.01</v>
      </c>
      <c r="O195" s="34">
        <v>0.02</v>
      </c>
      <c r="P195" s="34">
        <v>0</v>
      </c>
      <c r="Q195" s="34">
        <v>0</v>
      </c>
      <c r="R195" s="33">
        <v>0</v>
      </c>
      <c r="S195" s="33">
        <v>0</v>
      </c>
      <c r="T195" s="33">
        <v>30</v>
      </c>
      <c r="U195" s="33"/>
      <c r="X195" s="75">
        <f>+VLOOKUP($D195,[1]venta_neta_cons!$A$2:$N$1048576,3,0)</f>
        <v>9900</v>
      </c>
      <c r="Y195" s="75">
        <f>+VLOOKUP($D195,[1]venta_neta_cons!$A$2:$N$1048576,4,0)</f>
        <v>0</v>
      </c>
      <c r="Z195" s="75">
        <f>+VLOOKUP($D195,[1]venta_neta_cons!$A$2:$N$1048576,5,0)</f>
        <v>0</v>
      </c>
      <c r="AA195" s="75">
        <f>+VLOOKUP($D195,[1]venta_neta_cons!$A$2:$N$1048576,6,0)</f>
        <v>0</v>
      </c>
      <c r="AB195" s="75">
        <f>+VLOOKUP($D195,[1]venta_neta_cons!$A$2:$N$1048576,7,0)</f>
        <v>0</v>
      </c>
      <c r="AC195" s="75">
        <f>+VLOOKUP($D195,[1]venta_neta_cons!$A$2:$N$1048576,8,0)</f>
        <v>0</v>
      </c>
      <c r="AD195" s="75">
        <f>+VLOOKUP($D195,[1]venta_neta_cons!$A$2:$N$1048576,9,0)</f>
        <v>0</v>
      </c>
      <c r="AE195" s="75">
        <f>+VLOOKUP($D195,[1]venta_neta_cons!$A$2:$N$1048576,10,0)</f>
        <v>0</v>
      </c>
      <c r="AF195" s="75">
        <f>+VLOOKUP($D195,[1]venta_neta_cons!$A$2:$N$1048576,11,0)</f>
        <v>0</v>
      </c>
      <c r="AG195" s="75">
        <f>+VLOOKUP($D195,[1]venta_neta_cons!$A$2:$N$1048576,12,0)</f>
        <v>0</v>
      </c>
      <c r="AH195" s="75">
        <f>+VLOOKUP($D195,[1]venta_neta_cons!$A$2:$N$1048576,13,0)</f>
        <v>0</v>
      </c>
      <c r="AI195" s="75">
        <f>+VLOOKUP($D195,[1]venta_neta_cons!$A$2:$N$1048576,14,0)</f>
        <v>0</v>
      </c>
      <c r="AJ195" s="76">
        <f t="shared" si="340"/>
        <v>9900</v>
      </c>
      <c r="AK195" s="159">
        <f t="shared" si="338"/>
        <v>0.16972727272727264</v>
      </c>
      <c r="AL195" s="76"/>
      <c r="AM195" s="75">
        <f>+VLOOKUP($D195,[1]saldo_cons!$A$2:$N$1048576,3,0)</f>
        <v>9900</v>
      </c>
      <c r="AN195" s="75">
        <f>+VLOOKUP($D195,[1]saldo_cons!$A$2:$N$1048576,4,0)</f>
        <v>0</v>
      </c>
      <c r="AO195" s="75">
        <f>+VLOOKUP($D195,[1]saldo_cons!$A$2:$N$1048576,5,0)</f>
        <v>0</v>
      </c>
      <c r="AP195" s="75">
        <f>+VLOOKUP($D195,[1]saldo_cons!$A$2:$N$1048576,6,0)</f>
        <v>0</v>
      </c>
      <c r="AQ195" s="75">
        <f>+VLOOKUP($D195,[1]saldo_cons!$A$2:$N$1048576,7,0)</f>
        <v>0</v>
      </c>
      <c r="AR195" s="75">
        <f>+VLOOKUP($D195,[1]saldo_cons!$A$2:$N$1048576,8,0)</f>
        <v>0</v>
      </c>
      <c r="AS195" s="75">
        <f>+VLOOKUP($D195,[1]saldo_cons!$A$2:$N$1048576,9,0)</f>
        <v>0</v>
      </c>
      <c r="AT195" s="75">
        <f>+VLOOKUP($D195,[1]saldo_cons!$A$2:$N$1048576,10,0)</f>
        <v>0</v>
      </c>
      <c r="AU195" s="75">
        <f>+VLOOKUP($D195,[1]saldo_cons!$A$2:$N$1048576,11,0)</f>
        <v>0</v>
      </c>
      <c r="AV195" s="75">
        <f>+VLOOKUP($D195,[1]saldo_cons!$A$2:$N$1048576,12,0)</f>
        <v>0</v>
      </c>
      <c r="AW195" s="75">
        <f>+VLOOKUP($D195,[1]saldo_cons!$A$2:$N$1048576,13,0)</f>
        <v>0</v>
      </c>
      <c r="AX195" s="75">
        <f>+VLOOKUP($D195,[1]saldo_cons!$A$2:$N$1048576,14,0)</f>
        <v>0</v>
      </c>
      <c r="AY195" s="76">
        <f t="shared" si="417"/>
        <v>9900</v>
      </c>
      <c r="AZ195" s="76"/>
      <c r="BA195" s="76"/>
      <c r="BB195" s="75">
        <f>+VLOOKUP($D195,[1]ggr_cons!$A$2:$N$1048576,3,0)</f>
        <v>1680.2999999999993</v>
      </c>
      <c r="BC195" s="75">
        <f>+VLOOKUP($D195,[1]ggr_cons!$A$2:$N$1048576,4,0)</f>
        <v>0</v>
      </c>
      <c r="BD195" s="75">
        <f>+VLOOKUP($D195,[1]ggr_cons!$A$2:$N$1048576,5,0)</f>
        <v>0</v>
      </c>
      <c r="BE195" s="75">
        <f>+VLOOKUP($D195,[1]ggr_cons!$A$2:$N$1048576,6,0)</f>
        <v>0</v>
      </c>
      <c r="BF195" s="75">
        <f>+VLOOKUP($D195,[1]ggr_cons!$A$2:$N$1048576,7,0)</f>
        <v>0</v>
      </c>
      <c r="BG195" s="75">
        <f>+VLOOKUP($D195,[1]ggr_cons!$A$2:$N$1048576,8,0)</f>
        <v>0</v>
      </c>
      <c r="BH195" s="75">
        <f>+VLOOKUP($D195,[1]ggr_cons!$A$2:$N$1048576,9,0)</f>
        <v>0</v>
      </c>
      <c r="BI195" s="75">
        <f>+VLOOKUP($D195,[1]ggr_cons!$A$2:$N$1048576,10,0)</f>
        <v>0</v>
      </c>
      <c r="BJ195" s="75">
        <f>+VLOOKUP($D195,[1]ggr_cons!$A$2:$N$1048576,11,0)</f>
        <v>0</v>
      </c>
      <c r="BK195" s="75">
        <f>+VLOOKUP($D195,[1]ggr_cons!$A$2:$N$1048576,12,0)</f>
        <v>0</v>
      </c>
      <c r="BL195" s="75">
        <f>+VLOOKUP($D195,[1]ggr_cons!$A$2:$N$1048576,13,0)</f>
        <v>0</v>
      </c>
      <c r="BM195" s="75">
        <f>+VLOOKUP($D195,[1]ggr_cons!$A$2:$N$1048576,14,0)</f>
        <v>0</v>
      </c>
      <c r="BN195" s="76">
        <f t="shared" si="418"/>
        <v>1680.2999999999993</v>
      </c>
      <c r="BO195" s="75"/>
      <c r="BP195" s="75"/>
      <c r="BQ195" s="77">
        <f t="shared" si="341"/>
        <v>99</v>
      </c>
      <c r="BR195" s="77">
        <f t="shared" si="342"/>
        <v>0</v>
      </c>
      <c r="BS195" s="77">
        <f t="shared" si="343"/>
        <v>0</v>
      </c>
      <c r="BT195" s="77">
        <f t="shared" si="344"/>
        <v>0</v>
      </c>
      <c r="BU195" s="77">
        <f t="shared" si="345"/>
        <v>0</v>
      </c>
      <c r="BV195" s="77">
        <f t="shared" si="346"/>
        <v>0</v>
      </c>
      <c r="BW195" s="77">
        <f t="shared" si="347"/>
        <v>0</v>
      </c>
      <c r="BX195" s="77">
        <f t="shared" si="348"/>
        <v>0</v>
      </c>
      <c r="BY195" s="77">
        <f t="shared" si="349"/>
        <v>0</v>
      </c>
      <c r="BZ195" s="77">
        <f t="shared" si="350"/>
        <v>0</v>
      </c>
      <c r="CA195" s="77">
        <f t="shared" si="351"/>
        <v>0</v>
      </c>
      <c r="CB195" s="77">
        <f t="shared" si="352"/>
        <v>0</v>
      </c>
      <c r="CC195" s="77">
        <f t="shared" si="353"/>
        <v>99</v>
      </c>
      <c r="CD195" s="75"/>
      <c r="CE195" s="77"/>
      <c r="CF195" s="77">
        <f t="shared" si="354"/>
        <v>81.818181818181827</v>
      </c>
      <c r="CG195" s="77">
        <f t="shared" si="355"/>
        <v>0</v>
      </c>
      <c r="CH195" s="77">
        <f t="shared" si="356"/>
        <v>0</v>
      </c>
      <c r="CI195" s="77">
        <f t="shared" si="357"/>
        <v>0</v>
      </c>
      <c r="CJ195" s="77">
        <f t="shared" si="358"/>
        <v>0</v>
      </c>
      <c r="CK195" s="77">
        <f t="shared" si="359"/>
        <v>0</v>
      </c>
      <c r="CL195" s="77">
        <f t="shared" si="360"/>
        <v>0</v>
      </c>
      <c r="CM195" s="77">
        <f t="shared" si="361"/>
        <v>0</v>
      </c>
      <c r="CN195" s="77">
        <f t="shared" si="362"/>
        <v>0</v>
      </c>
      <c r="CO195" s="77">
        <f t="shared" si="363"/>
        <v>0</v>
      </c>
      <c r="CP195" s="77">
        <f t="shared" si="364"/>
        <v>0</v>
      </c>
      <c r="CQ195" s="77">
        <f t="shared" si="365"/>
        <v>0</v>
      </c>
      <c r="CR195" s="77">
        <f t="shared" si="366"/>
        <v>81.818181818181827</v>
      </c>
      <c r="CS195" s="75"/>
      <c r="CT195" s="75"/>
      <c r="CU195" s="78">
        <f t="shared" si="379"/>
        <v>198</v>
      </c>
      <c r="CV195" s="78">
        <f t="shared" si="380"/>
        <v>0</v>
      </c>
      <c r="CW195" s="78">
        <f t="shared" si="381"/>
        <v>0</v>
      </c>
      <c r="CX195" s="78">
        <f t="shared" si="382"/>
        <v>0</v>
      </c>
      <c r="CY195" s="78">
        <f t="shared" si="383"/>
        <v>0</v>
      </c>
      <c r="CZ195" s="78">
        <f t="shared" si="384"/>
        <v>0</v>
      </c>
      <c r="DA195" s="78">
        <f t="shared" si="385"/>
        <v>0</v>
      </c>
      <c r="DB195" s="78">
        <f t="shared" si="386"/>
        <v>0</v>
      </c>
      <c r="DC195" s="78">
        <f t="shared" si="387"/>
        <v>0</v>
      </c>
      <c r="DD195" s="78">
        <f t="shared" si="388"/>
        <v>0</v>
      </c>
      <c r="DE195" s="78">
        <f t="shared" si="389"/>
        <v>0</v>
      </c>
      <c r="DF195" s="78">
        <f t="shared" si="390"/>
        <v>0</v>
      </c>
      <c r="DG195" s="77">
        <f t="shared" si="391"/>
        <v>198</v>
      </c>
      <c r="DH195" s="75"/>
      <c r="DJ195" s="6">
        <f t="shared" si="392"/>
        <v>30</v>
      </c>
      <c r="DK195" s="6">
        <f t="shared" si="393"/>
        <v>0</v>
      </c>
      <c r="DL195" s="6">
        <f t="shared" si="394"/>
        <v>0</v>
      </c>
      <c r="DM195" s="6">
        <f t="shared" si="395"/>
        <v>0</v>
      </c>
      <c r="DN195" s="6">
        <f t="shared" si="396"/>
        <v>0</v>
      </c>
      <c r="DO195" s="6">
        <f t="shared" si="397"/>
        <v>0</v>
      </c>
      <c r="DP195" s="6">
        <f t="shared" si="398"/>
        <v>0</v>
      </c>
      <c r="DQ195" s="6">
        <f t="shared" si="399"/>
        <v>0</v>
      </c>
      <c r="DR195" s="6">
        <f t="shared" si="400"/>
        <v>0</v>
      </c>
      <c r="DS195" s="6">
        <f t="shared" si="401"/>
        <v>0</v>
      </c>
      <c r="DT195" s="6">
        <f t="shared" si="402"/>
        <v>0</v>
      </c>
      <c r="DU195" s="6">
        <f t="shared" si="403"/>
        <v>0</v>
      </c>
      <c r="DV195" s="77">
        <f t="shared" si="421"/>
        <v>30</v>
      </c>
      <c r="DY195" s="6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77">
        <f t="shared" si="419"/>
        <v>0</v>
      </c>
      <c r="EO195" s="75">
        <f t="shared" si="367"/>
        <v>228</v>
      </c>
      <c r="EP195" s="75">
        <f t="shared" si="368"/>
        <v>0</v>
      </c>
      <c r="EQ195" s="75">
        <f t="shared" si="369"/>
        <v>0</v>
      </c>
      <c r="ER195" s="75">
        <f t="shared" si="370"/>
        <v>0</v>
      </c>
      <c r="ES195" s="75">
        <f t="shared" si="371"/>
        <v>0</v>
      </c>
      <c r="ET195" s="75">
        <f t="shared" si="372"/>
        <v>0</v>
      </c>
      <c r="EU195" s="75">
        <f t="shared" si="373"/>
        <v>0</v>
      </c>
      <c r="EV195" s="75">
        <f t="shared" si="374"/>
        <v>0</v>
      </c>
      <c r="EW195" s="75">
        <f t="shared" si="375"/>
        <v>0</v>
      </c>
      <c r="EX195" s="75">
        <f t="shared" si="376"/>
        <v>0</v>
      </c>
      <c r="EY195" s="75">
        <f t="shared" si="377"/>
        <v>0</v>
      </c>
      <c r="EZ195" s="75">
        <f t="shared" si="378"/>
        <v>0</v>
      </c>
      <c r="FA195" s="77">
        <f t="shared" si="420"/>
        <v>228</v>
      </c>
      <c r="FD195" s="75">
        <f t="shared" si="404"/>
        <v>9672</v>
      </c>
      <c r="FE195" s="75">
        <f t="shared" si="405"/>
        <v>0</v>
      </c>
      <c r="FF195" s="75">
        <f t="shared" si="406"/>
        <v>0</v>
      </c>
      <c r="FG195" s="75">
        <f t="shared" si="407"/>
        <v>0</v>
      </c>
      <c r="FH195" s="75">
        <f t="shared" si="408"/>
        <v>0</v>
      </c>
      <c r="FI195" s="75">
        <f t="shared" si="409"/>
        <v>0</v>
      </c>
      <c r="FJ195" s="75">
        <f t="shared" si="410"/>
        <v>0</v>
      </c>
      <c r="FK195" s="75">
        <f t="shared" si="411"/>
        <v>0</v>
      </c>
      <c r="FL195" s="75">
        <f t="shared" si="412"/>
        <v>0</v>
      </c>
      <c r="FM195" s="75">
        <f t="shared" si="413"/>
        <v>0</v>
      </c>
      <c r="FN195" s="75">
        <f t="shared" si="414"/>
        <v>0</v>
      </c>
      <c r="FO195" s="75">
        <f t="shared" si="415"/>
        <v>0</v>
      </c>
      <c r="FP195" s="75">
        <f t="shared" si="416"/>
        <v>9672</v>
      </c>
    </row>
    <row r="196" spans="1:172" ht="15" customHeight="1" outlineLevel="2" x14ac:dyDescent="0.25">
      <c r="A196" s="30">
        <v>12</v>
      </c>
      <c r="B196" s="30" t="s">
        <v>408</v>
      </c>
      <c r="C196" s="30" t="s">
        <v>6</v>
      </c>
      <c r="D196" s="64">
        <f t="shared" si="339"/>
        <v>16138</v>
      </c>
      <c r="E196" s="62">
        <v>16138</v>
      </c>
      <c r="F196" s="141" t="s">
        <v>690</v>
      </c>
      <c r="G196" s="36" t="s">
        <v>410</v>
      </c>
      <c r="H196" s="36" t="s">
        <v>410</v>
      </c>
      <c r="I196" s="39" t="s">
        <v>688</v>
      </c>
      <c r="J196" s="39" t="s">
        <v>689</v>
      </c>
      <c r="K196" s="37" t="s">
        <v>431</v>
      </c>
      <c r="L196" s="32" t="s">
        <v>220</v>
      </c>
      <c r="M196" s="33" t="s">
        <v>405</v>
      </c>
      <c r="N196" s="34">
        <v>0.01</v>
      </c>
      <c r="O196" s="34">
        <v>0.02</v>
      </c>
      <c r="P196" s="34">
        <v>0</v>
      </c>
      <c r="Q196" s="34">
        <v>0</v>
      </c>
      <c r="R196" s="33">
        <v>0</v>
      </c>
      <c r="S196" s="33">
        <v>0</v>
      </c>
      <c r="T196" s="33">
        <v>30</v>
      </c>
      <c r="U196" s="33"/>
      <c r="X196" s="75">
        <f>+VLOOKUP($D196,[1]venta_neta_cons!$A$2:$N$1048576,3,0)</f>
        <v>0</v>
      </c>
      <c r="Y196" s="75">
        <f>+VLOOKUP($D196,[1]venta_neta_cons!$A$2:$N$1048576,4,0)</f>
        <v>0</v>
      </c>
      <c r="Z196" s="75">
        <f>+VLOOKUP($D196,[1]venta_neta_cons!$A$2:$N$1048576,5,0)</f>
        <v>0</v>
      </c>
      <c r="AA196" s="75">
        <f>+VLOOKUP($D196,[1]venta_neta_cons!$A$2:$N$1048576,6,0)</f>
        <v>0</v>
      </c>
      <c r="AB196" s="75">
        <f>+VLOOKUP($D196,[1]venta_neta_cons!$A$2:$N$1048576,7,0)</f>
        <v>0</v>
      </c>
      <c r="AC196" s="75">
        <f>+VLOOKUP($D196,[1]venta_neta_cons!$A$2:$N$1048576,8,0)</f>
        <v>0</v>
      </c>
      <c r="AD196" s="75">
        <f>+VLOOKUP($D196,[1]venta_neta_cons!$A$2:$N$1048576,9,0)</f>
        <v>0</v>
      </c>
      <c r="AE196" s="75">
        <f>+VLOOKUP($D196,[1]venta_neta_cons!$A$2:$N$1048576,10,0)</f>
        <v>0</v>
      </c>
      <c r="AF196" s="75">
        <f>+VLOOKUP($D196,[1]venta_neta_cons!$A$2:$N$1048576,11,0)</f>
        <v>0</v>
      </c>
      <c r="AG196" s="75">
        <f>+VLOOKUP($D196,[1]venta_neta_cons!$A$2:$N$1048576,12,0)</f>
        <v>0</v>
      </c>
      <c r="AH196" s="75">
        <f>+VLOOKUP($D196,[1]venta_neta_cons!$A$2:$N$1048576,13,0)</f>
        <v>0</v>
      </c>
      <c r="AI196" s="75">
        <f>+VLOOKUP($D196,[1]venta_neta_cons!$A$2:$N$1048576,14,0)</f>
        <v>0</v>
      </c>
      <c r="AJ196" s="76">
        <f t="shared" si="340"/>
        <v>0</v>
      </c>
      <c r="AK196" s="159" t="e">
        <f t="shared" si="338"/>
        <v>#DIV/0!</v>
      </c>
      <c r="AL196" s="76"/>
      <c r="AM196" s="75">
        <f>+VLOOKUP($D196,[1]saldo_cons!$A$2:$N$1048576,3,0)</f>
        <v>0</v>
      </c>
      <c r="AN196" s="75">
        <f>+VLOOKUP($D196,[1]saldo_cons!$A$2:$N$1048576,4,0)</f>
        <v>0</v>
      </c>
      <c r="AO196" s="75">
        <f>+VLOOKUP($D196,[1]saldo_cons!$A$2:$N$1048576,5,0)</f>
        <v>0</v>
      </c>
      <c r="AP196" s="75">
        <f>+VLOOKUP($D196,[1]saldo_cons!$A$2:$N$1048576,6,0)</f>
        <v>0</v>
      </c>
      <c r="AQ196" s="75">
        <f>+VLOOKUP($D196,[1]saldo_cons!$A$2:$N$1048576,7,0)</f>
        <v>0</v>
      </c>
      <c r="AR196" s="75">
        <f>+VLOOKUP($D196,[1]saldo_cons!$A$2:$N$1048576,8,0)</f>
        <v>0</v>
      </c>
      <c r="AS196" s="75">
        <f>+VLOOKUP($D196,[1]saldo_cons!$A$2:$N$1048576,9,0)</f>
        <v>0</v>
      </c>
      <c r="AT196" s="75">
        <f>+VLOOKUP($D196,[1]saldo_cons!$A$2:$N$1048576,10,0)</f>
        <v>0</v>
      </c>
      <c r="AU196" s="75">
        <f>+VLOOKUP($D196,[1]saldo_cons!$A$2:$N$1048576,11,0)</f>
        <v>0</v>
      </c>
      <c r="AV196" s="75">
        <f>+VLOOKUP($D196,[1]saldo_cons!$A$2:$N$1048576,12,0)</f>
        <v>0</v>
      </c>
      <c r="AW196" s="75">
        <f>+VLOOKUP($D196,[1]saldo_cons!$A$2:$N$1048576,13,0)</f>
        <v>0</v>
      </c>
      <c r="AX196" s="75">
        <f>+VLOOKUP($D196,[1]saldo_cons!$A$2:$N$1048576,14,0)</f>
        <v>0</v>
      </c>
      <c r="AY196" s="76">
        <f t="shared" si="417"/>
        <v>0</v>
      </c>
      <c r="AZ196" s="76"/>
      <c r="BA196" s="76"/>
      <c r="BB196" s="75">
        <f>+VLOOKUP($D196,[1]ggr_cons!$A$2:$N$1048576,3,0)</f>
        <v>0</v>
      </c>
      <c r="BC196" s="75">
        <f>+VLOOKUP($D196,[1]ggr_cons!$A$2:$N$1048576,4,0)</f>
        <v>0</v>
      </c>
      <c r="BD196" s="75">
        <f>+VLOOKUP($D196,[1]ggr_cons!$A$2:$N$1048576,5,0)</f>
        <v>0</v>
      </c>
      <c r="BE196" s="75">
        <f>+VLOOKUP($D196,[1]ggr_cons!$A$2:$N$1048576,6,0)</f>
        <v>0</v>
      </c>
      <c r="BF196" s="75">
        <f>+VLOOKUP($D196,[1]ggr_cons!$A$2:$N$1048576,7,0)</f>
        <v>0</v>
      </c>
      <c r="BG196" s="75">
        <f>+VLOOKUP($D196,[1]ggr_cons!$A$2:$N$1048576,8,0)</f>
        <v>0</v>
      </c>
      <c r="BH196" s="75">
        <f>+VLOOKUP($D196,[1]ggr_cons!$A$2:$N$1048576,9,0)</f>
        <v>0</v>
      </c>
      <c r="BI196" s="75">
        <f>+VLOOKUP($D196,[1]ggr_cons!$A$2:$N$1048576,10,0)</f>
        <v>0</v>
      </c>
      <c r="BJ196" s="75">
        <f>+VLOOKUP($D196,[1]ggr_cons!$A$2:$N$1048576,11,0)</f>
        <v>0</v>
      </c>
      <c r="BK196" s="75">
        <f>+VLOOKUP($D196,[1]ggr_cons!$A$2:$N$1048576,12,0)</f>
        <v>0</v>
      </c>
      <c r="BL196" s="75">
        <f>+VLOOKUP($D196,[1]ggr_cons!$A$2:$N$1048576,13,0)</f>
        <v>0</v>
      </c>
      <c r="BM196" s="75">
        <f>+VLOOKUP($D196,[1]ggr_cons!$A$2:$N$1048576,14,0)</f>
        <v>0</v>
      </c>
      <c r="BN196" s="76">
        <f t="shared" si="418"/>
        <v>0</v>
      </c>
      <c r="BO196" s="75"/>
      <c r="BP196" s="75"/>
      <c r="BQ196" s="77">
        <f t="shared" si="341"/>
        <v>0</v>
      </c>
      <c r="BR196" s="77">
        <f t="shared" si="342"/>
        <v>0</v>
      </c>
      <c r="BS196" s="77">
        <f t="shared" si="343"/>
        <v>0</v>
      </c>
      <c r="BT196" s="77">
        <f t="shared" si="344"/>
        <v>0</v>
      </c>
      <c r="BU196" s="77">
        <f t="shared" si="345"/>
        <v>0</v>
      </c>
      <c r="BV196" s="77">
        <f t="shared" si="346"/>
        <v>0</v>
      </c>
      <c r="BW196" s="77">
        <f t="shared" si="347"/>
        <v>0</v>
      </c>
      <c r="BX196" s="77">
        <f t="shared" si="348"/>
        <v>0</v>
      </c>
      <c r="BY196" s="77">
        <f t="shared" si="349"/>
        <v>0</v>
      </c>
      <c r="BZ196" s="77">
        <f t="shared" si="350"/>
        <v>0</v>
      </c>
      <c r="CA196" s="77">
        <f t="shared" si="351"/>
        <v>0</v>
      </c>
      <c r="CB196" s="77">
        <f t="shared" si="352"/>
        <v>0</v>
      </c>
      <c r="CC196" s="77">
        <f t="shared" si="353"/>
        <v>0</v>
      </c>
      <c r="CD196" s="75"/>
      <c r="CE196" s="77"/>
      <c r="CF196" s="77">
        <f t="shared" si="354"/>
        <v>0</v>
      </c>
      <c r="CG196" s="77">
        <f t="shared" si="355"/>
        <v>0</v>
      </c>
      <c r="CH196" s="77">
        <f t="shared" si="356"/>
        <v>0</v>
      </c>
      <c r="CI196" s="77">
        <f t="shared" si="357"/>
        <v>0</v>
      </c>
      <c r="CJ196" s="77">
        <f t="shared" si="358"/>
        <v>0</v>
      </c>
      <c r="CK196" s="77">
        <f t="shared" si="359"/>
        <v>0</v>
      </c>
      <c r="CL196" s="77">
        <f t="shared" si="360"/>
        <v>0</v>
      </c>
      <c r="CM196" s="77">
        <f t="shared" si="361"/>
        <v>0</v>
      </c>
      <c r="CN196" s="77">
        <f t="shared" si="362"/>
        <v>0</v>
      </c>
      <c r="CO196" s="77">
        <f t="shared" si="363"/>
        <v>0</v>
      </c>
      <c r="CP196" s="77">
        <f t="shared" si="364"/>
        <v>0</v>
      </c>
      <c r="CQ196" s="77">
        <f t="shared" si="365"/>
        <v>0</v>
      </c>
      <c r="CR196" s="77">
        <f t="shared" si="366"/>
        <v>0</v>
      </c>
      <c r="CS196" s="75"/>
      <c r="CT196" s="75"/>
      <c r="CU196" s="78">
        <f t="shared" si="379"/>
        <v>0</v>
      </c>
      <c r="CV196" s="78">
        <f t="shared" si="380"/>
        <v>0</v>
      </c>
      <c r="CW196" s="78">
        <f t="shared" si="381"/>
        <v>0</v>
      </c>
      <c r="CX196" s="78">
        <f t="shared" si="382"/>
        <v>0</v>
      </c>
      <c r="CY196" s="78">
        <f t="shared" si="383"/>
        <v>0</v>
      </c>
      <c r="CZ196" s="78">
        <f t="shared" si="384"/>
        <v>0</v>
      </c>
      <c r="DA196" s="78">
        <f t="shared" si="385"/>
        <v>0</v>
      </c>
      <c r="DB196" s="78">
        <f t="shared" si="386"/>
        <v>0</v>
      </c>
      <c r="DC196" s="78">
        <f t="shared" si="387"/>
        <v>0</v>
      </c>
      <c r="DD196" s="78">
        <f t="shared" si="388"/>
        <v>0</v>
      </c>
      <c r="DE196" s="78">
        <f t="shared" si="389"/>
        <v>0</v>
      </c>
      <c r="DF196" s="78">
        <f t="shared" si="390"/>
        <v>0</v>
      </c>
      <c r="DG196" s="77">
        <f t="shared" si="391"/>
        <v>0</v>
      </c>
      <c r="DH196" s="75"/>
      <c r="DJ196" s="6">
        <f t="shared" si="392"/>
        <v>0</v>
      </c>
      <c r="DK196" s="6">
        <f t="shared" si="393"/>
        <v>0</v>
      </c>
      <c r="DL196" s="6">
        <f t="shared" si="394"/>
        <v>0</v>
      </c>
      <c r="DM196" s="6">
        <f t="shared" si="395"/>
        <v>0</v>
      </c>
      <c r="DN196" s="6">
        <f t="shared" si="396"/>
        <v>0</v>
      </c>
      <c r="DO196" s="6">
        <f t="shared" si="397"/>
        <v>0</v>
      </c>
      <c r="DP196" s="6">
        <f t="shared" si="398"/>
        <v>0</v>
      </c>
      <c r="DQ196" s="6">
        <f t="shared" si="399"/>
        <v>0</v>
      </c>
      <c r="DR196" s="6">
        <f t="shared" si="400"/>
        <v>0</v>
      </c>
      <c r="DS196" s="6">
        <f t="shared" si="401"/>
        <v>0</v>
      </c>
      <c r="DT196" s="6">
        <f t="shared" si="402"/>
        <v>0</v>
      </c>
      <c r="DU196" s="6">
        <f t="shared" si="403"/>
        <v>0</v>
      </c>
      <c r="DV196" s="77">
        <f t="shared" si="421"/>
        <v>0</v>
      </c>
      <c r="DY196" s="6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77">
        <f t="shared" si="419"/>
        <v>0</v>
      </c>
      <c r="EO196" s="75">
        <f t="shared" si="367"/>
        <v>0</v>
      </c>
      <c r="EP196" s="75">
        <f t="shared" si="368"/>
        <v>0</v>
      </c>
      <c r="EQ196" s="75">
        <f t="shared" si="369"/>
        <v>0</v>
      </c>
      <c r="ER196" s="75">
        <f t="shared" si="370"/>
        <v>0</v>
      </c>
      <c r="ES196" s="75">
        <f t="shared" si="371"/>
        <v>0</v>
      </c>
      <c r="ET196" s="75">
        <f t="shared" si="372"/>
        <v>0</v>
      </c>
      <c r="EU196" s="75">
        <f t="shared" si="373"/>
        <v>0</v>
      </c>
      <c r="EV196" s="75">
        <f t="shared" si="374"/>
        <v>0</v>
      </c>
      <c r="EW196" s="75">
        <f t="shared" si="375"/>
        <v>0</v>
      </c>
      <c r="EX196" s="75">
        <f t="shared" si="376"/>
        <v>0</v>
      </c>
      <c r="EY196" s="75">
        <f t="shared" si="377"/>
        <v>0</v>
      </c>
      <c r="EZ196" s="75">
        <f t="shared" si="378"/>
        <v>0</v>
      </c>
      <c r="FA196" s="77">
        <f t="shared" si="420"/>
        <v>0</v>
      </c>
      <c r="FD196" s="75">
        <f t="shared" si="404"/>
        <v>0</v>
      </c>
      <c r="FE196" s="75">
        <f t="shared" si="405"/>
        <v>0</v>
      </c>
      <c r="FF196" s="75">
        <f t="shared" si="406"/>
        <v>0</v>
      </c>
      <c r="FG196" s="75">
        <f t="shared" si="407"/>
        <v>0</v>
      </c>
      <c r="FH196" s="75">
        <f t="shared" si="408"/>
        <v>0</v>
      </c>
      <c r="FI196" s="75">
        <f t="shared" si="409"/>
        <v>0</v>
      </c>
      <c r="FJ196" s="75">
        <f t="shared" si="410"/>
        <v>0</v>
      </c>
      <c r="FK196" s="75">
        <f t="shared" si="411"/>
        <v>0</v>
      </c>
      <c r="FL196" s="75">
        <f t="shared" si="412"/>
        <v>0</v>
      </c>
      <c r="FM196" s="75">
        <f t="shared" si="413"/>
        <v>0</v>
      </c>
      <c r="FN196" s="75">
        <f t="shared" si="414"/>
        <v>0</v>
      </c>
      <c r="FO196" s="75">
        <f t="shared" si="415"/>
        <v>0</v>
      </c>
      <c r="FP196" s="75">
        <f t="shared" si="416"/>
        <v>0</v>
      </c>
    </row>
    <row r="197" spans="1:172" ht="15" customHeight="1" outlineLevel="2" x14ac:dyDescent="0.25">
      <c r="A197" s="30">
        <v>12</v>
      </c>
      <c r="B197" s="30" t="s">
        <v>408</v>
      </c>
      <c r="C197" s="30" t="s">
        <v>6</v>
      </c>
      <c r="D197" s="64">
        <f t="shared" si="339"/>
        <v>16139</v>
      </c>
      <c r="E197" s="62">
        <v>16139</v>
      </c>
      <c r="F197" s="141" t="s">
        <v>693</v>
      </c>
      <c r="G197" s="36" t="s">
        <v>410</v>
      </c>
      <c r="H197" s="36" t="s">
        <v>410</v>
      </c>
      <c r="I197" s="39" t="s">
        <v>691</v>
      </c>
      <c r="J197" s="39" t="s">
        <v>692</v>
      </c>
      <c r="K197" s="37" t="s">
        <v>431</v>
      </c>
      <c r="L197" s="32" t="s">
        <v>220</v>
      </c>
      <c r="M197" s="33" t="s">
        <v>405</v>
      </c>
      <c r="N197" s="34">
        <v>0.01</v>
      </c>
      <c r="O197" s="34">
        <v>0.02</v>
      </c>
      <c r="P197" s="34">
        <v>0</v>
      </c>
      <c r="Q197" s="34">
        <v>0</v>
      </c>
      <c r="R197" s="33">
        <v>0</v>
      </c>
      <c r="S197" s="33">
        <v>0</v>
      </c>
      <c r="T197" s="33">
        <v>30</v>
      </c>
      <c r="U197" s="33"/>
      <c r="X197" s="75">
        <f>+VLOOKUP($D197,[1]venta_neta_cons!$A$2:$N$1048576,3,0)</f>
        <v>488</v>
      </c>
      <c r="Y197" s="75">
        <f>+VLOOKUP($D197,[1]venta_neta_cons!$A$2:$N$1048576,4,0)</f>
        <v>0</v>
      </c>
      <c r="Z197" s="75">
        <f>+VLOOKUP($D197,[1]venta_neta_cons!$A$2:$N$1048576,5,0)</f>
        <v>0</v>
      </c>
      <c r="AA197" s="75">
        <f>+VLOOKUP($D197,[1]venta_neta_cons!$A$2:$N$1048576,6,0)</f>
        <v>0</v>
      </c>
      <c r="AB197" s="75">
        <f>+VLOOKUP($D197,[1]venta_neta_cons!$A$2:$N$1048576,7,0)</f>
        <v>0</v>
      </c>
      <c r="AC197" s="75">
        <f>+VLOOKUP($D197,[1]venta_neta_cons!$A$2:$N$1048576,8,0)</f>
        <v>0</v>
      </c>
      <c r="AD197" s="75">
        <f>+VLOOKUP($D197,[1]venta_neta_cons!$A$2:$N$1048576,9,0)</f>
        <v>0</v>
      </c>
      <c r="AE197" s="75">
        <f>+VLOOKUP($D197,[1]venta_neta_cons!$A$2:$N$1048576,10,0)</f>
        <v>0</v>
      </c>
      <c r="AF197" s="75">
        <f>+VLOOKUP($D197,[1]venta_neta_cons!$A$2:$N$1048576,11,0)</f>
        <v>0</v>
      </c>
      <c r="AG197" s="75">
        <f>+VLOOKUP($D197,[1]venta_neta_cons!$A$2:$N$1048576,12,0)</f>
        <v>0</v>
      </c>
      <c r="AH197" s="75">
        <f>+VLOOKUP($D197,[1]venta_neta_cons!$A$2:$N$1048576,13,0)</f>
        <v>0</v>
      </c>
      <c r="AI197" s="75">
        <f>+VLOOKUP($D197,[1]venta_neta_cons!$A$2:$N$1048576,14,0)</f>
        <v>0</v>
      </c>
      <c r="AJ197" s="76">
        <f t="shared" si="340"/>
        <v>488</v>
      </c>
      <c r="AK197" s="159">
        <f t="shared" ref="AK197:AK260" si="422">+BB197/X197</f>
        <v>0.38450819672131142</v>
      </c>
      <c r="AL197" s="76"/>
      <c r="AM197" s="75">
        <f>+VLOOKUP($D197,[1]saldo_cons!$A$2:$N$1048576,3,0)</f>
        <v>488</v>
      </c>
      <c r="AN197" s="75">
        <f>+VLOOKUP($D197,[1]saldo_cons!$A$2:$N$1048576,4,0)</f>
        <v>0</v>
      </c>
      <c r="AO197" s="75">
        <f>+VLOOKUP($D197,[1]saldo_cons!$A$2:$N$1048576,5,0)</f>
        <v>0</v>
      </c>
      <c r="AP197" s="75">
        <f>+VLOOKUP($D197,[1]saldo_cons!$A$2:$N$1048576,6,0)</f>
        <v>0</v>
      </c>
      <c r="AQ197" s="75">
        <f>+VLOOKUP($D197,[1]saldo_cons!$A$2:$N$1048576,7,0)</f>
        <v>0</v>
      </c>
      <c r="AR197" s="75">
        <f>+VLOOKUP($D197,[1]saldo_cons!$A$2:$N$1048576,8,0)</f>
        <v>0</v>
      </c>
      <c r="AS197" s="75">
        <f>+VLOOKUP($D197,[1]saldo_cons!$A$2:$N$1048576,9,0)</f>
        <v>0</v>
      </c>
      <c r="AT197" s="75">
        <f>+VLOOKUP($D197,[1]saldo_cons!$A$2:$N$1048576,10,0)</f>
        <v>0</v>
      </c>
      <c r="AU197" s="75">
        <f>+VLOOKUP($D197,[1]saldo_cons!$A$2:$N$1048576,11,0)</f>
        <v>0</v>
      </c>
      <c r="AV197" s="75">
        <f>+VLOOKUP($D197,[1]saldo_cons!$A$2:$N$1048576,12,0)</f>
        <v>0</v>
      </c>
      <c r="AW197" s="75">
        <f>+VLOOKUP($D197,[1]saldo_cons!$A$2:$N$1048576,13,0)</f>
        <v>0</v>
      </c>
      <c r="AX197" s="75">
        <f>+VLOOKUP($D197,[1]saldo_cons!$A$2:$N$1048576,14,0)</f>
        <v>0</v>
      </c>
      <c r="AY197" s="76">
        <f t="shared" si="417"/>
        <v>488</v>
      </c>
      <c r="AZ197" s="76"/>
      <c r="BA197" s="76"/>
      <c r="BB197" s="75">
        <f>+VLOOKUP($D197,[1]ggr_cons!$A$2:$N$1048576,3,0)</f>
        <v>187.64</v>
      </c>
      <c r="BC197" s="75">
        <f>+VLOOKUP($D197,[1]ggr_cons!$A$2:$N$1048576,4,0)</f>
        <v>0</v>
      </c>
      <c r="BD197" s="75">
        <f>+VLOOKUP($D197,[1]ggr_cons!$A$2:$N$1048576,5,0)</f>
        <v>0</v>
      </c>
      <c r="BE197" s="75">
        <f>+VLOOKUP($D197,[1]ggr_cons!$A$2:$N$1048576,6,0)</f>
        <v>0</v>
      </c>
      <c r="BF197" s="75">
        <f>+VLOOKUP($D197,[1]ggr_cons!$A$2:$N$1048576,7,0)</f>
        <v>0</v>
      </c>
      <c r="BG197" s="75">
        <f>+VLOOKUP($D197,[1]ggr_cons!$A$2:$N$1048576,8,0)</f>
        <v>0</v>
      </c>
      <c r="BH197" s="75">
        <f>+VLOOKUP($D197,[1]ggr_cons!$A$2:$N$1048576,9,0)</f>
        <v>0</v>
      </c>
      <c r="BI197" s="75">
        <f>+VLOOKUP($D197,[1]ggr_cons!$A$2:$N$1048576,10,0)</f>
        <v>0</v>
      </c>
      <c r="BJ197" s="75">
        <f>+VLOOKUP($D197,[1]ggr_cons!$A$2:$N$1048576,11,0)</f>
        <v>0</v>
      </c>
      <c r="BK197" s="75">
        <f>+VLOOKUP($D197,[1]ggr_cons!$A$2:$N$1048576,12,0)</f>
        <v>0</v>
      </c>
      <c r="BL197" s="75">
        <f>+VLOOKUP($D197,[1]ggr_cons!$A$2:$N$1048576,13,0)</f>
        <v>0</v>
      </c>
      <c r="BM197" s="75">
        <f>+VLOOKUP($D197,[1]ggr_cons!$A$2:$N$1048576,14,0)</f>
        <v>0</v>
      </c>
      <c r="BN197" s="76">
        <f t="shared" si="418"/>
        <v>187.64</v>
      </c>
      <c r="BO197" s="75"/>
      <c r="BP197" s="75"/>
      <c r="BQ197" s="77">
        <f t="shared" si="341"/>
        <v>4.88</v>
      </c>
      <c r="BR197" s="77">
        <f t="shared" si="342"/>
        <v>0</v>
      </c>
      <c r="BS197" s="77">
        <f t="shared" si="343"/>
        <v>0</v>
      </c>
      <c r="BT197" s="77">
        <f t="shared" si="344"/>
        <v>0</v>
      </c>
      <c r="BU197" s="77">
        <f t="shared" si="345"/>
        <v>0</v>
      </c>
      <c r="BV197" s="77">
        <f t="shared" si="346"/>
        <v>0</v>
      </c>
      <c r="BW197" s="77">
        <f t="shared" si="347"/>
        <v>0</v>
      </c>
      <c r="BX197" s="77">
        <f t="shared" si="348"/>
        <v>0</v>
      </c>
      <c r="BY197" s="77">
        <f t="shared" si="349"/>
        <v>0</v>
      </c>
      <c r="BZ197" s="77">
        <f t="shared" si="350"/>
        <v>0</v>
      </c>
      <c r="CA197" s="77">
        <f t="shared" si="351"/>
        <v>0</v>
      </c>
      <c r="CB197" s="77">
        <f t="shared" si="352"/>
        <v>0</v>
      </c>
      <c r="CC197" s="77">
        <f t="shared" si="353"/>
        <v>4.88</v>
      </c>
      <c r="CD197" s="75"/>
      <c r="CE197" s="77"/>
      <c r="CF197" s="77">
        <f t="shared" si="354"/>
        <v>4.0330578512396693</v>
      </c>
      <c r="CG197" s="77">
        <f t="shared" si="355"/>
        <v>0</v>
      </c>
      <c r="CH197" s="77">
        <f t="shared" si="356"/>
        <v>0</v>
      </c>
      <c r="CI197" s="77">
        <f t="shared" si="357"/>
        <v>0</v>
      </c>
      <c r="CJ197" s="77">
        <f t="shared" si="358"/>
        <v>0</v>
      </c>
      <c r="CK197" s="77">
        <f t="shared" si="359"/>
        <v>0</v>
      </c>
      <c r="CL197" s="77">
        <f t="shared" si="360"/>
        <v>0</v>
      </c>
      <c r="CM197" s="77">
        <f t="shared" si="361"/>
        <v>0</v>
      </c>
      <c r="CN197" s="77">
        <f t="shared" si="362"/>
        <v>0</v>
      </c>
      <c r="CO197" s="77">
        <f t="shared" si="363"/>
        <v>0</v>
      </c>
      <c r="CP197" s="77">
        <f t="shared" si="364"/>
        <v>0</v>
      </c>
      <c r="CQ197" s="77">
        <f t="shared" si="365"/>
        <v>0</v>
      </c>
      <c r="CR197" s="77">
        <f t="shared" si="366"/>
        <v>4.0330578512396693</v>
      </c>
      <c r="CS197" s="75"/>
      <c r="CT197" s="75"/>
      <c r="CU197" s="78">
        <f t="shared" si="379"/>
        <v>9.76</v>
      </c>
      <c r="CV197" s="78">
        <f t="shared" si="380"/>
        <v>0</v>
      </c>
      <c r="CW197" s="78">
        <f t="shared" si="381"/>
        <v>0</v>
      </c>
      <c r="CX197" s="78">
        <f t="shared" si="382"/>
        <v>0</v>
      </c>
      <c r="CY197" s="78">
        <f t="shared" si="383"/>
        <v>0</v>
      </c>
      <c r="CZ197" s="78">
        <f t="shared" si="384"/>
        <v>0</v>
      </c>
      <c r="DA197" s="78">
        <f t="shared" si="385"/>
        <v>0</v>
      </c>
      <c r="DB197" s="78">
        <f t="shared" si="386"/>
        <v>0</v>
      </c>
      <c r="DC197" s="78">
        <f t="shared" si="387"/>
        <v>0</v>
      </c>
      <c r="DD197" s="78">
        <f t="shared" si="388"/>
        <v>0</v>
      </c>
      <c r="DE197" s="78">
        <f t="shared" si="389"/>
        <v>0</v>
      </c>
      <c r="DF197" s="78">
        <f t="shared" si="390"/>
        <v>0</v>
      </c>
      <c r="DG197" s="77">
        <f t="shared" si="391"/>
        <v>9.76</v>
      </c>
      <c r="DH197" s="75"/>
      <c r="DJ197" s="6">
        <f t="shared" si="392"/>
        <v>30</v>
      </c>
      <c r="DK197" s="6">
        <f t="shared" si="393"/>
        <v>0</v>
      </c>
      <c r="DL197" s="6">
        <f t="shared" si="394"/>
        <v>0</v>
      </c>
      <c r="DM197" s="6">
        <f t="shared" si="395"/>
        <v>0</v>
      </c>
      <c r="DN197" s="6">
        <f t="shared" si="396"/>
        <v>0</v>
      </c>
      <c r="DO197" s="6">
        <f t="shared" si="397"/>
        <v>0</v>
      </c>
      <c r="DP197" s="6">
        <f t="shared" si="398"/>
        <v>0</v>
      </c>
      <c r="DQ197" s="6">
        <f t="shared" si="399"/>
        <v>0</v>
      </c>
      <c r="DR197" s="6">
        <f t="shared" si="400"/>
        <v>0</v>
      </c>
      <c r="DS197" s="6">
        <f t="shared" si="401"/>
        <v>0</v>
      </c>
      <c r="DT197" s="6">
        <f t="shared" si="402"/>
        <v>0</v>
      </c>
      <c r="DU197" s="6">
        <f t="shared" si="403"/>
        <v>0</v>
      </c>
      <c r="DV197" s="77">
        <f t="shared" si="421"/>
        <v>30</v>
      </c>
      <c r="DY197" s="6">
        <v>0</v>
      </c>
      <c r="DZ197" s="6">
        <v>0</v>
      </c>
      <c r="EA197" s="6">
        <v>0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77">
        <f t="shared" si="419"/>
        <v>0</v>
      </c>
      <c r="EO197" s="75">
        <f t="shared" si="367"/>
        <v>39.76</v>
      </c>
      <c r="EP197" s="75">
        <f t="shared" si="368"/>
        <v>0</v>
      </c>
      <c r="EQ197" s="75">
        <f t="shared" si="369"/>
        <v>0</v>
      </c>
      <c r="ER197" s="75">
        <f t="shared" si="370"/>
        <v>0</v>
      </c>
      <c r="ES197" s="75">
        <f t="shared" si="371"/>
        <v>0</v>
      </c>
      <c r="ET197" s="75">
        <f t="shared" si="372"/>
        <v>0</v>
      </c>
      <c r="EU197" s="75">
        <f t="shared" si="373"/>
        <v>0</v>
      </c>
      <c r="EV197" s="75">
        <f t="shared" si="374"/>
        <v>0</v>
      </c>
      <c r="EW197" s="75">
        <f t="shared" si="375"/>
        <v>0</v>
      </c>
      <c r="EX197" s="75">
        <f t="shared" si="376"/>
        <v>0</v>
      </c>
      <c r="EY197" s="75">
        <f t="shared" si="377"/>
        <v>0</v>
      </c>
      <c r="EZ197" s="75">
        <f t="shared" si="378"/>
        <v>0</v>
      </c>
      <c r="FA197" s="77">
        <f t="shared" si="420"/>
        <v>39.76</v>
      </c>
      <c r="FD197" s="75">
        <f t="shared" si="404"/>
        <v>448.24</v>
      </c>
      <c r="FE197" s="75">
        <f t="shared" si="405"/>
        <v>0</v>
      </c>
      <c r="FF197" s="75">
        <f t="shared" si="406"/>
        <v>0</v>
      </c>
      <c r="FG197" s="75">
        <f t="shared" si="407"/>
        <v>0</v>
      </c>
      <c r="FH197" s="75">
        <f t="shared" si="408"/>
        <v>0</v>
      </c>
      <c r="FI197" s="75">
        <f t="shared" si="409"/>
        <v>0</v>
      </c>
      <c r="FJ197" s="75">
        <f t="shared" si="410"/>
        <v>0</v>
      </c>
      <c r="FK197" s="75">
        <f t="shared" si="411"/>
        <v>0</v>
      </c>
      <c r="FL197" s="75">
        <f t="shared" si="412"/>
        <v>0</v>
      </c>
      <c r="FM197" s="75">
        <f t="shared" si="413"/>
        <v>0</v>
      </c>
      <c r="FN197" s="75">
        <f t="shared" si="414"/>
        <v>0</v>
      </c>
      <c r="FO197" s="75">
        <f t="shared" si="415"/>
        <v>0</v>
      </c>
      <c r="FP197" s="75">
        <f t="shared" si="416"/>
        <v>448.24</v>
      </c>
    </row>
    <row r="198" spans="1:172" ht="15" customHeight="1" outlineLevel="2" x14ac:dyDescent="0.25">
      <c r="A198" s="30">
        <v>12</v>
      </c>
      <c r="B198" s="30" t="s">
        <v>408</v>
      </c>
      <c r="C198" s="30" t="s">
        <v>6</v>
      </c>
      <c r="D198" s="64">
        <f t="shared" si="339"/>
        <v>16140</v>
      </c>
      <c r="E198" s="62">
        <v>16140</v>
      </c>
      <c r="F198" s="141" t="s">
        <v>696</v>
      </c>
      <c r="G198" s="36" t="s">
        <v>410</v>
      </c>
      <c r="H198" s="36" t="s">
        <v>410</v>
      </c>
      <c r="I198" s="39" t="s">
        <v>694</v>
      </c>
      <c r="J198" s="39" t="s">
        <v>695</v>
      </c>
      <c r="K198" s="37" t="s">
        <v>415</v>
      </c>
      <c r="L198" s="32" t="s">
        <v>220</v>
      </c>
      <c r="M198" s="33" t="s">
        <v>405</v>
      </c>
      <c r="N198" s="34">
        <v>0.01</v>
      </c>
      <c r="O198" s="34">
        <v>0.02</v>
      </c>
      <c r="P198" s="34">
        <v>0</v>
      </c>
      <c r="Q198" s="34">
        <v>0</v>
      </c>
      <c r="R198" s="33">
        <v>0</v>
      </c>
      <c r="S198" s="33">
        <v>0</v>
      </c>
      <c r="T198" s="33">
        <v>30</v>
      </c>
      <c r="U198" s="33"/>
      <c r="X198" s="75">
        <f>+VLOOKUP($D198,[1]venta_neta_cons!$A$2:$N$1048576,3,0)</f>
        <v>536</v>
      </c>
      <c r="Y198" s="75">
        <f>+VLOOKUP($D198,[1]venta_neta_cons!$A$2:$N$1048576,4,0)</f>
        <v>0</v>
      </c>
      <c r="Z198" s="75">
        <f>+VLOOKUP($D198,[1]venta_neta_cons!$A$2:$N$1048576,5,0)</f>
        <v>0</v>
      </c>
      <c r="AA198" s="75">
        <f>+VLOOKUP($D198,[1]venta_neta_cons!$A$2:$N$1048576,6,0)</f>
        <v>0</v>
      </c>
      <c r="AB198" s="75">
        <f>+VLOOKUP($D198,[1]venta_neta_cons!$A$2:$N$1048576,7,0)</f>
        <v>0</v>
      </c>
      <c r="AC198" s="75">
        <f>+VLOOKUP($D198,[1]venta_neta_cons!$A$2:$N$1048576,8,0)</f>
        <v>0</v>
      </c>
      <c r="AD198" s="75">
        <f>+VLOOKUP($D198,[1]venta_neta_cons!$A$2:$N$1048576,9,0)</f>
        <v>0</v>
      </c>
      <c r="AE198" s="75">
        <f>+VLOOKUP($D198,[1]venta_neta_cons!$A$2:$N$1048576,10,0)</f>
        <v>0</v>
      </c>
      <c r="AF198" s="75">
        <f>+VLOOKUP($D198,[1]venta_neta_cons!$A$2:$N$1048576,11,0)</f>
        <v>0</v>
      </c>
      <c r="AG198" s="75">
        <f>+VLOOKUP($D198,[1]venta_neta_cons!$A$2:$N$1048576,12,0)</f>
        <v>0</v>
      </c>
      <c r="AH198" s="75">
        <f>+VLOOKUP($D198,[1]venta_neta_cons!$A$2:$N$1048576,13,0)</f>
        <v>0</v>
      </c>
      <c r="AI198" s="75">
        <f>+VLOOKUP($D198,[1]venta_neta_cons!$A$2:$N$1048576,14,0)</f>
        <v>0</v>
      </c>
      <c r="AJ198" s="76">
        <f t="shared" si="340"/>
        <v>536</v>
      </c>
      <c r="AK198" s="159">
        <f t="shared" si="422"/>
        <v>0.53270522388059693</v>
      </c>
      <c r="AL198" s="76"/>
      <c r="AM198" s="75">
        <f>+VLOOKUP($D198,[1]saldo_cons!$A$2:$N$1048576,3,0)</f>
        <v>536</v>
      </c>
      <c r="AN198" s="75">
        <f>+VLOOKUP($D198,[1]saldo_cons!$A$2:$N$1048576,4,0)</f>
        <v>0</v>
      </c>
      <c r="AO198" s="75">
        <f>+VLOOKUP($D198,[1]saldo_cons!$A$2:$N$1048576,5,0)</f>
        <v>0</v>
      </c>
      <c r="AP198" s="75">
        <f>+VLOOKUP($D198,[1]saldo_cons!$A$2:$N$1048576,6,0)</f>
        <v>0</v>
      </c>
      <c r="AQ198" s="75">
        <f>+VLOOKUP($D198,[1]saldo_cons!$A$2:$N$1048576,7,0)</f>
        <v>0</v>
      </c>
      <c r="AR198" s="75">
        <f>+VLOOKUP($D198,[1]saldo_cons!$A$2:$N$1048576,8,0)</f>
        <v>0</v>
      </c>
      <c r="AS198" s="75">
        <f>+VLOOKUP($D198,[1]saldo_cons!$A$2:$N$1048576,9,0)</f>
        <v>0</v>
      </c>
      <c r="AT198" s="75">
        <f>+VLOOKUP($D198,[1]saldo_cons!$A$2:$N$1048576,10,0)</f>
        <v>0</v>
      </c>
      <c r="AU198" s="75">
        <f>+VLOOKUP($D198,[1]saldo_cons!$A$2:$N$1048576,11,0)</f>
        <v>0</v>
      </c>
      <c r="AV198" s="75">
        <f>+VLOOKUP($D198,[1]saldo_cons!$A$2:$N$1048576,12,0)</f>
        <v>0</v>
      </c>
      <c r="AW198" s="75">
        <f>+VLOOKUP($D198,[1]saldo_cons!$A$2:$N$1048576,13,0)</f>
        <v>0</v>
      </c>
      <c r="AX198" s="75">
        <f>+VLOOKUP($D198,[1]saldo_cons!$A$2:$N$1048576,14,0)</f>
        <v>0</v>
      </c>
      <c r="AY198" s="76">
        <f t="shared" si="417"/>
        <v>536</v>
      </c>
      <c r="AZ198" s="76"/>
      <c r="BA198" s="76"/>
      <c r="BB198" s="75">
        <f>+VLOOKUP($D198,[1]ggr_cons!$A$2:$N$1048576,3,0)</f>
        <v>285.52999999999997</v>
      </c>
      <c r="BC198" s="75">
        <f>+VLOOKUP($D198,[1]ggr_cons!$A$2:$N$1048576,4,0)</f>
        <v>0</v>
      </c>
      <c r="BD198" s="75">
        <f>+VLOOKUP($D198,[1]ggr_cons!$A$2:$N$1048576,5,0)</f>
        <v>0</v>
      </c>
      <c r="BE198" s="75">
        <f>+VLOOKUP($D198,[1]ggr_cons!$A$2:$N$1048576,6,0)</f>
        <v>0</v>
      </c>
      <c r="BF198" s="75">
        <f>+VLOOKUP($D198,[1]ggr_cons!$A$2:$N$1048576,7,0)</f>
        <v>0</v>
      </c>
      <c r="BG198" s="75">
        <f>+VLOOKUP($D198,[1]ggr_cons!$A$2:$N$1048576,8,0)</f>
        <v>0</v>
      </c>
      <c r="BH198" s="75">
        <f>+VLOOKUP($D198,[1]ggr_cons!$A$2:$N$1048576,9,0)</f>
        <v>0</v>
      </c>
      <c r="BI198" s="75">
        <f>+VLOOKUP($D198,[1]ggr_cons!$A$2:$N$1048576,10,0)</f>
        <v>0</v>
      </c>
      <c r="BJ198" s="75">
        <f>+VLOOKUP($D198,[1]ggr_cons!$A$2:$N$1048576,11,0)</f>
        <v>0</v>
      </c>
      <c r="BK198" s="75">
        <f>+VLOOKUP($D198,[1]ggr_cons!$A$2:$N$1048576,12,0)</f>
        <v>0</v>
      </c>
      <c r="BL198" s="75">
        <f>+VLOOKUP($D198,[1]ggr_cons!$A$2:$N$1048576,13,0)</f>
        <v>0</v>
      </c>
      <c r="BM198" s="75">
        <f>+VLOOKUP($D198,[1]ggr_cons!$A$2:$N$1048576,14,0)</f>
        <v>0</v>
      </c>
      <c r="BN198" s="76">
        <f t="shared" si="418"/>
        <v>285.52999999999997</v>
      </c>
      <c r="BO198" s="75"/>
      <c r="BP198" s="75"/>
      <c r="BQ198" s="77">
        <f t="shared" si="341"/>
        <v>5.36</v>
      </c>
      <c r="BR198" s="77">
        <f t="shared" si="342"/>
        <v>0</v>
      </c>
      <c r="BS198" s="77">
        <f t="shared" si="343"/>
        <v>0</v>
      </c>
      <c r="BT198" s="77">
        <f t="shared" si="344"/>
        <v>0</v>
      </c>
      <c r="BU198" s="77">
        <f t="shared" si="345"/>
        <v>0</v>
      </c>
      <c r="BV198" s="77">
        <f t="shared" si="346"/>
        <v>0</v>
      </c>
      <c r="BW198" s="77">
        <f t="shared" si="347"/>
        <v>0</v>
      </c>
      <c r="BX198" s="77">
        <f t="shared" si="348"/>
        <v>0</v>
      </c>
      <c r="BY198" s="77">
        <f t="shared" si="349"/>
        <v>0</v>
      </c>
      <c r="BZ198" s="77">
        <f t="shared" si="350"/>
        <v>0</v>
      </c>
      <c r="CA198" s="77">
        <f t="shared" si="351"/>
        <v>0</v>
      </c>
      <c r="CB198" s="77">
        <f t="shared" si="352"/>
        <v>0</v>
      </c>
      <c r="CC198" s="77">
        <f t="shared" si="353"/>
        <v>5.36</v>
      </c>
      <c r="CD198" s="75"/>
      <c r="CE198" s="77"/>
      <c r="CF198" s="77">
        <f t="shared" si="354"/>
        <v>4.4297520661157028</v>
      </c>
      <c r="CG198" s="77">
        <f t="shared" si="355"/>
        <v>0</v>
      </c>
      <c r="CH198" s="77">
        <f t="shared" si="356"/>
        <v>0</v>
      </c>
      <c r="CI198" s="77">
        <f t="shared" si="357"/>
        <v>0</v>
      </c>
      <c r="CJ198" s="77">
        <f t="shared" si="358"/>
        <v>0</v>
      </c>
      <c r="CK198" s="77">
        <f t="shared" si="359"/>
        <v>0</v>
      </c>
      <c r="CL198" s="77">
        <f t="shared" si="360"/>
        <v>0</v>
      </c>
      <c r="CM198" s="77">
        <f t="shared" si="361"/>
        <v>0</v>
      </c>
      <c r="CN198" s="77">
        <f t="shared" si="362"/>
        <v>0</v>
      </c>
      <c r="CO198" s="77">
        <f t="shared" si="363"/>
        <v>0</v>
      </c>
      <c r="CP198" s="77">
        <f t="shared" si="364"/>
        <v>0</v>
      </c>
      <c r="CQ198" s="77">
        <f t="shared" si="365"/>
        <v>0</v>
      </c>
      <c r="CR198" s="77">
        <f t="shared" si="366"/>
        <v>4.4297520661157028</v>
      </c>
      <c r="CS198" s="75"/>
      <c r="CT198" s="75"/>
      <c r="CU198" s="78">
        <f t="shared" si="379"/>
        <v>10.72</v>
      </c>
      <c r="CV198" s="78">
        <f t="shared" si="380"/>
        <v>0</v>
      </c>
      <c r="CW198" s="78">
        <f t="shared" si="381"/>
        <v>0</v>
      </c>
      <c r="CX198" s="78">
        <f t="shared" si="382"/>
        <v>0</v>
      </c>
      <c r="CY198" s="78">
        <f t="shared" si="383"/>
        <v>0</v>
      </c>
      <c r="CZ198" s="78">
        <f t="shared" si="384"/>
        <v>0</v>
      </c>
      <c r="DA198" s="78">
        <f t="shared" si="385"/>
        <v>0</v>
      </c>
      <c r="DB198" s="78">
        <f t="shared" si="386"/>
        <v>0</v>
      </c>
      <c r="DC198" s="78">
        <f t="shared" si="387"/>
        <v>0</v>
      </c>
      <c r="DD198" s="78">
        <f t="shared" si="388"/>
        <v>0</v>
      </c>
      <c r="DE198" s="78">
        <f t="shared" si="389"/>
        <v>0</v>
      </c>
      <c r="DF198" s="78">
        <f t="shared" si="390"/>
        <v>0</v>
      </c>
      <c r="DG198" s="77">
        <f t="shared" si="391"/>
        <v>10.72</v>
      </c>
      <c r="DH198" s="75"/>
      <c r="DJ198" s="6">
        <f t="shared" si="392"/>
        <v>30</v>
      </c>
      <c r="DK198" s="6">
        <f t="shared" si="393"/>
        <v>0</v>
      </c>
      <c r="DL198" s="6">
        <f t="shared" si="394"/>
        <v>0</v>
      </c>
      <c r="DM198" s="6">
        <f t="shared" si="395"/>
        <v>0</v>
      </c>
      <c r="DN198" s="6">
        <f t="shared" si="396"/>
        <v>0</v>
      </c>
      <c r="DO198" s="6">
        <f t="shared" si="397"/>
        <v>0</v>
      </c>
      <c r="DP198" s="6">
        <f t="shared" si="398"/>
        <v>0</v>
      </c>
      <c r="DQ198" s="6">
        <f t="shared" si="399"/>
        <v>0</v>
      </c>
      <c r="DR198" s="6">
        <f t="shared" si="400"/>
        <v>0</v>
      </c>
      <c r="DS198" s="6">
        <f t="shared" si="401"/>
        <v>0</v>
      </c>
      <c r="DT198" s="6">
        <f t="shared" si="402"/>
        <v>0</v>
      </c>
      <c r="DU198" s="6">
        <f t="shared" si="403"/>
        <v>0</v>
      </c>
      <c r="DV198" s="77">
        <f t="shared" si="421"/>
        <v>30</v>
      </c>
      <c r="DY198" s="6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77">
        <f t="shared" si="419"/>
        <v>0</v>
      </c>
      <c r="EO198" s="75">
        <f t="shared" si="367"/>
        <v>40.72</v>
      </c>
      <c r="EP198" s="75">
        <f t="shared" si="368"/>
        <v>0</v>
      </c>
      <c r="EQ198" s="75">
        <f t="shared" si="369"/>
        <v>0</v>
      </c>
      <c r="ER198" s="75">
        <f t="shared" si="370"/>
        <v>0</v>
      </c>
      <c r="ES198" s="75">
        <f t="shared" si="371"/>
        <v>0</v>
      </c>
      <c r="ET198" s="75">
        <f t="shared" si="372"/>
        <v>0</v>
      </c>
      <c r="EU198" s="75">
        <f t="shared" si="373"/>
        <v>0</v>
      </c>
      <c r="EV198" s="75">
        <f t="shared" si="374"/>
        <v>0</v>
      </c>
      <c r="EW198" s="75">
        <f t="shared" si="375"/>
        <v>0</v>
      </c>
      <c r="EX198" s="75">
        <f t="shared" si="376"/>
        <v>0</v>
      </c>
      <c r="EY198" s="75">
        <f t="shared" si="377"/>
        <v>0</v>
      </c>
      <c r="EZ198" s="75">
        <f t="shared" si="378"/>
        <v>0</v>
      </c>
      <c r="FA198" s="77">
        <f t="shared" si="420"/>
        <v>40.72</v>
      </c>
      <c r="FD198" s="75">
        <f t="shared" si="404"/>
        <v>495.28</v>
      </c>
      <c r="FE198" s="75">
        <f t="shared" si="405"/>
        <v>0</v>
      </c>
      <c r="FF198" s="75">
        <f t="shared" si="406"/>
        <v>0</v>
      </c>
      <c r="FG198" s="75">
        <f t="shared" si="407"/>
        <v>0</v>
      </c>
      <c r="FH198" s="75">
        <f t="shared" si="408"/>
        <v>0</v>
      </c>
      <c r="FI198" s="75">
        <f t="shared" si="409"/>
        <v>0</v>
      </c>
      <c r="FJ198" s="75">
        <f t="shared" si="410"/>
        <v>0</v>
      </c>
      <c r="FK198" s="75">
        <f t="shared" si="411"/>
        <v>0</v>
      </c>
      <c r="FL198" s="75">
        <f t="shared" si="412"/>
        <v>0</v>
      </c>
      <c r="FM198" s="75">
        <f t="shared" si="413"/>
        <v>0</v>
      </c>
      <c r="FN198" s="75">
        <f t="shared" si="414"/>
        <v>0</v>
      </c>
      <c r="FO198" s="75">
        <f t="shared" si="415"/>
        <v>0</v>
      </c>
      <c r="FP198" s="75">
        <f t="shared" si="416"/>
        <v>495.28</v>
      </c>
    </row>
    <row r="199" spans="1:172" ht="15" customHeight="1" outlineLevel="2" x14ac:dyDescent="0.25">
      <c r="A199" s="30">
        <v>12</v>
      </c>
      <c r="B199" s="30" t="s">
        <v>408</v>
      </c>
      <c r="C199" s="30" t="s">
        <v>6</v>
      </c>
      <c r="D199" s="64">
        <f t="shared" si="339"/>
        <v>16141</v>
      </c>
      <c r="E199" s="62">
        <v>16141</v>
      </c>
      <c r="F199" s="39" t="s">
        <v>698</v>
      </c>
      <c r="G199" s="36" t="s">
        <v>410</v>
      </c>
      <c r="H199" s="36" t="s">
        <v>410</v>
      </c>
      <c r="I199" s="39" t="s">
        <v>697</v>
      </c>
      <c r="J199" s="39" t="s">
        <v>686</v>
      </c>
      <c r="K199" s="37" t="s">
        <v>415</v>
      </c>
      <c r="L199" s="32" t="s">
        <v>220</v>
      </c>
      <c r="M199" s="33" t="s">
        <v>405</v>
      </c>
      <c r="N199" s="34">
        <v>0.01</v>
      </c>
      <c r="O199" s="34">
        <v>0.02</v>
      </c>
      <c r="P199" s="34">
        <v>0</v>
      </c>
      <c r="Q199" s="34">
        <v>0</v>
      </c>
      <c r="R199" s="33">
        <v>0</v>
      </c>
      <c r="S199" s="33">
        <v>0</v>
      </c>
      <c r="T199" s="33">
        <v>30</v>
      </c>
      <c r="U199" s="33"/>
      <c r="X199" s="75">
        <f>+VLOOKUP($D199,[1]venta_neta_cons!$A$2:$N$1048576,3,0)</f>
        <v>3376</v>
      </c>
      <c r="Y199" s="75">
        <f>+VLOOKUP($D199,[1]venta_neta_cons!$A$2:$N$1048576,4,0)</f>
        <v>0</v>
      </c>
      <c r="Z199" s="75">
        <f>+VLOOKUP($D199,[1]venta_neta_cons!$A$2:$N$1048576,5,0)</f>
        <v>0</v>
      </c>
      <c r="AA199" s="75">
        <f>+VLOOKUP($D199,[1]venta_neta_cons!$A$2:$N$1048576,6,0)</f>
        <v>0</v>
      </c>
      <c r="AB199" s="75">
        <f>+VLOOKUP($D199,[1]venta_neta_cons!$A$2:$N$1048576,7,0)</f>
        <v>0</v>
      </c>
      <c r="AC199" s="75">
        <f>+VLOOKUP($D199,[1]venta_neta_cons!$A$2:$N$1048576,8,0)</f>
        <v>0</v>
      </c>
      <c r="AD199" s="75">
        <f>+VLOOKUP($D199,[1]venta_neta_cons!$A$2:$N$1048576,9,0)</f>
        <v>0</v>
      </c>
      <c r="AE199" s="75">
        <f>+VLOOKUP($D199,[1]venta_neta_cons!$A$2:$N$1048576,10,0)</f>
        <v>0</v>
      </c>
      <c r="AF199" s="75">
        <f>+VLOOKUP($D199,[1]venta_neta_cons!$A$2:$N$1048576,11,0)</f>
        <v>0</v>
      </c>
      <c r="AG199" s="75">
        <f>+VLOOKUP($D199,[1]venta_neta_cons!$A$2:$N$1048576,12,0)</f>
        <v>0</v>
      </c>
      <c r="AH199" s="75">
        <f>+VLOOKUP($D199,[1]venta_neta_cons!$A$2:$N$1048576,13,0)</f>
        <v>0</v>
      </c>
      <c r="AI199" s="75">
        <f>+VLOOKUP($D199,[1]venta_neta_cons!$A$2:$N$1048576,14,0)</f>
        <v>0</v>
      </c>
      <c r="AJ199" s="76">
        <f t="shared" si="340"/>
        <v>3376</v>
      </c>
      <c r="AK199" s="159">
        <f t="shared" si="422"/>
        <v>0.35944016587677718</v>
      </c>
      <c r="AL199" s="76"/>
      <c r="AM199" s="75">
        <f>+VLOOKUP($D199,[1]saldo_cons!$A$2:$N$1048576,3,0)</f>
        <v>3376</v>
      </c>
      <c r="AN199" s="75">
        <f>+VLOOKUP($D199,[1]saldo_cons!$A$2:$N$1048576,4,0)</f>
        <v>0</v>
      </c>
      <c r="AO199" s="75">
        <f>+VLOOKUP($D199,[1]saldo_cons!$A$2:$N$1048576,5,0)</f>
        <v>0</v>
      </c>
      <c r="AP199" s="75">
        <f>+VLOOKUP($D199,[1]saldo_cons!$A$2:$N$1048576,6,0)</f>
        <v>0</v>
      </c>
      <c r="AQ199" s="75">
        <f>+VLOOKUP($D199,[1]saldo_cons!$A$2:$N$1048576,7,0)</f>
        <v>0</v>
      </c>
      <c r="AR199" s="75">
        <f>+VLOOKUP($D199,[1]saldo_cons!$A$2:$N$1048576,8,0)</f>
        <v>0</v>
      </c>
      <c r="AS199" s="75">
        <f>+VLOOKUP($D199,[1]saldo_cons!$A$2:$N$1048576,9,0)</f>
        <v>0</v>
      </c>
      <c r="AT199" s="75">
        <f>+VLOOKUP($D199,[1]saldo_cons!$A$2:$N$1048576,10,0)</f>
        <v>0</v>
      </c>
      <c r="AU199" s="75">
        <f>+VLOOKUP($D199,[1]saldo_cons!$A$2:$N$1048576,11,0)</f>
        <v>0</v>
      </c>
      <c r="AV199" s="75">
        <f>+VLOOKUP($D199,[1]saldo_cons!$A$2:$N$1048576,12,0)</f>
        <v>0</v>
      </c>
      <c r="AW199" s="75">
        <f>+VLOOKUP($D199,[1]saldo_cons!$A$2:$N$1048576,13,0)</f>
        <v>0</v>
      </c>
      <c r="AX199" s="75">
        <f>+VLOOKUP($D199,[1]saldo_cons!$A$2:$N$1048576,14,0)</f>
        <v>0</v>
      </c>
      <c r="AY199" s="76">
        <f t="shared" si="417"/>
        <v>3376</v>
      </c>
      <c r="AZ199" s="76"/>
      <c r="BA199" s="76"/>
      <c r="BB199" s="75">
        <f>+VLOOKUP($D199,[1]ggr_cons!$A$2:$N$1048576,3,0)</f>
        <v>1213.4699999999998</v>
      </c>
      <c r="BC199" s="75">
        <f>+VLOOKUP($D199,[1]ggr_cons!$A$2:$N$1048576,4,0)</f>
        <v>0</v>
      </c>
      <c r="BD199" s="75">
        <f>+VLOOKUP($D199,[1]ggr_cons!$A$2:$N$1048576,5,0)</f>
        <v>0</v>
      </c>
      <c r="BE199" s="75">
        <f>+VLOOKUP($D199,[1]ggr_cons!$A$2:$N$1048576,6,0)</f>
        <v>0</v>
      </c>
      <c r="BF199" s="75">
        <f>+VLOOKUP($D199,[1]ggr_cons!$A$2:$N$1048576,7,0)</f>
        <v>0</v>
      </c>
      <c r="BG199" s="75">
        <f>+VLOOKUP($D199,[1]ggr_cons!$A$2:$N$1048576,8,0)</f>
        <v>0</v>
      </c>
      <c r="BH199" s="75">
        <f>+VLOOKUP($D199,[1]ggr_cons!$A$2:$N$1048576,9,0)</f>
        <v>0</v>
      </c>
      <c r="BI199" s="75">
        <f>+VLOOKUP($D199,[1]ggr_cons!$A$2:$N$1048576,10,0)</f>
        <v>0</v>
      </c>
      <c r="BJ199" s="75">
        <f>+VLOOKUP($D199,[1]ggr_cons!$A$2:$N$1048576,11,0)</f>
        <v>0</v>
      </c>
      <c r="BK199" s="75">
        <f>+VLOOKUP($D199,[1]ggr_cons!$A$2:$N$1048576,12,0)</f>
        <v>0</v>
      </c>
      <c r="BL199" s="75">
        <f>+VLOOKUP($D199,[1]ggr_cons!$A$2:$N$1048576,13,0)</f>
        <v>0</v>
      </c>
      <c r="BM199" s="75">
        <f>+VLOOKUP($D199,[1]ggr_cons!$A$2:$N$1048576,14,0)</f>
        <v>0</v>
      </c>
      <c r="BN199" s="76">
        <f t="shared" si="418"/>
        <v>1213.4699999999998</v>
      </c>
      <c r="BO199" s="75"/>
      <c r="BP199" s="75"/>
      <c r="BQ199" s="77">
        <f t="shared" si="341"/>
        <v>33.76</v>
      </c>
      <c r="BR199" s="77">
        <f t="shared" si="342"/>
        <v>0</v>
      </c>
      <c r="BS199" s="77">
        <f t="shared" si="343"/>
        <v>0</v>
      </c>
      <c r="BT199" s="77">
        <f t="shared" si="344"/>
        <v>0</v>
      </c>
      <c r="BU199" s="77">
        <f t="shared" si="345"/>
        <v>0</v>
      </c>
      <c r="BV199" s="77">
        <f t="shared" si="346"/>
        <v>0</v>
      </c>
      <c r="BW199" s="77">
        <f t="shared" si="347"/>
        <v>0</v>
      </c>
      <c r="BX199" s="77">
        <f t="shared" si="348"/>
        <v>0</v>
      </c>
      <c r="BY199" s="77">
        <f t="shared" si="349"/>
        <v>0</v>
      </c>
      <c r="BZ199" s="77">
        <f t="shared" si="350"/>
        <v>0</v>
      </c>
      <c r="CA199" s="77">
        <f t="shared" si="351"/>
        <v>0</v>
      </c>
      <c r="CB199" s="77">
        <f t="shared" si="352"/>
        <v>0</v>
      </c>
      <c r="CC199" s="77">
        <f t="shared" si="353"/>
        <v>33.76</v>
      </c>
      <c r="CD199" s="75"/>
      <c r="CE199" s="77"/>
      <c r="CF199" s="77">
        <f t="shared" si="354"/>
        <v>27.900826446280991</v>
      </c>
      <c r="CG199" s="77">
        <f t="shared" si="355"/>
        <v>0</v>
      </c>
      <c r="CH199" s="77">
        <f t="shared" si="356"/>
        <v>0</v>
      </c>
      <c r="CI199" s="77">
        <f t="shared" si="357"/>
        <v>0</v>
      </c>
      <c r="CJ199" s="77">
        <f t="shared" si="358"/>
        <v>0</v>
      </c>
      <c r="CK199" s="77">
        <f t="shared" si="359"/>
        <v>0</v>
      </c>
      <c r="CL199" s="77">
        <f t="shared" si="360"/>
        <v>0</v>
      </c>
      <c r="CM199" s="77">
        <f t="shared" si="361"/>
        <v>0</v>
      </c>
      <c r="CN199" s="77">
        <f t="shared" si="362"/>
        <v>0</v>
      </c>
      <c r="CO199" s="77">
        <f t="shared" si="363"/>
        <v>0</v>
      </c>
      <c r="CP199" s="77">
        <f t="shared" si="364"/>
        <v>0</v>
      </c>
      <c r="CQ199" s="77">
        <f t="shared" si="365"/>
        <v>0</v>
      </c>
      <c r="CR199" s="77">
        <f t="shared" si="366"/>
        <v>27.900826446280991</v>
      </c>
      <c r="CS199" s="75"/>
      <c r="CT199" s="75"/>
      <c r="CU199" s="78">
        <f t="shared" si="379"/>
        <v>67.52</v>
      </c>
      <c r="CV199" s="78">
        <f t="shared" si="380"/>
        <v>0</v>
      </c>
      <c r="CW199" s="78">
        <f t="shared" si="381"/>
        <v>0</v>
      </c>
      <c r="CX199" s="78">
        <f t="shared" si="382"/>
        <v>0</v>
      </c>
      <c r="CY199" s="78">
        <f t="shared" si="383"/>
        <v>0</v>
      </c>
      <c r="CZ199" s="78">
        <f t="shared" si="384"/>
        <v>0</v>
      </c>
      <c r="DA199" s="78">
        <f t="shared" si="385"/>
        <v>0</v>
      </c>
      <c r="DB199" s="78">
        <f t="shared" si="386"/>
        <v>0</v>
      </c>
      <c r="DC199" s="78">
        <f t="shared" si="387"/>
        <v>0</v>
      </c>
      <c r="DD199" s="78">
        <f t="shared" si="388"/>
        <v>0</v>
      </c>
      <c r="DE199" s="78">
        <f t="shared" si="389"/>
        <v>0</v>
      </c>
      <c r="DF199" s="78">
        <f t="shared" si="390"/>
        <v>0</v>
      </c>
      <c r="DG199" s="77">
        <f t="shared" si="391"/>
        <v>67.52</v>
      </c>
      <c r="DH199" s="75"/>
      <c r="DJ199" s="6">
        <f t="shared" si="392"/>
        <v>30</v>
      </c>
      <c r="DK199" s="6">
        <f t="shared" si="393"/>
        <v>0</v>
      </c>
      <c r="DL199" s="6">
        <f t="shared" si="394"/>
        <v>0</v>
      </c>
      <c r="DM199" s="6">
        <f t="shared" si="395"/>
        <v>0</v>
      </c>
      <c r="DN199" s="6">
        <f t="shared" si="396"/>
        <v>0</v>
      </c>
      <c r="DO199" s="6">
        <f t="shared" si="397"/>
        <v>0</v>
      </c>
      <c r="DP199" s="6">
        <f t="shared" si="398"/>
        <v>0</v>
      </c>
      <c r="DQ199" s="6">
        <f t="shared" si="399"/>
        <v>0</v>
      </c>
      <c r="DR199" s="6">
        <f t="shared" si="400"/>
        <v>0</v>
      </c>
      <c r="DS199" s="6">
        <f t="shared" si="401"/>
        <v>0</v>
      </c>
      <c r="DT199" s="6">
        <f t="shared" si="402"/>
        <v>0</v>
      </c>
      <c r="DU199" s="6">
        <f t="shared" si="403"/>
        <v>0</v>
      </c>
      <c r="DV199" s="77">
        <f t="shared" si="421"/>
        <v>30</v>
      </c>
      <c r="DY199" s="6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77">
        <f t="shared" si="419"/>
        <v>0</v>
      </c>
      <c r="EO199" s="75">
        <f t="shared" si="367"/>
        <v>97.52</v>
      </c>
      <c r="EP199" s="75">
        <f t="shared" si="368"/>
        <v>0</v>
      </c>
      <c r="EQ199" s="75">
        <f t="shared" si="369"/>
        <v>0</v>
      </c>
      <c r="ER199" s="75">
        <f t="shared" si="370"/>
        <v>0</v>
      </c>
      <c r="ES199" s="75">
        <f t="shared" si="371"/>
        <v>0</v>
      </c>
      <c r="ET199" s="75">
        <f t="shared" si="372"/>
        <v>0</v>
      </c>
      <c r="EU199" s="75">
        <f t="shared" si="373"/>
        <v>0</v>
      </c>
      <c r="EV199" s="75">
        <f t="shared" si="374"/>
        <v>0</v>
      </c>
      <c r="EW199" s="75">
        <f t="shared" si="375"/>
        <v>0</v>
      </c>
      <c r="EX199" s="75">
        <f t="shared" si="376"/>
        <v>0</v>
      </c>
      <c r="EY199" s="75">
        <f t="shared" si="377"/>
        <v>0</v>
      </c>
      <c r="EZ199" s="75">
        <f t="shared" si="378"/>
        <v>0</v>
      </c>
      <c r="FA199" s="77">
        <f t="shared" si="420"/>
        <v>97.52</v>
      </c>
      <c r="FD199" s="75">
        <f t="shared" si="404"/>
        <v>3278.48</v>
      </c>
      <c r="FE199" s="75">
        <f t="shared" si="405"/>
        <v>0</v>
      </c>
      <c r="FF199" s="75">
        <f t="shared" si="406"/>
        <v>0</v>
      </c>
      <c r="FG199" s="75">
        <f t="shared" si="407"/>
        <v>0</v>
      </c>
      <c r="FH199" s="75">
        <f t="shared" si="408"/>
        <v>0</v>
      </c>
      <c r="FI199" s="75">
        <f t="shared" si="409"/>
        <v>0</v>
      </c>
      <c r="FJ199" s="75">
        <f t="shared" si="410"/>
        <v>0</v>
      </c>
      <c r="FK199" s="75">
        <f t="shared" si="411"/>
        <v>0</v>
      </c>
      <c r="FL199" s="75">
        <f t="shared" si="412"/>
        <v>0</v>
      </c>
      <c r="FM199" s="75">
        <f t="shared" si="413"/>
        <v>0</v>
      </c>
      <c r="FN199" s="75">
        <f t="shared" si="414"/>
        <v>0</v>
      </c>
      <c r="FO199" s="75">
        <f t="shared" si="415"/>
        <v>0</v>
      </c>
      <c r="FP199" s="75">
        <f t="shared" si="416"/>
        <v>3278.48</v>
      </c>
    </row>
    <row r="200" spans="1:172" ht="15" customHeight="1" outlineLevel="2" x14ac:dyDescent="0.25">
      <c r="A200" s="30">
        <v>12</v>
      </c>
      <c r="B200" s="30" t="s">
        <v>408</v>
      </c>
      <c r="C200" s="30" t="s">
        <v>6</v>
      </c>
      <c r="D200" s="64">
        <f t="shared" ref="D200:D263" si="423">+E200</f>
        <v>16142</v>
      </c>
      <c r="E200" s="62">
        <v>16142</v>
      </c>
      <c r="F200" s="37" t="s">
        <v>701</v>
      </c>
      <c r="G200" s="36" t="s">
        <v>410</v>
      </c>
      <c r="H200" s="36" t="s">
        <v>410</v>
      </c>
      <c r="I200" s="39" t="s">
        <v>699</v>
      </c>
      <c r="J200" s="37" t="s">
        <v>700</v>
      </c>
      <c r="K200" s="44" t="s">
        <v>434</v>
      </c>
      <c r="L200" s="32" t="s">
        <v>220</v>
      </c>
      <c r="M200" s="33" t="s">
        <v>405</v>
      </c>
      <c r="N200" s="34">
        <v>0.01</v>
      </c>
      <c r="O200" s="34">
        <v>0.02</v>
      </c>
      <c r="P200" s="34">
        <v>0</v>
      </c>
      <c r="Q200" s="34">
        <v>0</v>
      </c>
      <c r="R200" s="33">
        <v>0</v>
      </c>
      <c r="S200" s="33">
        <v>0</v>
      </c>
      <c r="T200" s="33">
        <v>30</v>
      </c>
      <c r="U200" s="33"/>
      <c r="X200" s="75">
        <f>+VLOOKUP($D200,[1]venta_neta_cons!$A$2:$N$1048576,3,0)</f>
        <v>145</v>
      </c>
      <c r="Y200" s="75">
        <f>+VLOOKUP($D200,[1]venta_neta_cons!$A$2:$N$1048576,4,0)</f>
        <v>0</v>
      </c>
      <c r="Z200" s="75">
        <f>+VLOOKUP($D200,[1]venta_neta_cons!$A$2:$N$1048576,5,0)</f>
        <v>0</v>
      </c>
      <c r="AA200" s="75">
        <f>+VLOOKUP($D200,[1]venta_neta_cons!$A$2:$N$1048576,6,0)</f>
        <v>0</v>
      </c>
      <c r="AB200" s="75">
        <f>+VLOOKUP($D200,[1]venta_neta_cons!$A$2:$N$1048576,7,0)</f>
        <v>0</v>
      </c>
      <c r="AC200" s="75">
        <f>+VLOOKUP($D200,[1]venta_neta_cons!$A$2:$N$1048576,8,0)</f>
        <v>0</v>
      </c>
      <c r="AD200" s="75">
        <f>+VLOOKUP($D200,[1]venta_neta_cons!$A$2:$N$1048576,9,0)</f>
        <v>0</v>
      </c>
      <c r="AE200" s="75">
        <f>+VLOOKUP($D200,[1]venta_neta_cons!$A$2:$N$1048576,10,0)</f>
        <v>0</v>
      </c>
      <c r="AF200" s="75">
        <f>+VLOOKUP($D200,[1]venta_neta_cons!$A$2:$N$1048576,11,0)</f>
        <v>0</v>
      </c>
      <c r="AG200" s="75">
        <f>+VLOOKUP($D200,[1]venta_neta_cons!$A$2:$N$1048576,12,0)</f>
        <v>0</v>
      </c>
      <c r="AH200" s="75">
        <f>+VLOOKUP($D200,[1]venta_neta_cons!$A$2:$N$1048576,13,0)</f>
        <v>0</v>
      </c>
      <c r="AI200" s="75">
        <f>+VLOOKUP($D200,[1]venta_neta_cons!$A$2:$N$1048576,14,0)</f>
        <v>0</v>
      </c>
      <c r="AJ200" s="76">
        <f t="shared" si="340"/>
        <v>145</v>
      </c>
      <c r="AK200" s="159">
        <f t="shared" si="422"/>
        <v>0.51827586206896559</v>
      </c>
      <c r="AL200" s="76"/>
      <c r="AM200" s="75">
        <f>+VLOOKUP($D200,[1]saldo_cons!$A$2:$N$1048576,3,0)</f>
        <v>145</v>
      </c>
      <c r="AN200" s="75">
        <f>+VLOOKUP($D200,[1]saldo_cons!$A$2:$N$1048576,4,0)</f>
        <v>0</v>
      </c>
      <c r="AO200" s="75">
        <f>+VLOOKUP($D200,[1]saldo_cons!$A$2:$N$1048576,5,0)</f>
        <v>0</v>
      </c>
      <c r="AP200" s="75">
        <f>+VLOOKUP($D200,[1]saldo_cons!$A$2:$N$1048576,6,0)</f>
        <v>0</v>
      </c>
      <c r="AQ200" s="75">
        <f>+VLOOKUP($D200,[1]saldo_cons!$A$2:$N$1048576,7,0)</f>
        <v>0</v>
      </c>
      <c r="AR200" s="75">
        <f>+VLOOKUP($D200,[1]saldo_cons!$A$2:$N$1048576,8,0)</f>
        <v>0</v>
      </c>
      <c r="AS200" s="75">
        <f>+VLOOKUP($D200,[1]saldo_cons!$A$2:$N$1048576,9,0)</f>
        <v>0</v>
      </c>
      <c r="AT200" s="75">
        <f>+VLOOKUP($D200,[1]saldo_cons!$A$2:$N$1048576,10,0)</f>
        <v>0</v>
      </c>
      <c r="AU200" s="75">
        <f>+VLOOKUP($D200,[1]saldo_cons!$A$2:$N$1048576,11,0)</f>
        <v>0</v>
      </c>
      <c r="AV200" s="75">
        <f>+VLOOKUP($D200,[1]saldo_cons!$A$2:$N$1048576,12,0)</f>
        <v>0</v>
      </c>
      <c r="AW200" s="75">
        <f>+VLOOKUP($D200,[1]saldo_cons!$A$2:$N$1048576,13,0)</f>
        <v>0</v>
      </c>
      <c r="AX200" s="75">
        <f>+VLOOKUP($D200,[1]saldo_cons!$A$2:$N$1048576,14,0)</f>
        <v>0</v>
      </c>
      <c r="AY200" s="76">
        <f t="shared" si="417"/>
        <v>145</v>
      </c>
      <c r="AZ200" s="76"/>
      <c r="BA200" s="76"/>
      <c r="BB200" s="75">
        <f>+VLOOKUP($D200,[1]ggr_cons!$A$2:$N$1048576,3,0)</f>
        <v>75.150000000000006</v>
      </c>
      <c r="BC200" s="75">
        <f>+VLOOKUP($D200,[1]ggr_cons!$A$2:$N$1048576,4,0)</f>
        <v>0</v>
      </c>
      <c r="BD200" s="75">
        <f>+VLOOKUP($D200,[1]ggr_cons!$A$2:$N$1048576,5,0)</f>
        <v>0</v>
      </c>
      <c r="BE200" s="75">
        <f>+VLOOKUP($D200,[1]ggr_cons!$A$2:$N$1048576,6,0)</f>
        <v>0</v>
      </c>
      <c r="BF200" s="75">
        <f>+VLOOKUP($D200,[1]ggr_cons!$A$2:$N$1048576,7,0)</f>
        <v>0</v>
      </c>
      <c r="BG200" s="75">
        <f>+VLOOKUP($D200,[1]ggr_cons!$A$2:$N$1048576,8,0)</f>
        <v>0</v>
      </c>
      <c r="BH200" s="75">
        <f>+VLOOKUP($D200,[1]ggr_cons!$A$2:$N$1048576,9,0)</f>
        <v>0</v>
      </c>
      <c r="BI200" s="75">
        <f>+VLOOKUP($D200,[1]ggr_cons!$A$2:$N$1048576,10,0)</f>
        <v>0</v>
      </c>
      <c r="BJ200" s="75">
        <f>+VLOOKUP($D200,[1]ggr_cons!$A$2:$N$1048576,11,0)</f>
        <v>0</v>
      </c>
      <c r="BK200" s="75">
        <f>+VLOOKUP($D200,[1]ggr_cons!$A$2:$N$1048576,12,0)</f>
        <v>0</v>
      </c>
      <c r="BL200" s="75">
        <f>+VLOOKUP($D200,[1]ggr_cons!$A$2:$N$1048576,13,0)</f>
        <v>0</v>
      </c>
      <c r="BM200" s="75">
        <f>+VLOOKUP($D200,[1]ggr_cons!$A$2:$N$1048576,14,0)</f>
        <v>0</v>
      </c>
      <c r="BN200" s="76">
        <f t="shared" si="418"/>
        <v>75.150000000000006</v>
      </c>
      <c r="BO200" s="75"/>
      <c r="BP200" s="75"/>
      <c r="BQ200" s="77">
        <f t="shared" si="341"/>
        <v>1.45</v>
      </c>
      <c r="BR200" s="77">
        <f t="shared" si="342"/>
        <v>0</v>
      </c>
      <c r="BS200" s="77">
        <f t="shared" si="343"/>
        <v>0</v>
      </c>
      <c r="BT200" s="77">
        <f t="shared" si="344"/>
        <v>0</v>
      </c>
      <c r="BU200" s="77">
        <f t="shared" si="345"/>
        <v>0</v>
      </c>
      <c r="BV200" s="77">
        <f t="shared" si="346"/>
        <v>0</v>
      </c>
      <c r="BW200" s="77">
        <f t="shared" si="347"/>
        <v>0</v>
      </c>
      <c r="BX200" s="77">
        <f t="shared" si="348"/>
        <v>0</v>
      </c>
      <c r="BY200" s="77">
        <f t="shared" si="349"/>
        <v>0</v>
      </c>
      <c r="BZ200" s="77">
        <f t="shared" si="350"/>
        <v>0</v>
      </c>
      <c r="CA200" s="77">
        <f t="shared" si="351"/>
        <v>0</v>
      </c>
      <c r="CB200" s="77">
        <f t="shared" si="352"/>
        <v>0</v>
      </c>
      <c r="CC200" s="77">
        <f t="shared" si="353"/>
        <v>1.45</v>
      </c>
      <c r="CD200" s="75"/>
      <c r="CE200" s="77"/>
      <c r="CF200" s="77">
        <f t="shared" si="354"/>
        <v>1.1983471074380165</v>
      </c>
      <c r="CG200" s="77">
        <f t="shared" si="355"/>
        <v>0</v>
      </c>
      <c r="CH200" s="77">
        <f t="shared" si="356"/>
        <v>0</v>
      </c>
      <c r="CI200" s="77">
        <f t="shared" si="357"/>
        <v>0</v>
      </c>
      <c r="CJ200" s="77">
        <f t="shared" si="358"/>
        <v>0</v>
      </c>
      <c r="CK200" s="77">
        <f t="shared" si="359"/>
        <v>0</v>
      </c>
      <c r="CL200" s="77">
        <f t="shared" si="360"/>
        <v>0</v>
      </c>
      <c r="CM200" s="77">
        <f t="shared" si="361"/>
        <v>0</v>
      </c>
      <c r="CN200" s="77">
        <f t="shared" si="362"/>
        <v>0</v>
      </c>
      <c r="CO200" s="77">
        <f t="shared" si="363"/>
        <v>0</v>
      </c>
      <c r="CP200" s="77">
        <f t="shared" si="364"/>
        <v>0</v>
      </c>
      <c r="CQ200" s="77">
        <f t="shared" si="365"/>
        <v>0</v>
      </c>
      <c r="CR200" s="77">
        <f t="shared" si="366"/>
        <v>1.1983471074380165</v>
      </c>
      <c r="CS200" s="75"/>
      <c r="CT200" s="75"/>
      <c r="CU200" s="78">
        <f t="shared" si="379"/>
        <v>2.9</v>
      </c>
      <c r="CV200" s="78">
        <f t="shared" si="380"/>
        <v>0</v>
      </c>
      <c r="CW200" s="78">
        <f t="shared" si="381"/>
        <v>0</v>
      </c>
      <c r="CX200" s="78">
        <f t="shared" si="382"/>
        <v>0</v>
      </c>
      <c r="CY200" s="78">
        <f t="shared" si="383"/>
        <v>0</v>
      </c>
      <c r="CZ200" s="78">
        <f t="shared" si="384"/>
        <v>0</v>
      </c>
      <c r="DA200" s="78">
        <f t="shared" si="385"/>
        <v>0</v>
      </c>
      <c r="DB200" s="78">
        <f t="shared" si="386"/>
        <v>0</v>
      </c>
      <c r="DC200" s="78">
        <f t="shared" si="387"/>
        <v>0</v>
      </c>
      <c r="DD200" s="78">
        <f t="shared" si="388"/>
        <v>0</v>
      </c>
      <c r="DE200" s="78">
        <f t="shared" si="389"/>
        <v>0</v>
      </c>
      <c r="DF200" s="78">
        <f t="shared" si="390"/>
        <v>0</v>
      </c>
      <c r="DG200" s="77">
        <f t="shared" si="391"/>
        <v>2.9</v>
      </c>
      <c r="DH200" s="75"/>
      <c r="DJ200" s="6">
        <f t="shared" si="392"/>
        <v>30</v>
      </c>
      <c r="DK200" s="6">
        <f t="shared" si="393"/>
        <v>0</v>
      </c>
      <c r="DL200" s="6">
        <f t="shared" si="394"/>
        <v>0</v>
      </c>
      <c r="DM200" s="6">
        <f t="shared" si="395"/>
        <v>0</v>
      </c>
      <c r="DN200" s="6">
        <f t="shared" si="396"/>
        <v>0</v>
      </c>
      <c r="DO200" s="6">
        <f t="shared" si="397"/>
        <v>0</v>
      </c>
      <c r="DP200" s="6">
        <f t="shared" si="398"/>
        <v>0</v>
      </c>
      <c r="DQ200" s="6">
        <f t="shared" si="399"/>
        <v>0</v>
      </c>
      <c r="DR200" s="6">
        <f t="shared" si="400"/>
        <v>0</v>
      </c>
      <c r="DS200" s="6">
        <f t="shared" si="401"/>
        <v>0</v>
      </c>
      <c r="DT200" s="6">
        <f t="shared" si="402"/>
        <v>0</v>
      </c>
      <c r="DU200" s="6">
        <f t="shared" si="403"/>
        <v>0</v>
      </c>
      <c r="DV200" s="77">
        <f t="shared" si="421"/>
        <v>30</v>
      </c>
      <c r="DY200" s="6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77">
        <f t="shared" si="419"/>
        <v>0</v>
      </c>
      <c r="EO200" s="75">
        <f t="shared" si="367"/>
        <v>32.9</v>
      </c>
      <c r="EP200" s="75">
        <f t="shared" si="368"/>
        <v>0</v>
      </c>
      <c r="EQ200" s="75">
        <f t="shared" si="369"/>
        <v>0</v>
      </c>
      <c r="ER200" s="75">
        <f t="shared" si="370"/>
        <v>0</v>
      </c>
      <c r="ES200" s="75">
        <f t="shared" si="371"/>
        <v>0</v>
      </c>
      <c r="ET200" s="75">
        <f t="shared" si="372"/>
        <v>0</v>
      </c>
      <c r="EU200" s="75">
        <f t="shared" si="373"/>
        <v>0</v>
      </c>
      <c r="EV200" s="75">
        <f t="shared" si="374"/>
        <v>0</v>
      </c>
      <c r="EW200" s="75">
        <f t="shared" si="375"/>
        <v>0</v>
      </c>
      <c r="EX200" s="75">
        <f t="shared" si="376"/>
        <v>0</v>
      </c>
      <c r="EY200" s="75">
        <f t="shared" si="377"/>
        <v>0</v>
      </c>
      <c r="EZ200" s="75">
        <f t="shared" si="378"/>
        <v>0</v>
      </c>
      <c r="FA200" s="77">
        <f t="shared" si="420"/>
        <v>32.9</v>
      </c>
      <c r="FD200" s="75">
        <f t="shared" si="404"/>
        <v>112.1</v>
      </c>
      <c r="FE200" s="75">
        <f t="shared" si="405"/>
        <v>0</v>
      </c>
      <c r="FF200" s="75">
        <f t="shared" si="406"/>
        <v>0</v>
      </c>
      <c r="FG200" s="75">
        <f t="shared" si="407"/>
        <v>0</v>
      </c>
      <c r="FH200" s="75">
        <f t="shared" si="408"/>
        <v>0</v>
      </c>
      <c r="FI200" s="75">
        <f t="shared" si="409"/>
        <v>0</v>
      </c>
      <c r="FJ200" s="75">
        <f t="shared" si="410"/>
        <v>0</v>
      </c>
      <c r="FK200" s="75">
        <f t="shared" si="411"/>
        <v>0</v>
      </c>
      <c r="FL200" s="75">
        <f t="shared" si="412"/>
        <v>0</v>
      </c>
      <c r="FM200" s="75">
        <f t="shared" si="413"/>
        <v>0</v>
      </c>
      <c r="FN200" s="75">
        <f t="shared" si="414"/>
        <v>0</v>
      </c>
      <c r="FO200" s="75">
        <f t="shared" si="415"/>
        <v>0</v>
      </c>
      <c r="FP200" s="75">
        <f t="shared" si="416"/>
        <v>112.1</v>
      </c>
    </row>
    <row r="201" spans="1:172" ht="15" customHeight="1" outlineLevel="2" x14ac:dyDescent="0.25">
      <c r="A201" s="30">
        <v>12</v>
      </c>
      <c r="B201" s="30" t="s">
        <v>408</v>
      </c>
      <c r="C201" s="30" t="s">
        <v>6</v>
      </c>
      <c r="D201" s="64">
        <f t="shared" si="423"/>
        <v>16144</v>
      </c>
      <c r="E201" s="62">
        <v>16144</v>
      </c>
      <c r="F201" s="39" t="s">
        <v>704</v>
      </c>
      <c r="G201" s="36" t="s">
        <v>410</v>
      </c>
      <c r="H201" s="36" t="s">
        <v>410</v>
      </c>
      <c r="I201" s="37" t="s">
        <v>702</v>
      </c>
      <c r="J201" s="37" t="s">
        <v>703</v>
      </c>
      <c r="K201" s="37" t="s">
        <v>415</v>
      </c>
      <c r="L201" s="32" t="s">
        <v>220</v>
      </c>
      <c r="M201" s="33" t="s">
        <v>405</v>
      </c>
      <c r="N201" s="34">
        <v>0.01</v>
      </c>
      <c r="O201" s="34">
        <v>0.02</v>
      </c>
      <c r="P201" s="34">
        <v>0</v>
      </c>
      <c r="Q201" s="34">
        <v>0</v>
      </c>
      <c r="R201" s="33">
        <v>0</v>
      </c>
      <c r="S201" s="33">
        <v>0</v>
      </c>
      <c r="T201" s="33">
        <v>30</v>
      </c>
      <c r="U201" s="33"/>
      <c r="X201" s="75">
        <f>+VLOOKUP($D201,[1]venta_neta_cons!$A$2:$N$1048576,3,0)</f>
        <v>718</v>
      </c>
      <c r="Y201" s="75">
        <f>+VLOOKUP($D201,[1]venta_neta_cons!$A$2:$N$1048576,4,0)</f>
        <v>0</v>
      </c>
      <c r="Z201" s="75">
        <f>+VLOOKUP($D201,[1]venta_neta_cons!$A$2:$N$1048576,5,0)</f>
        <v>0</v>
      </c>
      <c r="AA201" s="75">
        <f>+VLOOKUP($D201,[1]venta_neta_cons!$A$2:$N$1048576,6,0)</f>
        <v>0</v>
      </c>
      <c r="AB201" s="75">
        <f>+VLOOKUP($D201,[1]venta_neta_cons!$A$2:$N$1048576,7,0)</f>
        <v>0</v>
      </c>
      <c r="AC201" s="75">
        <f>+VLOOKUP($D201,[1]venta_neta_cons!$A$2:$N$1048576,8,0)</f>
        <v>0</v>
      </c>
      <c r="AD201" s="75">
        <f>+VLOOKUP($D201,[1]venta_neta_cons!$A$2:$N$1048576,9,0)</f>
        <v>0</v>
      </c>
      <c r="AE201" s="75">
        <f>+VLOOKUP($D201,[1]venta_neta_cons!$A$2:$N$1048576,10,0)</f>
        <v>0</v>
      </c>
      <c r="AF201" s="75">
        <f>+VLOOKUP($D201,[1]venta_neta_cons!$A$2:$N$1048576,11,0)</f>
        <v>0</v>
      </c>
      <c r="AG201" s="75">
        <f>+VLOOKUP($D201,[1]venta_neta_cons!$A$2:$N$1048576,12,0)</f>
        <v>0</v>
      </c>
      <c r="AH201" s="75">
        <f>+VLOOKUP($D201,[1]venta_neta_cons!$A$2:$N$1048576,13,0)</f>
        <v>0</v>
      </c>
      <c r="AI201" s="75">
        <f>+VLOOKUP($D201,[1]venta_neta_cons!$A$2:$N$1048576,14,0)</f>
        <v>0</v>
      </c>
      <c r="AJ201" s="76">
        <f t="shared" si="340"/>
        <v>718</v>
      </c>
      <c r="AK201" s="159">
        <f t="shared" si="422"/>
        <v>0.44197771587743728</v>
      </c>
      <c r="AL201" s="76"/>
      <c r="AM201" s="75">
        <f>+VLOOKUP($D201,[1]saldo_cons!$A$2:$N$1048576,3,0)</f>
        <v>718</v>
      </c>
      <c r="AN201" s="75">
        <f>+VLOOKUP($D201,[1]saldo_cons!$A$2:$N$1048576,4,0)</f>
        <v>0</v>
      </c>
      <c r="AO201" s="75">
        <f>+VLOOKUP($D201,[1]saldo_cons!$A$2:$N$1048576,5,0)</f>
        <v>0</v>
      </c>
      <c r="AP201" s="75">
        <f>+VLOOKUP($D201,[1]saldo_cons!$A$2:$N$1048576,6,0)</f>
        <v>0</v>
      </c>
      <c r="AQ201" s="75">
        <f>+VLOOKUP($D201,[1]saldo_cons!$A$2:$N$1048576,7,0)</f>
        <v>0</v>
      </c>
      <c r="AR201" s="75">
        <f>+VLOOKUP($D201,[1]saldo_cons!$A$2:$N$1048576,8,0)</f>
        <v>0</v>
      </c>
      <c r="AS201" s="75">
        <f>+VLOOKUP($D201,[1]saldo_cons!$A$2:$N$1048576,9,0)</f>
        <v>0</v>
      </c>
      <c r="AT201" s="75">
        <f>+VLOOKUP($D201,[1]saldo_cons!$A$2:$N$1048576,10,0)</f>
        <v>0</v>
      </c>
      <c r="AU201" s="75">
        <f>+VLOOKUP($D201,[1]saldo_cons!$A$2:$N$1048576,11,0)</f>
        <v>0</v>
      </c>
      <c r="AV201" s="75">
        <f>+VLOOKUP($D201,[1]saldo_cons!$A$2:$N$1048576,12,0)</f>
        <v>0</v>
      </c>
      <c r="AW201" s="75">
        <f>+VLOOKUP($D201,[1]saldo_cons!$A$2:$N$1048576,13,0)</f>
        <v>0</v>
      </c>
      <c r="AX201" s="75">
        <f>+VLOOKUP($D201,[1]saldo_cons!$A$2:$N$1048576,14,0)</f>
        <v>0</v>
      </c>
      <c r="AY201" s="76">
        <f t="shared" si="417"/>
        <v>718</v>
      </c>
      <c r="AZ201" s="76"/>
      <c r="BA201" s="76"/>
      <c r="BB201" s="75">
        <f>+VLOOKUP($D201,[1]ggr_cons!$A$2:$N$1048576,3,0)</f>
        <v>317.33999999999997</v>
      </c>
      <c r="BC201" s="75">
        <f>+VLOOKUP($D201,[1]ggr_cons!$A$2:$N$1048576,4,0)</f>
        <v>0</v>
      </c>
      <c r="BD201" s="75">
        <f>+VLOOKUP($D201,[1]ggr_cons!$A$2:$N$1048576,5,0)</f>
        <v>0</v>
      </c>
      <c r="BE201" s="75">
        <f>+VLOOKUP($D201,[1]ggr_cons!$A$2:$N$1048576,6,0)</f>
        <v>0</v>
      </c>
      <c r="BF201" s="75">
        <f>+VLOOKUP($D201,[1]ggr_cons!$A$2:$N$1048576,7,0)</f>
        <v>0</v>
      </c>
      <c r="BG201" s="75">
        <f>+VLOOKUP($D201,[1]ggr_cons!$A$2:$N$1048576,8,0)</f>
        <v>0</v>
      </c>
      <c r="BH201" s="75">
        <f>+VLOOKUP($D201,[1]ggr_cons!$A$2:$N$1048576,9,0)</f>
        <v>0</v>
      </c>
      <c r="BI201" s="75">
        <f>+VLOOKUP($D201,[1]ggr_cons!$A$2:$N$1048576,10,0)</f>
        <v>0</v>
      </c>
      <c r="BJ201" s="75">
        <f>+VLOOKUP($D201,[1]ggr_cons!$A$2:$N$1048576,11,0)</f>
        <v>0</v>
      </c>
      <c r="BK201" s="75">
        <f>+VLOOKUP($D201,[1]ggr_cons!$A$2:$N$1048576,12,0)</f>
        <v>0</v>
      </c>
      <c r="BL201" s="75">
        <f>+VLOOKUP($D201,[1]ggr_cons!$A$2:$N$1048576,13,0)</f>
        <v>0</v>
      </c>
      <c r="BM201" s="75">
        <f>+VLOOKUP($D201,[1]ggr_cons!$A$2:$N$1048576,14,0)</f>
        <v>0</v>
      </c>
      <c r="BN201" s="76">
        <f t="shared" si="418"/>
        <v>317.33999999999997</v>
      </c>
      <c r="BO201" s="75"/>
      <c r="BP201" s="75"/>
      <c r="BQ201" s="77">
        <f t="shared" si="341"/>
        <v>7.18</v>
      </c>
      <c r="BR201" s="77">
        <f t="shared" si="342"/>
        <v>0</v>
      </c>
      <c r="BS201" s="77">
        <f t="shared" si="343"/>
        <v>0</v>
      </c>
      <c r="BT201" s="77">
        <f t="shared" si="344"/>
        <v>0</v>
      </c>
      <c r="BU201" s="77">
        <f t="shared" si="345"/>
        <v>0</v>
      </c>
      <c r="BV201" s="77">
        <f t="shared" si="346"/>
        <v>0</v>
      </c>
      <c r="BW201" s="77">
        <f t="shared" si="347"/>
        <v>0</v>
      </c>
      <c r="BX201" s="77">
        <f t="shared" si="348"/>
        <v>0</v>
      </c>
      <c r="BY201" s="77">
        <f t="shared" si="349"/>
        <v>0</v>
      </c>
      <c r="BZ201" s="77">
        <f t="shared" si="350"/>
        <v>0</v>
      </c>
      <c r="CA201" s="77">
        <f t="shared" si="351"/>
        <v>0</v>
      </c>
      <c r="CB201" s="77">
        <f t="shared" si="352"/>
        <v>0</v>
      </c>
      <c r="CC201" s="77">
        <f t="shared" si="353"/>
        <v>7.18</v>
      </c>
      <c r="CD201" s="75"/>
      <c r="CE201" s="77"/>
      <c r="CF201" s="77">
        <f t="shared" si="354"/>
        <v>5.9338842975206614</v>
      </c>
      <c r="CG201" s="77">
        <f t="shared" si="355"/>
        <v>0</v>
      </c>
      <c r="CH201" s="77">
        <f t="shared" si="356"/>
        <v>0</v>
      </c>
      <c r="CI201" s="77">
        <f t="shared" si="357"/>
        <v>0</v>
      </c>
      <c r="CJ201" s="77">
        <f t="shared" si="358"/>
        <v>0</v>
      </c>
      <c r="CK201" s="77">
        <f t="shared" si="359"/>
        <v>0</v>
      </c>
      <c r="CL201" s="77">
        <f t="shared" si="360"/>
        <v>0</v>
      </c>
      <c r="CM201" s="77">
        <f t="shared" si="361"/>
        <v>0</v>
      </c>
      <c r="CN201" s="77">
        <f t="shared" si="362"/>
        <v>0</v>
      </c>
      <c r="CO201" s="77">
        <f t="shared" si="363"/>
        <v>0</v>
      </c>
      <c r="CP201" s="77">
        <f t="shared" si="364"/>
        <v>0</v>
      </c>
      <c r="CQ201" s="77">
        <f t="shared" si="365"/>
        <v>0</v>
      </c>
      <c r="CR201" s="77">
        <f t="shared" si="366"/>
        <v>5.9338842975206614</v>
      </c>
      <c r="CS201" s="75"/>
      <c r="CT201" s="75"/>
      <c r="CU201" s="78">
        <f t="shared" si="379"/>
        <v>14.36</v>
      </c>
      <c r="CV201" s="78">
        <f t="shared" si="380"/>
        <v>0</v>
      </c>
      <c r="CW201" s="78">
        <f t="shared" si="381"/>
        <v>0</v>
      </c>
      <c r="CX201" s="78">
        <f t="shared" si="382"/>
        <v>0</v>
      </c>
      <c r="CY201" s="78">
        <f t="shared" si="383"/>
        <v>0</v>
      </c>
      <c r="CZ201" s="78">
        <f t="shared" si="384"/>
        <v>0</v>
      </c>
      <c r="DA201" s="78">
        <f t="shared" si="385"/>
        <v>0</v>
      </c>
      <c r="DB201" s="78">
        <f t="shared" si="386"/>
        <v>0</v>
      </c>
      <c r="DC201" s="78">
        <f t="shared" si="387"/>
        <v>0</v>
      </c>
      <c r="DD201" s="78">
        <f t="shared" si="388"/>
        <v>0</v>
      </c>
      <c r="DE201" s="78">
        <f t="shared" si="389"/>
        <v>0</v>
      </c>
      <c r="DF201" s="78">
        <f t="shared" si="390"/>
        <v>0</v>
      </c>
      <c r="DG201" s="77">
        <f t="shared" si="391"/>
        <v>14.36</v>
      </c>
      <c r="DH201" s="75"/>
      <c r="DJ201" s="6">
        <f t="shared" si="392"/>
        <v>30</v>
      </c>
      <c r="DK201" s="6">
        <f t="shared" si="393"/>
        <v>0</v>
      </c>
      <c r="DL201" s="6">
        <f t="shared" si="394"/>
        <v>0</v>
      </c>
      <c r="DM201" s="6">
        <f t="shared" si="395"/>
        <v>0</v>
      </c>
      <c r="DN201" s="6">
        <f t="shared" si="396"/>
        <v>0</v>
      </c>
      <c r="DO201" s="6">
        <f t="shared" si="397"/>
        <v>0</v>
      </c>
      <c r="DP201" s="6">
        <f t="shared" si="398"/>
        <v>0</v>
      </c>
      <c r="DQ201" s="6">
        <f t="shared" si="399"/>
        <v>0</v>
      </c>
      <c r="DR201" s="6">
        <f t="shared" si="400"/>
        <v>0</v>
      </c>
      <c r="DS201" s="6">
        <f t="shared" si="401"/>
        <v>0</v>
      </c>
      <c r="DT201" s="6">
        <f t="shared" si="402"/>
        <v>0</v>
      </c>
      <c r="DU201" s="6">
        <f t="shared" si="403"/>
        <v>0</v>
      </c>
      <c r="DV201" s="77">
        <f t="shared" si="421"/>
        <v>30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77">
        <f t="shared" si="419"/>
        <v>0</v>
      </c>
      <c r="EO201" s="75">
        <f t="shared" si="367"/>
        <v>44.36</v>
      </c>
      <c r="EP201" s="75">
        <f t="shared" si="368"/>
        <v>0</v>
      </c>
      <c r="EQ201" s="75">
        <f t="shared" si="369"/>
        <v>0</v>
      </c>
      <c r="ER201" s="75">
        <f t="shared" si="370"/>
        <v>0</v>
      </c>
      <c r="ES201" s="75">
        <f t="shared" si="371"/>
        <v>0</v>
      </c>
      <c r="ET201" s="75">
        <f t="shared" si="372"/>
        <v>0</v>
      </c>
      <c r="EU201" s="75">
        <f t="shared" si="373"/>
        <v>0</v>
      </c>
      <c r="EV201" s="75">
        <f t="shared" si="374"/>
        <v>0</v>
      </c>
      <c r="EW201" s="75">
        <f t="shared" si="375"/>
        <v>0</v>
      </c>
      <c r="EX201" s="75">
        <f t="shared" si="376"/>
        <v>0</v>
      </c>
      <c r="EY201" s="75">
        <f t="shared" si="377"/>
        <v>0</v>
      </c>
      <c r="EZ201" s="75">
        <f t="shared" si="378"/>
        <v>0</v>
      </c>
      <c r="FA201" s="77">
        <f t="shared" si="420"/>
        <v>44.36</v>
      </c>
      <c r="FD201" s="75">
        <f t="shared" si="404"/>
        <v>673.64</v>
      </c>
      <c r="FE201" s="75">
        <f t="shared" si="405"/>
        <v>0</v>
      </c>
      <c r="FF201" s="75">
        <f t="shared" si="406"/>
        <v>0</v>
      </c>
      <c r="FG201" s="75">
        <f t="shared" si="407"/>
        <v>0</v>
      </c>
      <c r="FH201" s="75">
        <f t="shared" si="408"/>
        <v>0</v>
      </c>
      <c r="FI201" s="75">
        <f t="shared" si="409"/>
        <v>0</v>
      </c>
      <c r="FJ201" s="75">
        <f t="shared" si="410"/>
        <v>0</v>
      </c>
      <c r="FK201" s="75">
        <f t="shared" si="411"/>
        <v>0</v>
      </c>
      <c r="FL201" s="75">
        <f t="shared" si="412"/>
        <v>0</v>
      </c>
      <c r="FM201" s="75">
        <f t="shared" si="413"/>
        <v>0</v>
      </c>
      <c r="FN201" s="75">
        <f t="shared" si="414"/>
        <v>0</v>
      </c>
      <c r="FO201" s="75">
        <f t="shared" si="415"/>
        <v>0</v>
      </c>
      <c r="FP201" s="75">
        <f t="shared" si="416"/>
        <v>673.64</v>
      </c>
    </row>
    <row r="202" spans="1:172" ht="15" customHeight="1" outlineLevel="2" x14ac:dyDescent="0.25">
      <c r="A202" s="30">
        <v>12</v>
      </c>
      <c r="B202" s="30" t="s">
        <v>408</v>
      </c>
      <c r="C202" s="30" t="s">
        <v>6</v>
      </c>
      <c r="D202" s="64">
        <f t="shared" si="423"/>
        <v>16145</v>
      </c>
      <c r="E202" s="62">
        <v>16145</v>
      </c>
      <c r="F202" s="39" t="s">
        <v>706</v>
      </c>
      <c r="G202" s="36" t="s">
        <v>410</v>
      </c>
      <c r="H202" s="36" t="s">
        <v>410</v>
      </c>
      <c r="I202" s="39" t="s">
        <v>705</v>
      </c>
      <c r="J202" s="39" t="s">
        <v>414</v>
      </c>
      <c r="K202" s="37" t="s">
        <v>415</v>
      </c>
      <c r="L202" s="32" t="s">
        <v>220</v>
      </c>
      <c r="M202" s="33" t="s">
        <v>405</v>
      </c>
      <c r="N202" s="34">
        <v>0.01</v>
      </c>
      <c r="O202" s="34">
        <v>0.02</v>
      </c>
      <c r="P202" s="34">
        <v>0</v>
      </c>
      <c r="Q202" s="34">
        <v>0</v>
      </c>
      <c r="R202" s="33">
        <v>0</v>
      </c>
      <c r="S202" s="33">
        <v>0</v>
      </c>
      <c r="T202" s="33">
        <v>30</v>
      </c>
      <c r="U202" s="33"/>
      <c r="X202" s="75">
        <f>+VLOOKUP($D202,[1]venta_neta_cons!$A$2:$N$1048576,3,0)</f>
        <v>1141</v>
      </c>
      <c r="Y202" s="75">
        <f>+VLOOKUP($D202,[1]venta_neta_cons!$A$2:$N$1048576,4,0)</f>
        <v>0</v>
      </c>
      <c r="Z202" s="75">
        <f>+VLOOKUP($D202,[1]venta_neta_cons!$A$2:$N$1048576,5,0)</f>
        <v>0</v>
      </c>
      <c r="AA202" s="75">
        <f>+VLOOKUP($D202,[1]venta_neta_cons!$A$2:$N$1048576,6,0)</f>
        <v>0</v>
      </c>
      <c r="AB202" s="75">
        <f>+VLOOKUP($D202,[1]venta_neta_cons!$A$2:$N$1048576,7,0)</f>
        <v>0</v>
      </c>
      <c r="AC202" s="75">
        <f>+VLOOKUP($D202,[1]venta_neta_cons!$A$2:$N$1048576,8,0)</f>
        <v>0</v>
      </c>
      <c r="AD202" s="75">
        <f>+VLOOKUP($D202,[1]venta_neta_cons!$A$2:$N$1048576,9,0)</f>
        <v>0</v>
      </c>
      <c r="AE202" s="75">
        <f>+VLOOKUP($D202,[1]venta_neta_cons!$A$2:$N$1048576,10,0)</f>
        <v>0</v>
      </c>
      <c r="AF202" s="75">
        <f>+VLOOKUP($D202,[1]venta_neta_cons!$A$2:$N$1048576,11,0)</f>
        <v>0</v>
      </c>
      <c r="AG202" s="75">
        <f>+VLOOKUP($D202,[1]venta_neta_cons!$A$2:$N$1048576,12,0)</f>
        <v>0</v>
      </c>
      <c r="AH202" s="75">
        <f>+VLOOKUP($D202,[1]venta_neta_cons!$A$2:$N$1048576,13,0)</f>
        <v>0</v>
      </c>
      <c r="AI202" s="75">
        <f>+VLOOKUP($D202,[1]venta_neta_cons!$A$2:$N$1048576,14,0)</f>
        <v>0</v>
      </c>
      <c r="AJ202" s="76">
        <f t="shared" si="340"/>
        <v>1141</v>
      </c>
      <c r="AK202" s="159">
        <f t="shared" si="422"/>
        <v>0.46773882559158636</v>
      </c>
      <c r="AL202" s="76"/>
      <c r="AM202" s="75">
        <f>+VLOOKUP($D202,[1]saldo_cons!$A$2:$N$1048576,3,0)</f>
        <v>1141</v>
      </c>
      <c r="AN202" s="75">
        <f>+VLOOKUP($D202,[1]saldo_cons!$A$2:$N$1048576,4,0)</f>
        <v>0</v>
      </c>
      <c r="AO202" s="75">
        <f>+VLOOKUP($D202,[1]saldo_cons!$A$2:$N$1048576,5,0)</f>
        <v>0</v>
      </c>
      <c r="AP202" s="75">
        <f>+VLOOKUP($D202,[1]saldo_cons!$A$2:$N$1048576,6,0)</f>
        <v>0</v>
      </c>
      <c r="AQ202" s="75">
        <f>+VLOOKUP($D202,[1]saldo_cons!$A$2:$N$1048576,7,0)</f>
        <v>0</v>
      </c>
      <c r="AR202" s="75">
        <f>+VLOOKUP($D202,[1]saldo_cons!$A$2:$N$1048576,8,0)</f>
        <v>0</v>
      </c>
      <c r="AS202" s="75">
        <f>+VLOOKUP($D202,[1]saldo_cons!$A$2:$N$1048576,9,0)</f>
        <v>0</v>
      </c>
      <c r="AT202" s="75">
        <f>+VLOOKUP($D202,[1]saldo_cons!$A$2:$N$1048576,10,0)</f>
        <v>0</v>
      </c>
      <c r="AU202" s="75">
        <f>+VLOOKUP($D202,[1]saldo_cons!$A$2:$N$1048576,11,0)</f>
        <v>0</v>
      </c>
      <c r="AV202" s="75">
        <f>+VLOOKUP($D202,[1]saldo_cons!$A$2:$N$1048576,12,0)</f>
        <v>0</v>
      </c>
      <c r="AW202" s="75">
        <f>+VLOOKUP($D202,[1]saldo_cons!$A$2:$N$1048576,13,0)</f>
        <v>0</v>
      </c>
      <c r="AX202" s="75">
        <f>+VLOOKUP($D202,[1]saldo_cons!$A$2:$N$1048576,14,0)</f>
        <v>0</v>
      </c>
      <c r="AY202" s="76">
        <f t="shared" si="417"/>
        <v>1141</v>
      </c>
      <c r="AZ202" s="76"/>
      <c r="BA202" s="76"/>
      <c r="BB202" s="75">
        <f>+VLOOKUP($D202,[1]ggr_cons!$A$2:$N$1048576,3,0)</f>
        <v>533.69000000000005</v>
      </c>
      <c r="BC202" s="75">
        <f>+VLOOKUP($D202,[1]ggr_cons!$A$2:$N$1048576,4,0)</f>
        <v>0</v>
      </c>
      <c r="BD202" s="75">
        <f>+VLOOKUP($D202,[1]ggr_cons!$A$2:$N$1048576,5,0)</f>
        <v>0</v>
      </c>
      <c r="BE202" s="75">
        <f>+VLOOKUP($D202,[1]ggr_cons!$A$2:$N$1048576,6,0)</f>
        <v>0</v>
      </c>
      <c r="BF202" s="75">
        <f>+VLOOKUP($D202,[1]ggr_cons!$A$2:$N$1048576,7,0)</f>
        <v>0</v>
      </c>
      <c r="BG202" s="75">
        <f>+VLOOKUP($D202,[1]ggr_cons!$A$2:$N$1048576,8,0)</f>
        <v>0</v>
      </c>
      <c r="BH202" s="75">
        <f>+VLOOKUP($D202,[1]ggr_cons!$A$2:$N$1048576,9,0)</f>
        <v>0</v>
      </c>
      <c r="BI202" s="75">
        <f>+VLOOKUP($D202,[1]ggr_cons!$A$2:$N$1048576,10,0)</f>
        <v>0</v>
      </c>
      <c r="BJ202" s="75">
        <f>+VLOOKUP($D202,[1]ggr_cons!$A$2:$N$1048576,11,0)</f>
        <v>0</v>
      </c>
      <c r="BK202" s="75">
        <f>+VLOOKUP($D202,[1]ggr_cons!$A$2:$N$1048576,12,0)</f>
        <v>0</v>
      </c>
      <c r="BL202" s="75">
        <f>+VLOOKUP($D202,[1]ggr_cons!$A$2:$N$1048576,13,0)</f>
        <v>0</v>
      </c>
      <c r="BM202" s="75">
        <f>+VLOOKUP($D202,[1]ggr_cons!$A$2:$N$1048576,14,0)</f>
        <v>0</v>
      </c>
      <c r="BN202" s="76">
        <f t="shared" si="418"/>
        <v>533.69000000000005</v>
      </c>
      <c r="BO202" s="75"/>
      <c r="BP202" s="75"/>
      <c r="BQ202" s="77">
        <f t="shared" si="341"/>
        <v>11.41</v>
      </c>
      <c r="BR202" s="77">
        <f t="shared" si="342"/>
        <v>0</v>
      </c>
      <c r="BS202" s="77">
        <f t="shared" si="343"/>
        <v>0</v>
      </c>
      <c r="BT202" s="77">
        <f t="shared" si="344"/>
        <v>0</v>
      </c>
      <c r="BU202" s="77">
        <f t="shared" si="345"/>
        <v>0</v>
      </c>
      <c r="BV202" s="77">
        <f t="shared" si="346"/>
        <v>0</v>
      </c>
      <c r="BW202" s="77">
        <f t="shared" si="347"/>
        <v>0</v>
      </c>
      <c r="BX202" s="77">
        <f t="shared" si="348"/>
        <v>0</v>
      </c>
      <c r="BY202" s="77">
        <f t="shared" si="349"/>
        <v>0</v>
      </c>
      <c r="BZ202" s="77">
        <f t="shared" si="350"/>
        <v>0</v>
      </c>
      <c r="CA202" s="77">
        <f t="shared" si="351"/>
        <v>0</v>
      </c>
      <c r="CB202" s="77">
        <f t="shared" si="352"/>
        <v>0</v>
      </c>
      <c r="CC202" s="77">
        <f t="shared" si="353"/>
        <v>11.41</v>
      </c>
      <c r="CD202" s="75"/>
      <c r="CE202" s="77"/>
      <c r="CF202" s="77">
        <f t="shared" si="354"/>
        <v>9.4297520661157037</v>
      </c>
      <c r="CG202" s="77">
        <f t="shared" si="355"/>
        <v>0</v>
      </c>
      <c r="CH202" s="77">
        <f t="shared" si="356"/>
        <v>0</v>
      </c>
      <c r="CI202" s="77">
        <f t="shared" si="357"/>
        <v>0</v>
      </c>
      <c r="CJ202" s="77">
        <f t="shared" si="358"/>
        <v>0</v>
      </c>
      <c r="CK202" s="77">
        <f t="shared" si="359"/>
        <v>0</v>
      </c>
      <c r="CL202" s="77">
        <f t="shared" si="360"/>
        <v>0</v>
      </c>
      <c r="CM202" s="77">
        <f t="shared" si="361"/>
        <v>0</v>
      </c>
      <c r="CN202" s="77">
        <f t="shared" si="362"/>
        <v>0</v>
      </c>
      <c r="CO202" s="77">
        <f t="shared" si="363"/>
        <v>0</v>
      </c>
      <c r="CP202" s="77">
        <f t="shared" si="364"/>
        <v>0</v>
      </c>
      <c r="CQ202" s="77">
        <f t="shared" si="365"/>
        <v>0</v>
      </c>
      <c r="CR202" s="77">
        <f t="shared" si="366"/>
        <v>9.4297520661157037</v>
      </c>
      <c r="CS202" s="75"/>
      <c r="CT202" s="75"/>
      <c r="CU202" s="78">
        <f t="shared" si="379"/>
        <v>22.82</v>
      </c>
      <c r="CV202" s="78">
        <f t="shared" si="380"/>
        <v>0</v>
      </c>
      <c r="CW202" s="78">
        <f t="shared" si="381"/>
        <v>0</v>
      </c>
      <c r="CX202" s="78">
        <f t="shared" si="382"/>
        <v>0</v>
      </c>
      <c r="CY202" s="78">
        <f t="shared" si="383"/>
        <v>0</v>
      </c>
      <c r="CZ202" s="78">
        <f t="shared" si="384"/>
        <v>0</v>
      </c>
      <c r="DA202" s="78">
        <f t="shared" si="385"/>
        <v>0</v>
      </c>
      <c r="DB202" s="78">
        <f t="shared" si="386"/>
        <v>0</v>
      </c>
      <c r="DC202" s="78">
        <f t="shared" si="387"/>
        <v>0</v>
      </c>
      <c r="DD202" s="78">
        <f t="shared" si="388"/>
        <v>0</v>
      </c>
      <c r="DE202" s="78">
        <f t="shared" si="389"/>
        <v>0</v>
      </c>
      <c r="DF202" s="78">
        <f t="shared" si="390"/>
        <v>0</v>
      </c>
      <c r="DG202" s="77">
        <f t="shared" si="391"/>
        <v>22.82</v>
      </c>
      <c r="DH202" s="75"/>
      <c r="DJ202" s="6">
        <f t="shared" si="392"/>
        <v>30</v>
      </c>
      <c r="DK202" s="6">
        <f t="shared" si="393"/>
        <v>0</v>
      </c>
      <c r="DL202" s="6">
        <f t="shared" si="394"/>
        <v>0</v>
      </c>
      <c r="DM202" s="6">
        <f t="shared" si="395"/>
        <v>0</v>
      </c>
      <c r="DN202" s="6">
        <f t="shared" si="396"/>
        <v>0</v>
      </c>
      <c r="DO202" s="6">
        <f t="shared" si="397"/>
        <v>0</v>
      </c>
      <c r="DP202" s="6">
        <f t="shared" si="398"/>
        <v>0</v>
      </c>
      <c r="DQ202" s="6">
        <f t="shared" si="399"/>
        <v>0</v>
      </c>
      <c r="DR202" s="6">
        <f t="shared" si="400"/>
        <v>0</v>
      </c>
      <c r="DS202" s="6">
        <f t="shared" si="401"/>
        <v>0</v>
      </c>
      <c r="DT202" s="6">
        <f t="shared" si="402"/>
        <v>0</v>
      </c>
      <c r="DU202" s="6">
        <f t="shared" si="403"/>
        <v>0</v>
      </c>
      <c r="DV202" s="77">
        <f t="shared" si="421"/>
        <v>30</v>
      </c>
      <c r="DY202" s="6">
        <v>0</v>
      </c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>
        <v>0</v>
      </c>
      <c r="EK202" s="77">
        <f t="shared" si="419"/>
        <v>0</v>
      </c>
      <c r="EO202" s="75">
        <f t="shared" si="367"/>
        <v>52.82</v>
      </c>
      <c r="EP202" s="75">
        <f t="shared" si="368"/>
        <v>0</v>
      </c>
      <c r="EQ202" s="75">
        <f t="shared" si="369"/>
        <v>0</v>
      </c>
      <c r="ER202" s="75">
        <f t="shared" si="370"/>
        <v>0</v>
      </c>
      <c r="ES202" s="75">
        <f t="shared" si="371"/>
        <v>0</v>
      </c>
      <c r="ET202" s="75">
        <f t="shared" si="372"/>
        <v>0</v>
      </c>
      <c r="EU202" s="75">
        <f t="shared" si="373"/>
        <v>0</v>
      </c>
      <c r="EV202" s="75">
        <f t="shared" si="374"/>
        <v>0</v>
      </c>
      <c r="EW202" s="75">
        <f t="shared" si="375"/>
        <v>0</v>
      </c>
      <c r="EX202" s="75">
        <f t="shared" si="376"/>
        <v>0</v>
      </c>
      <c r="EY202" s="75">
        <f t="shared" si="377"/>
        <v>0</v>
      </c>
      <c r="EZ202" s="75">
        <f t="shared" si="378"/>
        <v>0</v>
      </c>
      <c r="FA202" s="77">
        <f t="shared" si="420"/>
        <v>52.82</v>
      </c>
      <c r="FD202" s="75">
        <f t="shared" si="404"/>
        <v>1088.18</v>
      </c>
      <c r="FE202" s="75">
        <f t="shared" si="405"/>
        <v>0</v>
      </c>
      <c r="FF202" s="75">
        <f t="shared" si="406"/>
        <v>0</v>
      </c>
      <c r="FG202" s="75">
        <f t="shared" si="407"/>
        <v>0</v>
      </c>
      <c r="FH202" s="75">
        <f t="shared" si="408"/>
        <v>0</v>
      </c>
      <c r="FI202" s="75">
        <f t="shared" si="409"/>
        <v>0</v>
      </c>
      <c r="FJ202" s="75">
        <f t="shared" si="410"/>
        <v>0</v>
      </c>
      <c r="FK202" s="75">
        <f t="shared" si="411"/>
        <v>0</v>
      </c>
      <c r="FL202" s="75">
        <f t="shared" si="412"/>
        <v>0</v>
      </c>
      <c r="FM202" s="75">
        <f t="shared" si="413"/>
        <v>0</v>
      </c>
      <c r="FN202" s="75">
        <f t="shared" si="414"/>
        <v>0</v>
      </c>
      <c r="FO202" s="75">
        <f t="shared" si="415"/>
        <v>0</v>
      </c>
      <c r="FP202" s="75">
        <f t="shared" si="416"/>
        <v>1088.18</v>
      </c>
    </row>
    <row r="203" spans="1:172" ht="15" customHeight="1" outlineLevel="2" x14ac:dyDescent="0.25">
      <c r="A203" s="30">
        <v>12</v>
      </c>
      <c r="B203" s="30" t="s">
        <v>408</v>
      </c>
      <c r="C203" s="30" t="s">
        <v>6</v>
      </c>
      <c r="D203" s="64">
        <f t="shared" si="423"/>
        <v>16146</v>
      </c>
      <c r="E203" s="62">
        <v>16146</v>
      </c>
      <c r="F203" s="39" t="s">
        <v>709</v>
      </c>
      <c r="G203" s="36" t="s">
        <v>410</v>
      </c>
      <c r="H203" s="36" t="s">
        <v>410</v>
      </c>
      <c r="I203" s="39" t="s">
        <v>707</v>
      </c>
      <c r="J203" s="39" t="s">
        <v>708</v>
      </c>
      <c r="K203" s="37" t="s">
        <v>415</v>
      </c>
      <c r="L203" s="32" t="s">
        <v>220</v>
      </c>
      <c r="M203" s="33" t="s">
        <v>405</v>
      </c>
      <c r="N203" s="34">
        <v>0.01</v>
      </c>
      <c r="O203" s="34">
        <v>0.02</v>
      </c>
      <c r="P203" s="34">
        <v>0</v>
      </c>
      <c r="Q203" s="34">
        <v>0</v>
      </c>
      <c r="R203" s="33">
        <v>0</v>
      </c>
      <c r="S203" s="33">
        <v>0</v>
      </c>
      <c r="T203" s="33">
        <v>30</v>
      </c>
      <c r="U203" s="33"/>
      <c r="X203" s="75">
        <f>+VLOOKUP($D203,[1]venta_neta_cons!$A$2:$N$1048576,3,0)</f>
        <v>306</v>
      </c>
      <c r="Y203" s="75">
        <f>+VLOOKUP($D203,[1]venta_neta_cons!$A$2:$N$1048576,4,0)</f>
        <v>0</v>
      </c>
      <c r="Z203" s="75">
        <f>+VLOOKUP($D203,[1]venta_neta_cons!$A$2:$N$1048576,5,0)</f>
        <v>0</v>
      </c>
      <c r="AA203" s="75">
        <f>+VLOOKUP($D203,[1]venta_neta_cons!$A$2:$N$1048576,6,0)</f>
        <v>0</v>
      </c>
      <c r="AB203" s="75">
        <f>+VLOOKUP($D203,[1]venta_neta_cons!$A$2:$N$1048576,7,0)</f>
        <v>0</v>
      </c>
      <c r="AC203" s="75">
        <f>+VLOOKUP($D203,[1]venta_neta_cons!$A$2:$N$1048576,8,0)</f>
        <v>0</v>
      </c>
      <c r="AD203" s="75">
        <f>+VLOOKUP($D203,[1]venta_neta_cons!$A$2:$N$1048576,9,0)</f>
        <v>0</v>
      </c>
      <c r="AE203" s="75">
        <f>+VLOOKUP($D203,[1]venta_neta_cons!$A$2:$N$1048576,10,0)</f>
        <v>0</v>
      </c>
      <c r="AF203" s="75">
        <f>+VLOOKUP($D203,[1]venta_neta_cons!$A$2:$N$1048576,11,0)</f>
        <v>0</v>
      </c>
      <c r="AG203" s="75">
        <f>+VLOOKUP($D203,[1]venta_neta_cons!$A$2:$N$1048576,12,0)</f>
        <v>0</v>
      </c>
      <c r="AH203" s="75">
        <f>+VLOOKUP($D203,[1]venta_neta_cons!$A$2:$N$1048576,13,0)</f>
        <v>0</v>
      </c>
      <c r="AI203" s="75">
        <f>+VLOOKUP($D203,[1]venta_neta_cons!$A$2:$N$1048576,14,0)</f>
        <v>0</v>
      </c>
      <c r="AJ203" s="76">
        <f t="shared" si="340"/>
        <v>306</v>
      </c>
      <c r="AK203" s="159">
        <f t="shared" si="422"/>
        <v>0.24810457516339865</v>
      </c>
      <c r="AL203" s="76"/>
      <c r="AM203" s="75">
        <f>+VLOOKUP($D203,[1]saldo_cons!$A$2:$N$1048576,3,0)</f>
        <v>306</v>
      </c>
      <c r="AN203" s="75">
        <f>+VLOOKUP($D203,[1]saldo_cons!$A$2:$N$1048576,4,0)</f>
        <v>0</v>
      </c>
      <c r="AO203" s="75">
        <f>+VLOOKUP($D203,[1]saldo_cons!$A$2:$N$1048576,5,0)</f>
        <v>0</v>
      </c>
      <c r="AP203" s="75">
        <f>+VLOOKUP($D203,[1]saldo_cons!$A$2:$N$1048576,6,0)</f>
        <v>0</v>
      </c>
      <c r="AQ203" s="75">
        <f>+VLOOKUP($D203,[1]saldo_cons!$A$2:$N$1048576,7,0)</f>
        <v>0</v>
      </c>
      <c r="AR203" s="75">
        <f>+VLOOKUP($D203,[1]saldo_cons!$A$2:$N$1048576,8,0)</f>
        <v>0</v>
      </c>
      <c r="AS203" s="75">
        <f>+VLOOKUP($D203,[1]saldo_cons!$A$2:$N$1048576,9,0)</f>
        <v>0</v>
      </c>
      <c r="AT203" s="75">
        <f>+VLOOKUP($D203,[1]saldo_cons!$A$2:$N$1048576,10,0)</f>
        <v>0</v>
      </c>
      <c r="AU203" s="75">
        <f>+VLOOKUP($D203,[1]saldo_cons!$A$2:$N$1048576,11,0)</f>
        <v>0</v>
      </c>
      <c r="AV203" s="75">
        <f>+VLOOKUP($D203,[1]saldo_cons!$A$2:$N$1048576,12,0)</f>
        <v>0</v>
      </c>
      <c r="AW203" s="75">
        <f>+VLOOKUP($D203,[1]saldo_cons!$A$2:$N$1048576,13,0)</f>
        <v>0</v>
      </c>
      <c r="AX203" s="75">
        <f>+VLOOKUP($D203,[1]saldo_cons!$A$2:$N$1048576,14,0)</f>
        <v>0</v>
      </c>
      <c r="AY203" s="76">
        <f t="shared" si="417"/>
        <v>306</v>
      </c>
      <c r="AZ203" s="76"/>
      <c r="BA203" s="76"/>
      <c r="BB203" s="75">
        <f>+VLOOKUP($D203,[1]ggr_cons!$A$2:$N$1048576,3,0)</f>
        <v>75.919999999999987</v>
      </c>
      <c r="BC203" s="75">
        <f>+VLOOKUP($D203,[1]ggr_cons!$A$2:$N$1048576,4,0)</f>
        <v>0</v>
      </c>
      <c r="BD203" s="75">
        <f>+VLOOKUP($D203,[1]ggr_cons!$A$2:$N$1048576,5,0)</f>
        <v>0</v>
      </c>
      <c r="BE203" s="75">
        <f>+VLOOKUP($D203,[1]ggr_cons!$A$2:$N$1048576,6,0)</f>
        <v>0</v>
      </c>
      <c r="BF203" s="75">
        <f>+VLOOKUP($D203,[1]ggr_cons!$A$2:$N$1048576,7,0)</f>
        <v>0</v>
      </c>
      <c r="BG203" s="75">
        <f>+VLOOKUP($D203,[1]ggr_cons!$A$2:$N$1048576,8,0)</f>
        <v>0</v>
      </c>
      <c r="BH203" s="75">
        <f>+VLOOKUP($D203,[1]ggr_cons!$A$2:$N$1048576,9,0)</f>
        <v>0</v>
      </c>
      <c r="BI203" s="75">
        <f>+VLOOKUP($D203,[1]ggr_cons!$A$2:$N$1048576,10,0)</f>
        <v>0</v>
      </c>
      <c r="BJ203" s="75">
        <f>+VLOOKUP($D203,[1]ggr_cons!$A$2:$N$1048576,11,0)</f>
        <v>0</v>
      </c>
      <c r="BK203" s="75">
        <f>+VLOOKUP($D203,[1]ggr_cons!$A$2:$N$1048576,12,0)</f>
        <v>0</v>
      </c>
      <c r="BL203" s="75">
        <f>+VLOOKUP($D203,[1]ggr_cons!$A$2:$N$1048576,13,0)</f>
        <v>0</v>
      </c>
      <c r="BM203" s="75">
        <f>+VLOOKUP($D203,[1]ggr_cons!$A$2:$N$1048576,14,0)</f>
        <v>0</v>
      </c>
      <c r="BN203" s="76">
        <f t="shared" si="418"/>
        <v>75.919999999999987</v>
      </c>
      <c r="BO203" s="75"/>
      <c r="BP203" s="75"/>
      <c r="BQ203" s="77">
        <f t="shared" si="341"/>
        <v>3.06</v>
      </c>
      <c r="BR203" s="77">
        <f t="shared" si="342"/>
        <v>0</v>
      </c>
      <c r="BS203" s="77">
        <f t="shared" si="343"/>
        <v>0</v>
      </c>
      <c r="BT203" s="77">
        <f t="shared" si="344"/>
        <v>0</v>
      </c>
      <c r="BU203" s="77">
        <f t="shared" si="345"/>
        <v>0</v>
      </c>
      <c r="BV203" s="77">
        <f t="shared" si="346"/>
        <v>0</v>
      </c>
      <c r="BW203" s="77">
        <f t="shared" si="347"/>
        <v>0</v>
      </c>
      <c r="BX203" s="77">
        <f t="shared" si="348"/>
        <v>0</v>
      </c>
      <c r="BY203" s="77">
        <f t="shared" si="349"/>
        <v>0</v>
      </c>
      <c r="BZ203" s="77">
        <f t="shared" si="350"/>
        <v>0</v>
      </c>
      <c r="CA203" s="77">
        <f t="shared" si="351"/>
        <v>0</v>
      </c>
      <c r="CB203" s="77">
        <f t="shared" si="352"/>
        <v>0</v>
      </c>
      <c r="CC203" s="77">
        <f t="shared" si="353"/>
        <v>3.06</v>
      </c>
      <c r="CD203" s="75"/>
      <c r="CE203" s="77"/>
      <c r="CF203" s="77">
        <f t="shared" si="354"/>
        <v>2.5289256198347108</v>
      </c>
      <c r="CG203" s="77">
        <f t="shared" si="355"/>
        <v>0</v>
      </c>
      <c r="CH203" s="77">
        <f t="shared" si="356"/>
        <v>0</v>
      </c>
      <c r="CI203" s="77">
        <f t="shared" si="357"/>
        <v>0</v>
      </c>
      <c r="CJ203" s="77">
        <f t="shared" si="358"/>
        <v>0</v>
      </c>
      <c r="CK203" s="77">
        <f t="shared" si="359"/>
        <v>0</v>
      </c>
      <c r="CL203" s="77">
        <f t="shared" si="360"/>
        <v>0</v>
      </c>
      <c r="CM203" s="77">
        <f t="shared" si="361"/>
        <v>0</v>
      </c>
      <c r="CN203" s="77">
        <f t="shared" si="362"/>
        <v>0</v>
      </c>
      <c r="CO203" s="77">
        <f t="shared" si="363"/>
        <v>0</v>
      </c>
      <c r="CP203" s="77">
        <f t="shared" si="364"/>
        <v>0</v>
      </c>
      <c r="CQ203" s="77">
        <f t="shared" si="365"/>
        <v>0</v>
      </c>
      <c r="CR203" s="77">
        <f t="shared" si="366"/>
        <v>2.5289256198347108</v>
      </c>
      <c r="CS203" s="75"/>
      <c r="CT203" s="75"/>
      <c r="CU203" s="78">
        <f t="shared" si="379"/>
        <v>6.12</v>
      </c>
      <c r="CV203" s="78">
        <f t="shared" si="380"/>
        <v>0</v>
      </c>
      <c r="CW203" s="78">
        <f t="shared" si="381"/>
        <v>0</v>
      </c>
      <c r="CX203" s="78">
        <f t="shared" si="382"/>
        <v>0</v>
      </c>
      <c r="CY203" s="78">
        <f t="shared" si="383"/>
        <v>0</v>
      </c>
      <c r="CZ203" s="78">
        <f t="shared" si="384"/>
        <v>0</v>
      </c>
      <c r="DA203" s="78">
        <f t="shared" si="385"/>
        <v>0</v>
      </c>
      <c r="DB203" s="78">
        <f t="shared" si="386"/>
        <v>0</v>
      </c>
      <c r="DC203" s="78">
        <f t="shared" si="387"/>
        <v>0</v>
      </c>
      <c r="DD203" s="78">
        <f t="shared" si="388"/>
        <v>0</v>
      </c>
      <c r="DE203" s="78">
        <f t="shared" si="389"/>
        <v>0</v>
      </c>
      <c r="DF203" s="78">
        <f t="shared" si="390"/>
        <v>0</v>
      </c>
      <c r="DG203" s="77">
        <f t="shared" si="391"/>
        <v>6.12</v>
      </c>
      <c r="DH203" s="75"/>
      <c r="DJ203" s="6">
        <f t="shared" si="392"/>
        <v>30</v>
      </c>
      <c r="DK203" s="6">
        <f t="shared" si="393"/>
        <v>0</v>
      </c>
      <c r="DL203" s="6">
        <f t="shared" si="394"/>
        <v>0</v>
      </c>
      <c r="DM203" s="6">
        <f t="shared" si="395"/>
        <v>0</v>
      </c>
      <c r="DN203" s="6">
        <f t="shared" si="396"/>
        <v>0</v>
      </c>
      <c r="DO203" s="6">
        <f t="shared" si="397"/>
        <v>0</v>
      </c>
      <c r="DP203" s="6">
        <f t="shared" si="398"/>
        <v>0</v>
      </c>
      <c r="DQ203" s="6">
        <f t="shared" si="399"/>
        <v>0</v>
      </c>
      <c r="DR203" s="6">
        <f t="shared" si="400"/>
        <v>0</v>
      </c>
      <c r="DS203" s="6">
        <f t="shared" si="401"/>
        <v>0</v>
      </c>
      <c r="DT203" s="6">
        <f t="shared" si="402"/>
        <v>0</v>
      </c>
      <c r="DU203" s="6">
        <f t="shared" si="403"/>
        <v>0</v>
      </c>
      <c r="DV203" s="77">
        <f t="shared" si="421"/>
        <v>30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77">
        <f t="shared" si="419"/>
        <v>0</v>
      </c>
      <c r="EO203" s="75">
        <f t="shared" si="367"/>
        <v>36.119999999999997</v>
      </c>
      <c r="EP203" s="75">
        <f t="shared" si="368"/>
        <v>0</v>
      </c>
      <c r="EQ203" s="75">
        <f t="shared" si="369"/>
        <v>0</v>
      </c>
      <c r="ER203" s="75">
        <f t="shared" si="370"/>
        <v>0</v>
      </c>
      <c r="ES203" s="75">
        <f t="shared" si="371"/>
        <v>0</v>
      </c>
      <c r="ET203" s="75">
        <f t="shared" si="372"/>
        <v>0</v>
      </c>
      <c r="EU203" s="75">
        <f t="shared" si="373"/>
        <v>0</v>
      </c>
      <c r="EV203" s="75">
        <f t="shared" si="374"/>
        <v>0</v>
      </c>
      <c r="EW203" s="75">
        <f t="shared" si="375"/>
        <v>0</v>
      </c>
      <c r="EX203" s="75">
        <f t="shared" si="376"/>
        <v>0</v>
      </c>
      <c r="EY203" s="75">
        <f t="shared" si="377"/>
        <v>0</v>
      </c>
      <c r="EZ203" s="75">
        <f t="shared" si="378"/>
        <v>0</v>
      </c>
      <c r="FA203" s="77">
        <f t="shared" si="420"/>
        <v>36.119999999999997</v>
      </c>
      <c r="FD203" s="75">
        <f t="shared" si="404"/>
        <v>269.88</v>
      </c>
      <c r="FE203" s="75">
        <f t="shared" si="405"/>
        <v>0</v>
      </c>
      <c r="FF203" s="75">
        <f t="shared" si="406"/>
        <v>0</v>
      </c>
      <c r="FG203" s="75">
        <f t="shared" si="407"/>
        <v>0</v>
      </c>
      <c r="FH203" s="75">
        <f t="shared" si="408"/>
        <v>0</v>
      </c>
      <c r="FI203" s="75">
        <f t="shared" si="409"/>
        <v>0</v>
      </c>
      <c r="FJ203" s="75">
        <f t="shared" si="410"/>
        <v>0</v>
      </c>
      <c r="FK203" s="75">
        <f t="shared" si="411"/>
        <v>0</v>
      </c>
      <c r="FL203" s="75">
        <f t="shared" si="412"/>
        <v>0</v>
      </c>
      <c r="FM203" s="75">
        <f t="shared" si="413"/>
        <v>0</v>
      </c>
      <c r="FN203" s="75">
        <f t="shared" si="414"/>
        <v>0</v>
      </c>
      <c r="FO203" s="75">
        <f t="shared" si="415"/>
        <v>0</v>
      </c>
      <c r="FP203" s="75">
        <f t="shared" si="416"/>
        <v>269.88</v>
      </c>
    </row>
    <row r="204" spans="1:172" ht="15" customHeight="1" outlineLevel="2" x14ac:dyDescent="0.25">
      <c r="A204" s="30">
        <v>12</v>
      </c>
      <c r="B204" s="30" t="s">
        <v>408</v>
      </c>
      <c r="C204" s="30" t="s">
        <v>6</v>
      </c>
      <c r="D204" s="64">
        <f t="shared" si="423"/>
        <v>16147</v>
      </c>
      <c r="E204" s="62">
        <v>16147</v>
      </c>
      <c r="F204" s="39" t="s">
        <v>712</v>
      </c>
      <c r="G204" s="36" t="s">
        <v>410</v>
      </c>
      <c r="H204" s="36" t="s">
        <v>410</v>
      </c>
      <c r="I204" s="39" t="s">
        <v>710</v>
      </c>
      <c r="J204" s="39" t="s">
        <v>711</v>
      </c>
      <c r="K204" s="37" t="s">
        <v>415</v>
      </c>
      <c r="L204" s="32" t="s">
        <v>220</v>
      </c>
      <c r="M204" s="33" t="s">
        <v>405</v>
      </c>
      <c r="N204" s="34">
        <v>0.01</v>
      </c>
      <c r="O204" s="34">
        <v>0.02</v>
      </c>
      <c r="P204" s="34">
        <v>0</v>
      </c>
      <c r="Q204" s="34">
        <v>0</v>
      </c>
      <c r="R204" s="33">
        <v>0</v>
      </c>
      <c r="S204" s="33">
        <v>0</v>
      </c>
      <c r="T204" s="33">
        <v>30</v>
      </c>
      <c r="U204" s="33"/>
      <c r="X204" s="75">
        <f>+VLOOKUP($D204,[1]venta_neta_cons!$A$2:$N$1048576,3,0)</f>
        <v>311</v>
      </c>
      <c r="Y204" s="75">
        <f>+VLOOKUP($D204,[1]venta_neta_cons!$A$2:$N$1048576,4,0)</f>
        <v>0</v>
      </c>
      <c r="Z204" s="75">
        <f>+VLOOKUP($D204,[1]venta_neta_cons!$A$2:$N$1048576,5,0)</f>
        <v>0</v>
      </c>
      <c r="AA204" s="75">
        <f>+VLOOKUP($D204,[1]venta_neta_cons!$A$2:$N$1048576,6,0)</f>
        <v>0</v>
      </c>
      <c r="AB204" s="75">
        <f>+VLOOKUP($D204,[1]venta_neta_cons!$A$2:$N$1048576,7,0)</f>
        <v>0</v>
      </c>
      <c r="AC204" s="75">
        <f>+VLOOKUP($D204,[1]venta_neta_cons!$A$2:$N$1048576,8,0)</f>
        <v>0</v>
      </c>
      <c r="AD204" s="75">
        <f>+VLOOKUP($D204,[1]venta_neta_cons!$A$2:$N$1048576,9,0)</f>
        <v>0</v>
      </c>
      <c r="AE204" s="75">
        <f>+VLOOKUP($D204,[1]venta_neta_cons!$A$2:$N$1048576,10,0)</f>
        <v>0</v>
      </c>
      <c r="AF204" s="75">
        <f>+VLOOKUP($D204,[1]venta_neta_cons!$A$2:$N$1048576,11,0)</f>
        <v>0</v>
      </c>
      <c r="AG204" s="75">
        <f>+VLOOKUP($D204,[1]venta_neta_cons!$A$2:$N$1048576,12,0)</f>
        <v>0</v>
      </c>
      <c r="AH204" s="75">
        <f>+VLOOKUP($D204,[1]venta_neta_cons!$A$2:$N$1048576,13,0)</f>
        <v>0</v>
      </c>
      <c r="AI204" s="75">
        <f>+VLOOKUP($D204,[1]venta_neta_cons!$A$2:$N$1048576,14,0)</f>
        <v>0</v>
      </c>
      <c r="AJ204" s="76">
        <f t="shared" si="340"/>
        <v>311</v>
      </c>
      <c r="AK204" s="159">
        <f t="shared" si="422"/>
        <v>0.37321543408360125</v>
      </c>
      <c r="AL204" s="76"/>
      <c r="AM204" s="75">
        <f>+VLOOKUP($D204,[1]saldo_cons!$A$2:$N$1048576,3,0)</f>
        <v>311</v>
      </c>
      <c r="AN204" s="75">
        <f>+VLOOKUP($D204,[1]saldo_cons!$A$2:$N$1048576,4,0)</f>
        <v>0</v>
      </c>
      <c r="AO204" s="75">
        <f>+VLOOKUP($D204,[1]saldo_cons!$A$2:$N$1048576,5,0)</f>
        <v>0</v>
      </c>
      <c r="AP204" s="75">
        <f>+VLOOKUP($D204,[1]saldo_cons!$A$2:$N$1048576,6,0)</f>
        <v>0</v>
      </c>
      <c r="AQ204" s="75">
        <f>+VLOOKUP($D204,[1]saldo_cons!$A$2:$N$1048576,7,0)</f>
        <v>0</v>
      </c>
      <c r="AR204" s="75">
        <f>+VLOOKUP($D204,[1]saldo_cons!$A$2:$N$1048576,8,0)</f>
        <v>0</v>
      </c>
      <c r="AS204" s="75">
        <f>+VLOOKUP($D204,[1]saldo_cons!$A$2:$N$1048576,9,0)</f>
        <v>0</v>
      </c>
      <c r="AT204" s="75">
        <f>+VLOOKUP($D204,[1]saldo_cons!$A$2:$N$1048576,10,0)</f>
        <v>0</v>
      </c>
      <c r="AU204" s="75">
        <f>+VLOOKUP($D204,[1]saldo_cons!$A$2:$N$1048576,11,0)</f>
        <v>0</v>
      </c>
      <c r="AV204" s="75">
        <f>+VLOOKUP($D204,[1]saldo_cons!$A$2:$N$1048576,12,0)</f>
        <v>0</v>
      </c>
      <c r="AW204" s="75">
        <f>+VLOOKUP($D204,[1]saldo_cons!$A$2:$N$1048576,13,0)</f>
        <v>0</v>
      </c>
      <c r="AX204" s="75">
        <f>+VLOOKUP($D204,[1]saldo_cons!$A$2:$N$1048576,14,0)</f>
        <v>0</v>
      </c>
      <c r="AY204" s="76">
        <f t="shared" si="417"/>
        <v>311</v>
      </c>
      <c r="AZ204" s="76"/>
      <c r="BA204" s="76"/>
      <c r="BB204" s="75">
        <f>+VLOOKUP($D204,[1]ggr_cons!$A$2:$N$1048576,3,0)</f>
        <v>116.07</v>
      </c>
      <c r="BC204" s="75">
        <f>+VLOOKUP($D204,[1]ggr_cons!$A$2:$N$1048576,4,0)</f>
        <v>0</v>
      </c>
      <c r="BD204" s="75">
        <f>+VLOOKUP($D204,[1]ggr_cons!$A$2:$N$1048576,5,0)</f>
        <v>0</v>
      </c>
      <c r="BE204" s="75">
        <f>+VLOOKUP($D204,[1]ggr_cons!$A$2:$N$1048576,6,0)</f>
        <v>0</v>
      </c>
      <c r="BF204" s="75">
        <f>+VLOOKUP($D204,[1]ggr_cons!$A$2:$N$1048576,7,0)</f>
        <v>0</v>
      </c>
      <c r="BG204" s="75">
        <f>+VLOOKUP($D204,[1]ggr_cons!$A$2:$N$1048576,8,0)</f>
        <v>0</v>
      </c>
      <c r="BH204" s="75">
        <f>+VLOOKUP($D204,[1]ggr_cons!$A$2:$N$1048576,9,0)</f>
        <v>0</v>
      </c>
      <c r="BI204" s="75">
        <f>+VLOOKUP($D204,[1]ggr_cons!$A$2:$N$1048576,10,0)</f>
        <v>0</v>
      </c>
      <c r="BJ204" s="75">
        <f>+VLOOKUP($D204,[1]ggr_cons!$A$2:$N$1048576,11,0)</f>
        <v>0</v>
      </c>
      <c r="BK204" s="75">
        <f>+VLOOKUP($D204,[1]ggr_cons!$A$2:$N$1048576,12,0)</f>
        <v>0</v>
      </c>
      <c r="BL204" s="75">
        <f>+VLOOKUP($D204,[1]ggr_cons!$A$2:$N$1048576,13,0)</f>
        <v>0</v>
      </c>
      <c r="BM204" s="75">
        <f>+VLOOKUP($D204,[1]ggr_cons!$A$2:$N$1048576,14,0)</f>
        <v>0</v>
      </c>
      <c r="BN204" s="76">
        <f t="shared" si="418"/>
        <v>116.07</v>
      </c>
      <c r="BO204" s="75"/>
      <c r="BP204" s="75"/>
      <c r="BQ204" s="77">
        <f t="shared" si="341"/>
        <v>3.11</v>
      </c>
      <c r="BR204" s="77">
        <f t="shared" si="342"/>
        <v>0</v>
      </c>
      <c r="BS204" s="77">
        <f t="shared" si="343"/>
        <v>0</v>
      </c>
      <c r="BT204" s="77">
        <f t="shared" si="344"/>
        <v>0</v>
      </c>
      <c r="BU204" s="77">
        <f t="shared" si="345"/>
        <v>0</v>
      </c>
      <c r="BV204" s="77">
        <f t="shared" si="346"/>
        <v>0</v>
      </c>
      <c r="BW204" s="77">
        <f t="shared" si="347"/>
        <v>0</v>
      </c>
      <c r="BX204" s="77">
        <f t="shared" si="348"/>
        <v>0</v>
      </c>
      <c r="BY204" s="77">
        <f t="shared" si="349"/>
        <v>0</v>
      </c>
      <c r="BZ204" s="77">
        <f t="shared" si="350"/>
        <v>0</v>
      </c>
      <c r="CA204" s="77">
        <f t="shared" si="351"/>
        <v>0</v>
      </c>
      <c r="CB204" s="77">
        <f t="shared" si="352"/>
        <v>0</v>
      </c>
      <c r="CC204" s="77">
        <f t="shared" si="353"/>
        <v>3.11</v>
      </c>
      <c r="CD204" s="75"/>
      <c r="CE204" s="77"/>
      <c r="CF204" s="77">
        <f t="shared" si="354"/>
        <v>2.5702479338842976</v>
      </c>
      <c r="CG204" s="77">
        <f t="shared" si="355"/>
        <v>0</v>
      </c>
      <c r="CH204" s="77">
        <f t="shared" si="356"/>
        <v>0</v>
      </c>
      <c r="CI204" s="77">
        <f t="shared" si="357"/>
        <v>0</v>
      </c>
      <c r="CJ204" s="77">
        <f t="shared" si="358"/>
        <v>0</v>
      </c>
      <c r="CK204" s="77">
        <f t="shared" si="359"/>
        <v>0</v>
      </c>
      <c r="CL204" s="77">
        <f t="shared" si="360"/>
        <v>0</v>
      </c>
      <c r="CM204" s="77">
        <f t="shared" si="361"/>
        <v>0</v>
      </c>
      <c r="CN204" s="77">
        <f t="shared" si="362"/>
        <v>0</v>
      </c>
      <c r="CO204" s="77">
        <f t="shared" si="363"/>
        <v>0</v>
      </c>
      <c r="CP204" s="77">
        <f t="shared" si="364"/>
        <v>0</v>
      </c>
      <c r="CQ204" s="77">
        <f t="shared" si="365"/>
        <v>0</v>
      </c>
      <c r="CR204" s="77">
        <f t="shared" si="366"/>
        <v>2.5702479338842976</v>
      </c>
      <c r="CS204" s="75"/>
      <c r="CT204" s="75"/>
      <c r="CU204" s="78">
        <f t="shared" si="379"/>
        <v>6.22</v>
      </c>
      <c r="CV204" s="78">
        <f t="shared" si="380"/>
        <v>0</v>
      </c>
      <c r="CW204" s="78">
        <f t="shared" si="381"/>
        <v>0</v>
      </c>
      <c r="CX204" s="78">
        <f t="shared" si="382"/>
        <v>0</v>
      </c>
      <c r="CY204" s="78">
        <f t="shared" si="383"/>
        <v>0</v>
      </c>
      <c r="CZ204" s="78">
        <f t="shared" si="384"/>
        <v>0</v>
      </c>
      <c r="DA204" s="78">
        <f t="shared" si="385"/>
        <v>0</v>
      </c>
      <c r="DB204" s="78">
        <f t="shared" si="386"/>
        <v>0</v>
      </c>
      <c r="DC204" s="78">
        <f t="shared" si="387"/>
        <v>0</v>
      </c>
      <c r="DD204" s="78">
        <f t="shared" si="388"/>
        <v>0</v>
      </c>
      <c r="DE204" s="78">
        <f t="shared" si="389"/>
        <v>0</v>
      </c>
      <c r="DF204" s="78">
        <f t="shared" si="390"/>
        <v>0</v>
      </c>
      <c r="DG204" s="77">
        <f t="shared" si="391"/>
        <v>6.22</v>
      </c>
      <c r="DH204" s="75"/>
      <c r="DJ204" s="6">
        <f t="shared" si="392"/>
        <v>30</v>
      </c>
      <c r="DK204" s="6">
        <f t="shared" si="393"/>
        <v>0</v>
      </c>
      <c r="DL204" s="6">
        <f t="shared" si="394"/>
        <v>0</v>
      </c>
      <c r="DM204" s="6">
        <f t="shared" si="395"/>
        <v>0</v>
      </c>
      <c r="DN204" s="6">
        <f t="shared" si="396"/>
        <v>0</v>
      </c>
      <c r="DO204" s="6">
        <f t="shared" si="397"/>
        <v>0</v>
      </c>
      <c r="DP204" s="6">
        <f t="shared" si="398"/>
        <v>0</v>
      </c>
      <c r="DQ204" s="6">
        <f t="shared" si="399"/>
        <v>0</v>
      </c>
      <c r="DR204" s="6">
        <f t="shared" si="400"/>
        <v>0</v>
      </c>
      <c r="DS204" s="6">
        <f t="shared" si="401"/>
        <v>0</v>
      </c>
      <c r="DT204" s="6">
        <f t="shared" si="402"/>
        <v>0</v>
      </c>
      <c r="DU204" s="6">
        <f t="shared" si="403"/>
        <v>0</v>
      </c>
      <c r="DV204" s="77">
        <f t="shared" si="421"/>
        <v>30</v>
      </c>
      <c r="DY204" s="6">
        <v>0</v>
      </c>
      <c r="DZ204" s="6">
        <v>0</v>
      </c>
      <c r="EA204" s="6">
        <v>0</v>
      </c>
      <c r="EB204" s="6">
        <v>0</v>
      </c>
      <c r="EC204" s="6">
        <v>0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77">
        <f t="shared" si="419"/>
        <v>0</v>
      </c>
      <c r="EO204" s="75">
        <f t="shared" si="367"/>
        <v>36.22</v>
      </c>
      <c r="EP204" s="75">
        <f t="shared" si="368"/>
        <v>0</v>
      </c>
      <c r="EQ204" s="75">
        <f t="shared" si="369"/>
        <v>0</v>
      </c>
      <c r="ER204" s="75">
        <f t="shared" si="370"/>
        <v>0</v>
      </c>
      <c r="ES204" s="75">
        <f t="shared" si="371"/>
        <v>0</v>
      </c>
      <c r="ET204" s="75">
        <f t="shared" si="372"/>
        <v>0</v>
      </c>
      <c r="EU204" s="75">
        <f t="shared" si="373"/>
        <v>0</v>
      </c>
      <c r="EV204" s="75">
        <f t="shared" si="374"/>
        <v>0</v>
      </c>
      <c r="EW204" s="75">
        <f t="shared" si="375"/>
        <v>0</v>
      </c>
      <c r="EX204" s="75">
        <f t="shared" si="376"/>
        <v>0</v>
      </c>
      <c r="EY204" s="75">
        <f t="shared" si="377"/>
        <v>0</v>
      </c>
      <c r="EZ204" s="75">
        <f t="shared" si="378"/>
        <v>0</v>
      </c>
      <c r="FA204" s="77">
        <f t="shared" si="420"/>
        <v>36.22</v>
      </c>
      <c r="FD204" s="75">
        <f t="shared" si="404"/>
        <v>274.77999999999997</v>
      </c>
      <c r="FE204" s="75">
        <f t="shared" si="405"/>
        <v>0</v>
      </c>
      <c r="FF204" s="75">
        <f t="shared" si="406"/>
        <v>0</v>
      </c>
      <c r="FG204" s="75">
        <f t="shared" si="407"/>
        <v>0</v>
      </c>
      <c r="FH204" s="75">
        <f t="shared" si="408"/>
        <v>0</v>
      </c>
      <c r="FI204" s="75">
        <f t="shared" si="409"/>
        <v>0</v>
      </c>
      <c r="FJ204" s="75">
        <f t="shared" si="410"/>
        <v>0</v>
      </c>
      <c r="FK204" s="75">
        <f t="shared" si="411"/>
        <v>0</v>
      </c>
      <c r="FL204" s="75">
        <f t="shared" si="412"/>
        <v>0</v>
      </c>
      <c r="FM204" s="75">
        <f t="shared" si="413"/>
        <v>0</v>
      </c>
      <c r="FN204" s="75">
        <f t="shared" si="414"/>
        <v>0</v>
      </c>
      <c r="FO204" s="75">
        <f t="shared" si="415"/>
        <v>0</v>
      </c>
      <c r="FP204" s="75">
        <f t="shared" si="416"/>
        <v>274.77999999999997</v>
      </c>
    </row>
    <row r="205" spans="1:172" ht="15" customHeight="1" outlineLevel="2" x14ac:dyDescent="0.25">
      <c r="A205" s="30">
        <v>12</v>
      </c>
      <c r="B205" s="30" t="s">
        <v>408</v>
      </c>
      <c r="C205" s="30" t="s">
        <v>6</v>
      </c>
      <c r="D205" s="64">
        <f t="shared" si="423"/>
        <v>16148</v>
      </c>
      <c r="E205" s="62">
        <v>16148</v>
      </c>
      <c r="F205" s="39" t="s">
        <v>715</v>
      </c>
      <c r="G205" s="36" t="s">
        <v>410</v>
      </c>
      <c r="H205" s="36" t="s">
        <v>410</v>
      </c>
      <c r="I205" s="39" t="s">
        <v>713</v>
      </c>
      <c r="J205" s="39" t="s">
        <v>714</v>
      </c>
      <c r="K205" s="37" t="s">
        <v>415</v>
      </c>
      <c r="L205" s="32" t="s">
        <v>220</v>
      </c>
      <c r="M205" s="33" t="s">
        <v>405</v>
      </c>
      <c r="N205" s="34">
        <v>0.01</v>
      </c>
      <c r="O205" s="34">
        <v>0.02</v>
      </c>
      <c r="P205" s="34">
        <v>0</v>
      </c>
      <c r="Q205" s="34">
        <v>0</v>
      </c>
      <c r="R205" s="33">
        <v>0</v>
      </c>
      <c r="S205" s="33">
        <v>0</v>
      </c>
      <c r="T205" s="33">
        <v>30</v>
      </c>
      <c r="U205" s="33"/>
      <c r="X205" s="75">
        <f>+VLOOKUP($D205,[1]venta_neta_cons!$A$2:$N$1048576,3,0)</f>
        <v>2249</v>
      </c>
      <c r="Y205" s="75">
        <f>+VLOOKUP($D205,[1]venta_neta_cons!$A$2:$N$1048576,4,0)</f>
        <v>0</v>
      </c>
      <c r="Z205" s="75">
        <f>+VLOOKUP($D205,[1]venta_neta_cons!$A$2:$N$1048576,5,0)</f>
        <v>0</v>
      </c>
      <c r="AA205" s="75">
        <f>+VLOOKUP($D205,[1]venta_neta_cons!$A$2:$N$1048576,6,0)</f>
        <v>0</v>
      </c>
      <c r="AB205" s="75">
        <f>+VLOOKUP($D205,[1]venta_neta_cons!$A$2:$N$1048576,7,0)</f>
        <v>0</v>
      </c>
      <c r="AC205" s="75">
        <f>+VLOOKUP($D205,[1]venta_neta_cons!$A$2:$N$1048576,8,0)</f>
        <v>0</v>
      </c>
      <c r="AD205" s="75">
        <f>+VLOOKUP($D205,[1]venta_neta_cons!$A$2:$N$1048576,9,0)</f>
        <v>0</v>
      </c>
      <c r="AE205" s="75">
        <f>+VLOOKUP($D205,[1]venta_neta_cons!$A$2:$N$1048576,10,0)</f>
        <v>0</v>
      </c>
      <c r="AF205" s="75">
        <f>+VLOOKUP($D205,[1]venta_neta_cons!$A$2:$N$1048576,11,0)</f>
        <v>0</v>
      </c>
      <c r="AG205" s="75">
        <f>+VLOOKUP($D205,[1]venta_neta_cons!$A$2:$N$1048576,12,0)</f>
        <v>0</v>
      </c>
      <c r="AH205" s="75">
        <f>+VLOOKUP($D205,[1]venta_neta_cons!$A$2:$N$1048576,13,0)</f>
        <v>0</v>
      </c>
      <c r="AI205" s="75">
        <f>+VLOOKUP($D205,[1]venta_neta_cons!$A$2:$N$1048576,14,0)</f>
        <v>0</v>
      </c>
      <c r="AJ205" s="76">
        <f t="shared" si="340"/>
        <v>2249</v>
      </c>
      <c r="AK205" s="159">
        <f t="shared" si="422"/>
        <v>0.15535793686082708</v>
      </c>
      <c r="AL205" s="76"/>
      <c r="AM205" s="75">
        <f>+VLOOKUP($D205,[1]saldo_cons!$A$2:$N$1048576,3,0)</f>
        <v>2249</v>
      </c>
      <c r="AN205" s="75">
        <f>+VLOOKUP($D205,[1]saldo_cons!$A$2:$N$1048576,4,0)</f>
        <v>0</v>
      </c>
      <c r="AO205" s="75">
        <f>+VLOOKUP($D205,[1]saldo_cons!$A$2:$N$1048576,5,0)</f>
        <v>0</v>
      </c>
      <c r="AP205" s="75">
        <f>+VLOOKUP($D205,[1]saldo_cons!$A$2:$N$1048576,6,0)</f>
        <v>0</v>
      </c>
      <c r="AQ205" s="75">
        <f>+VLOOKUP($D205,[1]saldo_cons!$A$2:$N$1048576,7,0)</f>
        <v>0</v>
      </c>
      <c r="AR205" s="75">
        <f>+VLOOKUP($D205,[1]saldo_cons!$A$2:$N$1048576,8,0)</f>
        <v>0</v>
      </c>
      <c r="AS205" s="75">
        <f>+VLOOKUP($D205,[1]saldo_cons!$A$2:$N$1048576,9,0)</f>
        <v>0</v>
      </c>
      <c r="AT205" s="75">
        <f>+VLOOKUP($D205,[1]saldo_cons!$A$2:$N$1048576,10,0)</f>
        <v>0</v>
      </c>
      <c r="AU205" s="75">
        <f>+VLOOKUP($D205,[1]saldo_cons!$A$2:$N$1048576,11,0)</f>
        <v>0</v>
      </c>
      <c r="AV205" s="75">
        <f>+VLOOKUP($D205,[1]saldo_cons!$A$2:$N$1048576,12,0)</f>
        <v>0</v>
      </c>
      <c r="AW205" s="75">
        <f>+VLOOKUP($D205,[1]saldo_cons!$A$2:$N$1048576,13,0)</f>
        <v>0</v>
      </c>
      <c r="AX205" s="75">
        <f>+VLOOKUP($D205,[1]saldo_cons!$A$2:$N$1048576,14,0)</f>
        <v>0</v>
      </c>
      <c r="AY205" s="76">
        <f t="shared" si="417"/>
        <v>2249</v>
      </c>
      <c r="AZ205" s="76"/>
      <c r="BA205" s="76"/>
      <c r="BB205" s="75">
        <f>+VLOOKUP($D205,[1]ggr_cons!$A$2:$N$1048576,3,0)</f>
        <v>349.40000000000009</v>
      </c>
      <c r="BC205" s="75">
        <f>+VLOOKUP($D205,[1]ggr_cons!$A$2:$N$1048576,4,0)</f>
        <v>0</v>
      </c>
      <c r="BD205" s="75">
        <f>+VLOOKUP($D205,[1]ggr_cons!$A$2:$N$1048576,5,0)</f>
        <v>0</v>
      </c>
      <c r="BE205" s="75">
        <f>+VLOOKUP($D205,[1]ggr_cons!$A$2:$N$1048576,6,0)</f>
        <v>0</v>
      </c>
      <c r="BF205" s="75">
        <f>+VLOOKUP($D205,[1]ggr_cons!$A$2:$N$1048576,7,0)</f>
        <v>0</v>
      </c>
      <c r="BG205" s="75">
        <f>+VLOOKUP($D205,[1]ggr_cons!$A$2:$N$1048576,8,0)</f>
        <v>0</v>
      </c>
      <c r="BH205" s="75">
        <f>+VLOOKUP($D205,[1]ggr_cons!$A$2:$N$1048576,9,0)</f>
        <v>0</v>
      </c>
      <c r="BI205" s="75">
        <f>+VLOOKUP($D205,[1]ggr_cons!$A$2:$N$1048576,10,0)</f>
        <v>0</v>
      </c>
      <c r="BJ205" s="75">
        <f>+VLOOKUP($D205,[1]ggr_cons!$A$2:$N$1048576,11,0)</f>
        <v>0</v>
      </c>
      <c r="BK205" s="75">
        <f>+VLOOKUP($D205,[1]ggr_cons!$A$2:$N$1048576,12,0)</f>
        <v>0</v>
      </c>
      <c r="BL205" s="75">
        <f>+VLOOKUP($D205,[1]ggr_cons!$A$2:$N$1048576,13,0)</f>
        <v>0</v>
      </c>
      <c r="BM205" s="75">
        <f>+VLOOKUP($D205,[1]ggr_cons!$A$2:$N$1048576,14,0)</f>
        <v>0</v>
      </c>
      <c r="BN205" s="76">
        <f t="shared" si="418"/>
        <v>349.40000000000009</v>
      </c>
      <c r="BO205" s="75"/>
      <c r="BP205" s="75"/>
      <c r="BQ205" s="77">
        <f t="shared" si="341"/>
        <v>22.490000000000002</v>
      </c>
      <c r="BR205" s="77">
        <f t="shared" si="342"/>
        <v>0</v>
      </c>
      <c r="BS205" s="77">
        <f t="shared" si="343"/>
        <v>0</v>
      </c>
      <c r="BT205" s="77">
        <f t="shared" si="344"/>
        <v>0</v>
      </c>
      <c r="BU205" s="77">
        <f t="shared" si="345"/>
        <v>0</v>
      </c>
      <c r="BV205" s="77">
        <f t="shared" si="346"/>
        <v>0</v>
      </c>
      <c r="BW205" s="77">
        <f t="shared" si="347"/>
        <v>0</v>
      </c>
      <c r="BX205" s="77">
        <f t="shared" si="348"/>
        <v>0</v>
      </c>
      <c r="BY205" s="77">
        <f t="shared" si="349"/>
        <v>0</v>
      </c>
      <c r="BZ205" s="77">
        <f t="shared" si="350"/>
        <v>0</v>
      </c>
      <c r="CA205" s="77">
        <f t="shared" si="351"/>
        <v>0</v>
      </c>
      <c r="CB205" s="77">
        <f t="shared" si="352"/>
        <v>0</v>
      </c>
      <c r="CC205" s="77">
        <f t="shared" si="353"/>
        <v>22.490000000000002</v>
      </c>
      <c r="CD205" s="75"/>
      <c r="CE205" s="77"/>
      <c r="CF205" s="77">
        <f t="shared" si="354"/>
        <v>18.586776859504134</v>
      </c>
      <c r="CG205" s="77">
        <f t="shared" si="355"/>
        <v>0</v>
      </c>
      <c r="CH205" s="77">
        <f t="shared" si="356"/>
        <v>0</v>
      </c>
      <c r="CI205" s="77">
        <f t="shared" si="357"/>
        <v>0</v>
      </c>
      <c r="CJ205" s="77">
        <f t="shared" si="358"/>
        <v>0</v>
      </c>
      <c r="CK205" s="77">
        <f t="shared" si="359"/>
        <v>0</v>
      </c>
      <c r="CL205" s="77">
        <f t="shared" si="360"/>
        <v>0</v>
      </c>
      <c r="CM205" s="77">
        <f t="shared" si="361"/>
        <v>0</v>
      </c>
      <c r="CN205" s="77">
        <f t="shared" si="362"/>
        <v>0</v>
      </c>
      <c r="CO205" s="77">
        <f t="shared" si="363"/>
        <v>0</v>
      </c>
      <c r="CP205" s="77">
        <f t="shared" si="364"/>
        <v>0</v>
      </c>
      <c r="CQ205" s="77">
        <f t="shared" si="365"/>
        <v>0</v>
      </c>
      <c r="CR205" s="77">
        <f t="shared" si="366"/>
        <v>18.586776859504134</v>
      </c>
      <c r="CS205" s="75"/>
      <c r="CT205" s="75"/>
      <c r="CU205" s="78">
        <f t="shared" si="379"/>
        <v>44.980000000000004</v>
      </c>
      <c r="CV205" s="78">
        <f t="shared" si="380"/>
        <v>0</v>
      </c>
      <c r="CW205" s="78">
        <f t="shared" si="381"/>
        <v>0</v>
      </c>
      <c r="CX205" s="78">
        <f t="shared" si="382"/>
        <v>0</v>
      </c>
      <c r="CY205" s="78">
        <f t="shared" si="383"/>
        <v>0</v>
      </c>
      <c r="CZ205" s="78">
        <f t="shared" si="384"/>
        <v>0</v>
      </c>
      <c r="DA205" s="78">
        <f t="shared" si="385"/>
        <v>0</v>
      </c>
      <c r="DB205" s="78">
        <f t="shared" si="386"/>
        <v>0</v>
      </c>
      <c r="DC205" s="78">
        <f t="shared" si="387"/>
        <v>0</v>
      </c>
      <c r="DD205" s="78">
        <f t="shared" si="388"/>
        <v>0</v>
      </c>
      <c r="DE205" s="78">
        <f t="shared" si="389"/>
        <v>0</v>
      </c>
      <c r="DF205" s="78">
        <f t="shared" si="390"/>
        <v>0</v>
      </c>
      <c r="DG205" s="77">
        <f t="shared" si="391"/>
        <v>44.980000000000004</v>
      </c>
      <c r="DH205" s="75"/>
      <c r="DJ205" s="6">
        <f t="shared" si="392"/>
        <v>30</v>
      </c>
      <c r="DK205" s="6">
        <f t="shared" si="393"/>
        <v>0</v>
      </c>
      <c r="DL205" s="6">
        <f t="shared" si="394"/>
        <v>0</v>
      </c>
      <c r="DM205" s="6">
        <f t="shared" si="395"/>
        <v>0</v>
      </c>
      <c r="DN205" s="6">
        <f t="shared" si="396"/>
        <v>0</v>
      </c>
      <c r="DO205" s="6">
        <f t="shared" si="397"/>
        <v>0</v>
      </c>
      <c r="DP205" s="6">
        <f t="shared" si="398"/>
        <v>0</v>
      </c>
      <c r="DQ205" s="6">
        <f t="shared" si="399"/>
        <v>0</v>
      </c>
      <c r="DR205" s="6">
        <f t="shared" si="400"/>
        <v>0</v>
      </c>
      <c r="DS205" s="6">
        <f t="shared" si="401"/>
        <v>0</v>
      </c>
      <c r="DT205" s="6">
        <f t="shared" si="402"/>
        <v>0</v>
      </c>
      <c r="DU205" s="6">
        <f t="shared" si="403"/>
        <v>0</v>
      </c>
      <c r="DV205" s="77">
        <f t="shared" si="421"/>
        <v>30</v>
      </c>
      <c r="DY205" s="6">
        <v>0</v>
      </c>
      <c r="DZ205" s="6">
        <v>0</v>
      </c>
      <c r="EA205" s="6">
        <v>0</v>
      </c>
      <c r="EB205" s="6">
        <v>0</v>
      </c>
      <c r="EC205" s="6">
        <v>0</v>
      </c>
      <c r="ED205" s="6">
        <v>0</v>
      </c>
      <c r="EE205" s="6">
        <v>0</v>
      </c>
      <c r="EF205" s="6">
        <v>0</v>
      </c>
      <c r="EG205" s="6">
        <v>0</v>
      </c>
      <c r="EH205" s="6">
        <v>0</v>
      </c>
      <c r="EI205" s="6">
        <v>0</v>
      </c>
      <c r="EJ205" s="6">
        <v>0</v>
      </c>
      <c r="EK205" s="77">
        <f t="shared" si="419"/>
        <v>0</v>
      </c>
      <c r="EO205" s="75">
        <f t="shared" si="367"/>
        <v>74.98</v>
      </c>
      <c r="EP205" s="75">
        <f t="shared" si="368"/>
        <v>0</v>
      </c>
      <c r="EQ205" s="75">
        <f t="shared" si="369"/>
        <v>0</v>
      </c>
      <c r="ER205" s="75">
        <f t="shared" si="370"/>
        <v>0</v>
      </c>
      <c r="ES205" s="75">
        <f t="shared" si="371"/>
        <v>0</v>
      </c>
      <c r="ET205" s="75">
        <f t="shared" si="372"/>
        <v>0</v>
      </c>
      <c r="EU205" s="75">
        <f t="shared" si="373"/>
        <v>0</v>
      </c>
      <c r="EV205" s="75">
        <f t="shared" si="374"/>
        <v>0</v>
      </c>
      <c r="EW205" s="75">
        <f t="shared" si="375"/>
        <v>0</v>
      </c>
      <c r="EX205" s="75">
        <f t="shared" si="376"/>
        <v>0</v>
      </c>
      <c r="EY205" s="75">
        <f t="shared" si="377"/>
        <v>0</v>
      </c>
      <c r="EZ205" s="75">
        <f t="shared" si="378"/>
        <v>0</v>
      </c>
      <c r="FA205" s="77">
        <f t="shared" si="420"/>
        <v>74.98</v>
      </c>
      <c r="FD205" s="75">
        <f t="shared" si="404"/>
        <v>2174.02</v>
      </c>
      <c r="FE205" s="75">
        <f t="shared" si="405"/>
        <v>0</v>
      </c>
      <c r="FF205" s="75">
        <f t="shared" si="406"/>
        <v>0</v>
      </c>
      <c r="FG205" s="75">
        <f t="shared" si="407"/>
        <v>0</v>
      </c>
      <c r="FH205" s="75">
        <f t="shared" si="408"/>
        <v>0</v>
      </c>
      <c r="FI205" s="75">
        <f t="shared" si="409"/>
        <v>0</v>
      </c>
      <c r="FJ205" s="75">
        <f t="shared" si="410"/>
        <v>0</v>
      </c>
      <c r="FK205" s="75">
        <f t="shared" si="411"/>
        <v>0</v>
      </c>
      <c r="FL205" s="75">
        <f t="shared" si="412"/>
        <v>0</v>
      </c>
      <c r="FM205" s="75">
        <f t="shared" si="413"/>
        <v>0</v>
      </c>
      <c r="FN205" s="75">
        <f t="shared" si="414"/>
        <v>0</v>
      </c>
      <c r="FO205" s="75">
        <f t="shared" si="415"/>
        <v>0</v>
      </c>
      <c r="FP205" s="75">
        <f t="shared" si="416"/>
        <v>2174.02</v>
      </c>
    </row>
    <row r="206" spans="1:172" ht="15" customHeight="1" outlineLevel="2" x14ac:dyDescent="0.25">
      <c r="A206" s="30">
        <v>12</v>
      </c>
      <c r="B206" s="30" t="s">
        <v>408</v>
      </c>
      <c r="C206" s="30" t="s">
        <v>6</v>
      </c>
      <c r="D206" s="64">
        <f t="shared" si="423"/>
        <v>16149</v>
      </c>
      <c r="E206" s="62">
        <v>16149</v>
      </c>
      <c r="F206" s="39" t="s">
        <v>717</v>
      </c>
      <c r="G206" s="36" t="s">
        <v>410</v>
      </c>
      <c r="H206" s="36" t="s">
        <v>410</v>
      </c>
      <c r="I206" s="39" t="s">
        <v>716</v>
      </c>
      <c r="J206" s="44" t="s">
        <v>434</v>
      </c>
      <c r="K206" s="44" t="s">
        <v>434</v>
      </c>
      <c r="L206" s="32" t="s">
        <v>220</v>
      </c>
      <c r="M206" s="33" t="s">
        <v>405</v>
      </c>
      <c r="N206" s="34">
        <v>0.01</v>
      </c>
      <c r="O206" s="34">
        <v>0.02</v>
      </c>
      <c r="P206" s="34">
        <v>0</v>
      </c>
      <c r="Q206" s="34">
        <v>0</v>
      </c>
      <c r="R206" s="33">
        <v>0</v>
      </c>
      <c r="S206" s="33">
        <v>0</v>
      </c>
      <c r="T206" s="33">
        <v>30</v>
      </c>
      <c r="U206" s="33"/>
      <c r="X206" s="75">
        <f>+VLOOKUP($D206,[1]venta_neta_cons!$A$2:$N$1048576,3,0)</f>
        <v>1966</v>
      </c>
      <c r="Y206" s="75">
        <f>+VLOOKUP($D206,[1]venta_neta_cons!$A$2:$N$1048576,4,0)</f>
        <v>0</v>
      </c>
      <c r="Z206" s="75">
        <f>+VLOOKUP($D206,[1]venta_neta_cons!$A$2:$N$1048576,5,0)</f>
        <v>0</v>
      </c>
      <c r="AA206" s="75">
        <f>+VLOOKUP($D206,[1]venta_neta_cons!$A$2:$N$1048576,6,0)</f>
        <v>0</v>
      </c>
      <c r="AB206" s="75">
        <f>+VLOOKUP($D206,[1]venta_neta_cons!$A$2:$N$1048576,7,0)</f>
        <v>0</v>
      </c>
      <c r="AC206" s="75">
        <f>+VLOOKUP($D206,[1]venta_neta_cons!$A$2:$N$1048576,8,0)</f>
        <v>0</v>
      </c>
      <c r="AD206" s="75">
        <f>+VLOOKUP($D206,[1]venta_neta_cons!$A$2:$N$1048576,9,0)</f>
        <v>0</v>
      </c>
      <c r="AE206" s="75">
        <f>+VLOOKUP($D206,[1]venta_neta_cons!$A$2:$N$1048576,10,0)</f>
        <v>0</v>
      </c>
      <c r="AF206" s="75">
        <f>+VLOOKUP($D206,[1]venta_neta_cons!$A$2:$N$1048576,11,0)</f>
        <v>0</v>
      </c>
      <c r="AG206" s="75">
        <f>+VLOOKUP($D206,[1]venta_neta_cons!$A$2:$N$1048576,12,0)</f>
        <v>0</v>
      </c>
      <c r="AH206" s="75">
        <f>+VLOOKUP($D206,[1]venta_neta_cons!$A$2:$N$1048576,13,0)</f>
        <v>0</v>
      </c>
      <c r="AI206" s="75">
        <f>+VLOOKUP($D206,[1]venta_neta_cons!$A$2:$N$1048576,14,0)</f>
        <v>0</v>
      </c>
      <c r="AJ206" s="76">
        <f t="shared" si="340"/>
        <v>1966</v>
      </c>
      <c r="AK206" s="159">
        <f t="shared" si="422"/>
        <v>0.54464903357070193</v>
      </c>
      <c r="AL206" s="76"/>
      <c r="AM206" s="75">
        <f>+VLOOKUP($D206,[1]saldo_cons!$A$2:$N$1048576,3,0)</f>
        <v>1966</v>
      </c>
      <c r="AN206" s="75">
        <f>+VLOOKUP($D206,[1]saldo_cons!$A$2:$N$1048576,4,0)</f>
        <v>0</v>
      </c>
      <c r="AO206" s="75">
        <f>+VLOOKUP($D206,[1]saldo_cons!$A$2:$N$1048576,5,0)</f>
        <v>0</v>
      </c>
      <c r="AP206" s="75">
        <f>+VLOOKUP($D206,[1]saldo_cons!$A$2:$N$1048576,6,0)</f>
        <v>0</v>
      </c>
      <c r="AQ206" s="75">
        <f>+VLOOKUP($D206,[1]saldo_cons!$A$2:$N$1048576,7,0)</f>
        <v>0</v>
      </c>
      <c r="AR206" s="75">
        <f>+VLOOKUP($D206,[1]saldo_cons!$A$2:$N$1048576,8,0)</f>
        <v>0</v>
      </c>
      <c r="AS206" s="75">
        <f>+VLOOKUP($D206,[1]saldo_cons!$A$2:$N$1048576,9,0)</f>
        <v>0</v>
      </c>
      <c r="AT206" s="75">
        <f>+VLOOKUP($D206,[1]saldo_cons!$A$2:$N$1048576,10,0)</f>
        <v>0</v>
      </c>
      <c r="AU206" s="75">
        <f>+VLOOKUP($D206,[1]saldo_cons!$A$2:$N$1048576,11,0)</f>
        <v>0</v>
      </c>
      <c r="AV206" s="75">
        <f>+VLOOKUP($D206,[1]saldo_cons!$A$2:$N$1048576,12,0)</f>
        <v>0</v>
      </c>
      <c r="AW206" s="75">
        <f>+VLOOKUP($D206,[1]saldo_cons!$A$2:$N$1048576,13,0)</f>
        <v>0</v>
      </c>
      <c r="AX206" s="75">
        <f>+VLOOKUP($D206,[1]saldo_cons!$A$2:$N$1048576,14,0)</f>
        <v>0</v>
      </c>
      <c r="AY206" s="76">
        <f t="shared" si="417"/>
        <v>1966</v>
      </c>
      <c r="AZ206" s="76"/>
      <c r="BA206" s="76"/>
      <c r="BB206" s="75">
        <f>+VLOOKUP($D206,[1]ggr_cons!$A$2:$N$1048576,3,0)</f>
        <v>1070.78</v>
      </c>
      <c r="BC206" s="75">
        <f>+VLOOKUP($D206,[1]ggr_cons!$A$2:$N$1048576,4,0)</f>
        <v>0</v>
      </c>
      <c r="BD206" s="75">
        <f>+VLOOKUP($D206,[1]ggr_cons!$A$2:$N$1048576,5,0)</f>
        <v>0</v>
      </c>
      <c r="BE206" s="75">
        <f>+VLOOKUP($D206,[1]ggr_cons!$A$2:$N$1048576,6,0)</f>
        <v>0</v>
      </c>
      <c r="BF206" s="75">
        <f>+VLOOKUP($D206,[1]ggr_cons!$A$2:$N$1048576,7,0)</f>
        <v>0</v>
      </c>
      <c r="BG206" s="75">
        <f>+VLOOKUP($D206,[1]ggr_cons!$A$2:$N$1048576,8,0)</f>
        <v>0</v>
      </c>
      <c r="BH206" s="75">
        <f>+VLOOKUP($D206,[1]ggr_cons!$A$2:$N$1048576,9,0)</f>
        <v>0</v>
      </c>
      <c r="BI206" s="75">
        <f>+VLOOKUP($D206,[1]ggr_cons!$A$2:$N$1048576,10,0)</f>
        <v>0</v>
      </c>
      <c r="BJ206" s="75">
        <f>+VLOOKUP($D206,[1]ggr_cons!$A$2:$N$1048576,11,0)</f>
        <v>0</v>
      </c>
      <c r="BK206" s="75">
        <f>+VLOOKUP($D206,[1]ggr_cons!$A$2:$N$1048576,12,0)</f>
        <v>0</v>
      </c>
      <c r="BL206" s="75">
        <f>+VLOOKUP($D206,[1]ggr_cons!$A$2:$N$1048576,13,0)</f>
        <v>0</v>
      </c>
      <c r="BM206" s="75">
        <f>+VLOOKUP($D206,[1]ggr_cons!$A$2:$N$1048576,14,0)</f>
        <v>0</v>
      </c>
      <c r="BN206" s="76">
        <f t="shared" si="418"/>
        <v>1070.78</v>
      </c>
      <c r="BO206" s="75"/>
      <c r="BP206" s="75"/>
      <c r="BQ206" s="77">
        <f t="shared" si="341"/>
        <v>19.66</v>
      </c>
      <c r="BR206" s="77">
        <f t="shared" si="342"/>
        <v>0</v>
      </c>
      <c r="BS206" s="77">
        <f t="shared" si="343"/>
        <v>0</v>
      </c>
      <c r="BT206" s="77">
        <f t="shared" si="344"/>
        <v>0</v>
      </c>
      <c r="BU206" s="77">
        <f t="shared" si="345"/>
        <v>0</v>
      </c>
      <c r="BV206" s="77">
        <f t="shared" si="346"/>
        <v>0</v>
      </c>
      <c r="BW206" s="77">
        <f t="shared" si="347"/>
        <v>0</v>
      </c>
      <c r="BX206" s="77">
        <f t="shared" si="348"/>
        <v>0</v>
      </c>
      <c r="BY206" s="77">
        <f t="shared" si="349"/>
        <v>0</v>
      </c>
      <c r="BZ206" s="77">
        <f t="shared" si="350"/>
        <v>0</v>
      </c>
      <c r="CA206" s="77">
        <f t="shared" si="351"/>
        <v>0</v>
      </c>
      <c r="CB206" s="77">
        <f t="shared" si="352"/>
        <v>0</v>
      </c>
      <c r="CC206" s="77">
        <f t="shared" si="353"/>
        <v>19.66</v>
      </c>
      <c r="CD206" s="75"/>
      <c r="CE206" s="77"/>
      <c r="CF206" s="77">
        <f t="shared" si="354"/>
        <v>16.24793388429752</v>
      </c>
      <c r="CG206" s="77">
        <f t="shared" si="355"/>
        <v>0</v>
      </c>
      <c r="CH206" s="77">
        <f t="shared" si="356"/>
        <v>0</v>
      </c>
      <c r="CI206" s="77">
        <f t="shared" si="357"/>
        <v>0</v>
      </c>
      <c r="CJ206" s="77">
        <f t="shared" si="358"/>
        <v>0</v>
      </c>
      <c r="CK206" s="77">
        <f t="shared" si="359"/>
        <v>0</v>
      </c>
      <c r="CL206" s="77">
        <f t="shared" si="360"/>
        <v>0</v>
      </c>
      <c r="CM206" s="77">
        <f t="shared" si="361"/>
        <v>0</v>
      </c>
      <c r="CN206" s="77">
        <f t="shared" si="362"/>
        <v>0</v>
      </c>
      <c r="CO206" s="77">
        <f t="shared" si="363"/>
        <v>0</v>
      </c>
      <c r="CP206" s="77">
        <f t="shared" si="364"/>
        <v>0</v>
      </c>
      <c r="CQ206" s="77">
        <f t="shared" si="365"/>
        <v>0</v>
      </c>
      <c r="CR206" s="77">
        <f t="shared" si="366"/>
        <v>16.24793388429752</v>
      </c>
      <c r="CS206" s="75"/>
      <c r="CT206" s="75"/>
      <c r="CU206" s="78">
        <f t="shared" si="379"/>
        <v>39.32</v>
      </c>
      <c r="CV206" s="78">
        <f t="shared" si="380"/>
        <v>0</v>
      </c>
      <c r="CW206" s="78">
        <f t="shared" si="381"/>
        <v>0</v>
      </c>
      <c r="CX206" s="78">
        <f t="shared" si="382"/>
        <v>0</v>
      </c>
      <c r="CY206" s="78">
        <f t="shared" si="383"/>
        <v>0</v>
      </c>
      <c r="CZ206" s="78">
        <f t="shared" si="384"/>
        <v>0</v>
      </c>
      <c r="DA206" s="78">
        <f t="shared" si="385"/>
        <v>0</v>
      </c>
      <c r="DB206" s="78">
        <f t="shared" si="386"/>
        <v>0</v>
      </c>
      <c r="DC206" s="78">
        <f t="shared" si="387"/>
        <v>0</v>
      </c>
      <c r="DD206" s="78">
        <f t="shared" si="388"/>
        <v>0</v>
      </c>
      <c r="DE206" s="78">
        <f t="shared" si="389"/>
        <v>0</v>
      </c>
      <c r="DF206" s="78">
        <f t="shared" si="390"/>
        <v>0</v>
      </c>
      <c r="DG206" s="77">
        <f t="shared" si="391"/>
        <v>39.32</v>
      </c>
      <c r="DH206" s="75"/>
      <c r="DJ206" s="6">
        <f t="shared" si="392"/>
        <v>30</v>
      </c>
      <c r="DK206" s="6">
        <f t="shared" si="393"/>
        <v>0</v>
      </c>
      <c r="DL206" s="6">
        <f t="shared" si="394"/>
        <v>0</v>
      </c>
      <c r="DM206" s="6">
        <f t="shared" si="395"/>
        <v>0</v>
      </c>
      <c r="DN206" s="6">
        <f t="shared" si="396"/>
        <v>0</v>
      </c>
      <c r="DO206" s="6">
        <f t="shared" si="397"/>
        <v>0</v>
      </c>
      <c r="DP206" s="6">
        <f t="shared" si="398"/>
        <v>0</v>
      </c>
      <c r="DQ206" s="6">
        <f t="shared" si="399"/>
        <v>0</v>
      </c>
      <c r="DR206" s="6">
        <f t="shared" si="400"/>
        <v>0</v>
      </c>
      <c r="DS206" s="6">
        <f t="shared" si="401"/>
        <v>0</v>
      </c>
      <c r="DT206" s="6">
        <f t="shared" si="402"/>
        <v>0</v>
      </c>
      <c r="DU206" s="6">
        <f t="shared" si="403"/>
        <v>0</v>
      </c>
      <c r="DV206" s="77">
        <f t="shared" si="421"/>
        <v>30</v>
      </c>
      <c r="DY206" s="6">
        <v>0</v>
      </c>
      <c r="DZ206" s="6">
        <v>0</v>
      </c>
      <c r="EA206" s="6">
        <v>0</v>
      </c>
      <c r="EB206" s="6">
        <v>0</v>
      </c>
      <c r="EC206" s="6">
        <v>0</v>
      </c>
      <c r="ED206" s="6">
        <v>0</v>
      </c>
      <c r="EE206" s="6">
        <v>0</v>
      </c>
      <c r="EF206" s="6">
        <v>0</v>
      </c>
      <c r="EG206" s="6">
        <v>0</v>
      </c>
      <c r="EH206" s="6">
        <v>0</v>
      </c>
      <c r="EI206" s="6">
        <v>0</v>
      </c>
      <c r="EJ206" s="6">
        <v>0</v>
      </c>
      <c r="EK206" s="77">
        <f t="shared" si="419"/>
        <v>0</v>
      </c>
      <c r="EO206" s="75">
        <f t="shared" si="367"/>
        <v>69.319999999999993</v>
      </c>
      <c r="EP206" s="75">
        <f t="shared" si="368"/>
        <v>0</v>
      </c>
      <c r="EQ206" s="75">
        <f t="shared" si="369"/>
        <v>0</v>
      </c>
      <c r="ER206" s="75">
        <f t="shared" si="370"/>
        <v>0</v>
      </c>
      <c r="ES206" s="75">
        <f t="shared" si="371"/>
        <v>0</v>
      </c>
      <c r="ET206" s="75">
        <f t="shared" si="372"/>
        <v>0</v>
      </c>
      <c r="EU206" s="75">
        <f t="shared" si="373"/>
        <v>0</v>
      </c>
      <c r="EV206" s="75">
        <f t="shared" si="374"/>
        <v>0</v>
      </c>
      <c r="EW206" s="75">
        <f t="shared" si="375"/>
        <v>0</v>
      </c>
      <c r="EX206" s="75">
        <f t="shared" si="376"/>
        <v>0</v>
      </c>
      <c r="EY206" s="75">
        <f t="shared" si="377"/>
        <v>0</v>
      </c>
      <c r="EZ206" s="75">
        <f t="shared" si="378"/>
        <v>0</v>
      </c>
      <c r="FA206" s="77">
        <f t="shared" si="420"/>
        <v>69.319999999999993</v>
      </c>
      <c r="FD206" s="75">
        <f t="shared" si="404"/>
        <v>1896.68</v>
      </c>
      <c r="FE206" s="75">
        <f t="shared" si="405"/>
        <v>0</v>
      </c>
      <c r="FF206" s="75">
        <f t="shared" si="406"/>
        <v>0</v>
      </c>
      <c r="FG206" s="75">
        <f t="shared" si="407"/>
        <v>0</v>
      </c>
      <c r="FH206" s="75">
        <f t="shared" si="408"/>
        <v>0</v>
      </c>
      <c r="FI206" s="75">
        <f t="shared" si="409"/>
        <v>0</v>
      </c>
      <c r="FJ206" s="75">
        <f t="shared" si="410"/>
        <v>0</v>
      </c>
      <c r="FK206" s="75">
        <f t="shared" si="411"/>
        <v>0</v>
      </c>
      <c r="FL206" s="75">
        <f t="shared" si="412"/>
        <v>0</v>
      </c>
      <c r="FM206" s="75">
        <f t="shared" si="413"/>
        <v>0</v>
      </c>
      <c r="FN206" s="75">
        <f t="shared" si="414"/>
        <v>0</v>
      </c>
      <c r="FO206" s="75">
        <f t="shared" si="415"/>
        <v>0</v>
      </c>
      <c r="FP206" s="75">
        <f t="shared" si="416"/>
        <v>1896.68</v>
      </c>
    </row>
    <row r="207" spans="1:172" ht="15" customHeight="1" outlineLevel="2" x14ac:dyDescent="0.25">
      <c r="A207" s="30">
        <v>12</v>
      </c>
      <c r="B207" s="30" t="s">
        <v>408</v>
      </c>
      <c r="C207" s="30" t="s">
        <v>6</v>
      </c>
      <c r="D207" s="64">
        <f t="shared" si="423"/>
        <v>16150</v>
      </c>
      <c r="E207" s="62">
        <v>16150</v>
      </c>
      <c r="F207" s="39" t="s">
        <v>719</v>
      </c>
      <c r="G207" s="36" t="s">
        <v>410</v>
      </c>
      <c r="H207" s="36" t="s">
        <v>410</v>
      </c>
      <c r="I207" s="39" t="s">
        <v>718</v>
      </c>
      <c r="J207" s="37" t="s">
        <v>652</v>
      </c>
      <c r="K207" s="44" t="s">
        <v>434</v>
      </c>
      <c r="L207" s="32" t="s">
        <v>220</v>
      </c>
      <c r="M207" s="33" t="s">
        <v>405</v>
      </c>
      <c r="N207" s="34">
        <v>0.01</v>
      </c>
      <c r="O207" s="34">
        <v>0.02</v>
      </c>
      <c r="P207" s="34">
        <v>0</v>
      </c>
      <c r="Q207" s="34">
        <v>0</v>
      </c>
      <c r="R207" s="33">
        <v>0</v>
      </c>
      <c r="S207" s="33">
        <v>0</v>
      </c>
      <c r="T207" s="33">
        <v>30</v>
      </c>
      <c r="U207" s="33"/>
      <c r="X207" s="75">
        <f>+VLOOKUP($D207,[1]venta_neta_cons!$A$2:$N$1048576,3,0)</f>
        <v>0</v>
      </c>
      <c r="Y207" s="75">
        <f>+VLOOKUP($D207,[1]venta_neta_cons!$A$2:$N$1048576,4,0)</f>
        <v>0</v>
      </c>
      <c r="Z207" s="75">
        <f>+VLOOKUP($D207,[1]venta_neta_cons!$A$2:$N$1048576,5,0)</f>
        <v>0</v>
      </c>
      <c r="AA207" s="75">
        <f>+VLOOKUP($D207,[1]venta_neta_cons!$A$2:$N$1048576,6,0)</f>
        <v>0</v>
      </c>
      <c r="AB207" s="75">
        <f>+VLOOKUP($D207,[1]venta_neta_cons!$A$2:$N$1048576,7,0)</f>
        <v>0</v>
      </c>
      <c r="AC207" s="75">
        <f>+VLOOKUP($D207,[1]venta_neta_cons!$A$2:$N$1048576,8,0)</f>
        <v>0</v>
      </c>
      <c r="AD207" s="75">
        <f>+VLOOKUP($D207,[1]venta_neta_cons!$A$2:$N$1048576,9,0)</f>
        <v>0</v>
      </c>
      <c r="AE207" s="75">
        <f>+VLOOKUP($D207,[1]venta_neta_cons!$A$2:$N$1048576,10,0)</f>
        <v>0</v>
      </c>
      <c r="AF207" s="75">
        <f>+VLOOKUP($D207,[1]venta_neta_cons!$A$2:$N$1048576,11,0)</f>
        <v>0</v>
      </c>
      <c r="AG207" s="75">
        <f>+VLOOKUP($D207,[1]venta_neta_cons!$A$2:$N$1048576,12,0)</f>
        <v>0</v>
      </c>
      <c r="AH207" s="75">
        <f>+VLOOKUP($D207,[1]venta_neta_cons!$A$2:$N$1048576,13,0)</f>
        <v>0</v>
      </c>
      <c r="AI207" s="75">
        <f>+VLOOKUP($D207,[1]venta_neta_cons!$A$2:$N$1048576,14,0)</f>
        <v>0</v>
      </c>
      <c r="AJ207" s="76">
        <f t="shared" ref="AJ207:AJ270" si="424">+SUM(X207:AI207)</f>
        <v>0</v>
      </c>
      <c r="AK207" s="159" t="e">
        <f t="shared" si="422"/>
        <v>#DIV/0!</v>
      </c>
      <c r="AL207" s="76"/>
      <c r="AM207" s="75">
        <f>+VLOOKUP($D207,[1]saldo_cons!$A$2:$N$1048576,3,0)</f>
        <v>0</v>
      </c>
      <c r="AN207" s="75">
        <f>+VLOOKUP($D207,[1]saldo_cons!$A$2:$N$1048576,4,0)</f>
        <v>0</v>
      </c>
      <c r="AO207" s="75">
        <f>+VLOOKUP($D207,[1]saldo_cons!$A$2:$N$1048576,5,0)</f>
        <v>0</v>
      </c>
      <c r="AP207" s="75">
        <f>+VLOOKUP($D207,[1]saldo_cons!$A$2:$N$1048576,6,0)</f>
        <v>0</v>
      </c>
      <c r="AQ207" s="75">
        <f>+VLOOKUP($D207,[1]saldo_cons!$A$2:$N$1048576,7,0)</f>
        <v>0</v>
      </c>
      <c r="AR207" s="75">
        <f>+VLOOKUP($D207,[1]saldo_cons!$A$2:$N$1048576,8,0)</f>
        <v>0</v>
      </c>
      <c r="AS207" s="75">
        <f>+VLOOKUP($D207,[1]saldo_cons!$A$2:$N$1048576,9,0)</f>
        <v>0</v>
      </c>
      <c r="AT207" s="75">
        <f>+VLOOKUP($D207,[1]saldo_cons!$A$2:$N$1048576,10,0)</f>
        <v>0</v>
      </c>
      <c r="AU207" s="75">
        <f>+VLOOKUP($D207,[1]saldo_cons!$A$2:$N$1048576,11,0)</f>
        <v>0</v>
      </c>
      <c r="AV207" s="75">
        <f>+VLOOKUP($D207,[1]saldo_cons!$A$2:$N$1048576,12,0)</f>
        <v>0</v>
      </c>
      <c r="AW207" s="75">
        <f>+VLOOKUP($D207,[1]saldo_cons!$A$2:$N$1048576,13,0)</f>
        <v>0</v>
      </c>
      <c r="AX207" s="75">
        <f>+VLOOKUP($D207,[1]saldo_cons!$A$2:$N$1048576,14,0)</f>
        <v>0</v>
      </c>
      <c r="AY207" s="76">
        <f t="shared" si="417"/>
        <v>0</v>
      </c>
      <c r="AZ207" s="76"/>
      <c r="BA207" s="76"/>
      <c r="BB207" s="75">
        <f>+VLOOKUP($D207,[1]ggr_cons!$A$2:$N$1048576,3,0)</f>
        <v>0</v>
      </c>
      <c r="BC207" s="75">
        <f>+VLOOKUP($D207,[1]ggr_cons!$A$2:$N$1048576,4,0)</f>
        <v>0</v>
      </c>
      <c r="BD207" s="75">
        <f>+VLOOKUP($D207,[1]ggr_cons!$A$2:$N$1048576,5,0)</f>
        <v>0</v>
      </c>
      <c r="BE207" s="75">
        <f>+VLOOKUP($D207,[1]ggr_cons!$A$2:$N$1048576,6,0)</f>
        <v>0</v>
      </c>
      <c r="BF207" s="75">
        <f>+VLOOKUP($D207,[1]ggr_cons!$A$2:$N$1048576,7,0)</f>
        <v>0</v>
      </c>
      <c r="BG207" s="75">
        <f>+VLOOKUP($D207,[1]ggr_cons!$A$2:$N$1048576,8,0)</f>
        <v>0</v>
      </c>
      <c r="BH207" s="75">
        <f>+VLOOKUP($D207,[1]ggr_cons!$A$2:$N$1048576,9,0)</f>
        <v>0</v>
      </c>
      <c r="BI207" s="75">
        <f>+VLOOKUP($D207,[1]ggr_cons!$A$2:$N$1048576,10,0)</f>
        <v>0</v>
      </c>
      <c r="BJ207" s="75">
        <f>+VLOOKUP($D207,[1]ggr_cons!$A$2:$N$1048576,11,0)</f>
        <v>0</v>
      </c>
      <c r="BK207" s="75">
        <f>+VLOOKUP($D207,[1]ggr_cons!$A$2:$N$1048576,12,0)</f>
        <v>0</v>
      </c>
      <c r="BL207" s="75">
        <f>+VLOOKUP($D207,[1]ggr_cons!$A$2:$N$1048576,13,0)</f>
        <v>0</v>
      </c>
      <c r="BM207" s="75">
        <f>+VLOOKUP($D207,[1]ggr_cons!$A$2:$N$1048576,14,0)</f>
        <v>0</v>
      </c>
      <c r="BN207" s="76">
        <f t="shared" si="418"/>
        <v>0</v>
      </c>
      <c r="BO207" s="75"/>
      <c r="BP207" s="75"/>
      <c r="BQ207" s="77">
        <f t="shared" ref="BQ207:BQ270" si="425">+$N207*X207</f>
        <v>0</v>
      </c>
      <c r="BR207" s="77">
        <f t="shared" ref="BR207:BR270" si="426">+$N207*Y207</f>
        <v>0</v>
      </c>
      <c r="BS207" s="77">
        <f t="shared" ref="BS207:BS270" si="427">+$N207*Z207</f>
        <v>0</v>
      </c>
      <c r="BT207" s="77">
        <f t="shared" ref="BT207:BT270" si="428">+$N207*AA207</f>
        <v>0</v>
      </c>
      <c r="BU207" s="77">
        <f t="shared" ref="BU207:BU270" si="429">+$N207*AB207</f>
        <v>0</v>
      </c>
      <c r="BV207" s="77">
        <f t="shared" ref="BV207:BV270" si="430">+$N207*AC207</f>
        <v>0</v>
      </c>
      <c r="BW207" s="77">
        <f t="shared" ref="BW207:BW270" si="431">+$N207*AD207</f>
        <v>0</v>
      </c>
      <c r="BX207" s="77">
        <f t="shared" ref="BX207:BX270" si="432">+$N207*AE207</f>
        <v>0</v>
      </c>
      <c r="BY207" s="77">
        <f t="shared" ref="BY207:BY270" si="433">+$N207*AF207</f>
        <v>0</v>
      </c>
      <c r="BZ207" s="77">
        <f t="shared" ref="BZ207:BZ270" si="434">+$N207*AG207</f>
        <v>0</v>
      </c>
      <c r="CA207" s="77">
        <f t="shared" ref="CA207:CA270" si="435">+$N207*AH207</f>
        <v>0</v>
      </c>
      <c r="CB207" s="77">
        <f t="shared" ref="CB207:CB270" si="436">+$N207*AI207</f>
        <v>0</v>
      </c>
      <c r="CC207" s="77">
        <f t="shared" ref="CC207:CC270" si="437">+SUM(BQ207:CB207)</f>
        <v>0</v>
      </c>
      <c r="CD207" s="75"/>
      <c r="CE207" s="77"/>
      <c r="CF207" s="77">
        <f t="shared" ref="CF207:CF270" si="438">+BQ207/$CE$2</f>
        <v>0</v>
      </c>
      <c r="CG207" s="77">
        <f t="shared" ref="CG207:CG270" si="439">+BR207/$CE$2</f>
        <v>0</v>
      </c>
      <c r="CH207" s="77">
        <f t="shared" ref="CH207:CH270" si="440">+BS207/$CE$2</f>
        <v>0</v>
      </c>
      <c r="CI207" s="77">
        <f t="shared" ref="CI207:CI270" si="441">+BT207/$CE$2</f>
        <v>0</v>
      </c>
      <c r="CJ207" s="77">
        <f t="shared" ref="CJ207:CJ270" si="442">+BU207/$CE$2</f>
        <v>0</v>
      </c>
      <c r="CK207" s="77">
        <f t="shared" ref="CK207:CK270" si="443">+BV207/$CE$2</f>
        <v>0</v>
      </c>
      <c r="CL207" s="77">
        <f t="shared" ref="CL207:CL270" si="444">+BW207/$CE$2</f>
        <v>0</v>
      </c>
      <c r="CM207" s="77">
        <f t="shared" ref="CM207:CM270" si="445">+BX207/$CE$2</f>
        <v>0</v>
      </c>
      <c r="CN207" s="77">
        <f t="shared" ref="CN207:CN270" si="446">+BY207/$CE$2</f>
        <v>0</v>
      </c>
      <c r="CO207" s="77">
        <f t="shared" ref="CO207:CO270" si="447">+BZ207/$CE$2</f>
        <v>0</v>
      </c>
      <c r="CP207" s="77">
        <f t="shared" ref="CP207:CP270" si="448">+CA207/$CE$2</f>
        <v>0</v>
      </c>
      <c r="CQ207" s="77">
        <f t="shared" ref="CQ207:CQ270" si="449">+CB207/$CE$2</f>
        <v>0</v>
      </c>
      <c r="CR207" s="77">
        <f t="shared" ref="CR207:CR270" si="450">+CC207/$CE$2</f>
        <v>0</v>
      </c>
      <c r="CS207" s="75"/>
      <c r="CT207" s="75"/>
      <c r="CU207" s="78">
        <f t="shared" si="379"/>
        <v>0</v>
      </c>
      <c r="CV207" s="78">
        <f t="shared" si="380"/>
        <v>0</v>
      </c>
      <c r="CW207" s="78">
        <f t="shared" si="381"/>
        <v>0</v>
      </c>
      <c r="CX207" s="78">
        <f t="shared" si="382"/>
        <v>0</v>
      </c>
      <c r="CY207" s="78">
        <f t="shared" si="383"/>
        <v>0</v>
      </c>
      <c r="CZ207" s="78">
        <f t="shared" si="384"/>
        <v>0</v>
      </c>
      <c r="DA207" s="78">
        <f t="shared" si="385"/>
        <v>0</v>
      </c>
      <c r="DB207" s="78">
        <f t="shared" si="386"/>
        <v>0</v>
      </c>
      <c r="DC207" s="78">
        <f t="shared" si="387"/>
        <v>0</v>
      </c>
      <c r="DD207" s="78">
        <f t="shared" si="388"/>
        <v>0</v>
      </c>
      <c r="DE207" s="78">
        <f t="shared" si="389"/>
        <v>0</v>
      </c>
      <c r="DF207" s="78">
        <f t="shared" si="390"/>
        <v>0</v>
      </c>
      <c r="DG207" s="77">
        <f t="shared" si="391"/>
        <v>0</v>
      </c>
      <c r="DH207" s="75"/>
      <c r="DJ207" s="6">
        <f t="shared" si="392"/>
        <v>0</v>
      </c>
      <c r="DK207" s="6">
        <f t="shared" si="393"/>
        <v>0</v>
      </c>
      <c r="DL207" s="6">
        <f t="shared" si="394"/>
        <v>0</v>
      </c>
      <c r="DM207" s="6">
        <f t="shared" si="395"/>
        <v>0</v>
      </c>
      <c r="DN207" s="6">
        <f t="shared" si="396"/>
        <v>0</v>
      </c>
      <c r="DO207" s="6">
        <f t="shared" si="397"/>
        <v>0</v>
      </c>
      <c r="DP207" s="6">
        <f t="shared" si="398"/>
        <v>0</v>
      </c>
      <c r="DQ207" s="6">
        <f t="shared" si="399"/>
        <v>0</v>
      </c>
      <c r="DR207" s="6">
        <f t="shared" si="400"/>
        <v>0</v>
      </c>
      <c r="DS207" s="6">
        <f t="shared" si="401"/>
        <v>0</v>
      </c>
      <c r="DT207" s="6">
        <f t="shared" si="402"/>
        <v>0</v>
      </c>
      <c r="DU207" s="6">
        <f t="shared" si="403"/>
        <v>0</v>
      </c>
      <c r="DV207" s="77">
        <f t="shared" si="421"/>
        <v>0</v>
      </c>
      <c r="DY207" s="6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0</v>
      </c>
      <c r="EK207" s="77">
        <f t="shared" si="419"/>
        <v>0</v>
      </c>
      <c r="EO207" s="75">
        <f t="shared" ref="EO207:EO270" si="451">+CU207+DJ207-DY207/2</f>
        <v>0</v>
      </c>
      <c r="EP207" s="75">
        <f t="shared" ref="EP207:EP270" si="452">+CV207+DK207-DZ207/2</f>
        <v>0</v>
      </c>
      <c r="EQ207" s="75">
        <f t="shared" ref="EQ207:EQ270" si="453">+CW207+DL207-EA207/2</f>
        <v>0</v>
      </c>
      <c r="ER207" s="75">
        <f t="shared" ref="ER207:ER270" si="454">+CX207+DM207-EB207/2</f>
        <v>0</v>
      </c>
      <c r="ES207" s="75">
        <f t="shared" ref="ES207:ES270" si="455">+CY207+DN207-EC207/2</f>
        <v>0</v>
      </c>
      <c r="ET207" s="75">
        <f t="shared" ref="ET207:ET270" si="456">+CZ207+DO207-ED207/2</f>
        <v>0</v>
      </c>
      <c r="EU207" s="75">
        <f t="shared" ref="EU207:EU270" si="457">+DA207+DP207-EE207/2</f>
        <v>0</v>
      </c>
      <c r="EV207" s="75">
        <f t="shared" ref="EV207:EV270" si="458">+DB207+DQ207-EF207/2</f>
        <v>0</v>
      </c>
      <c r="EW207" s="75">
        <f t="shared" ref="EW207:EW270" si="459">+DC207+DR207-EG207/2</f>
        <v>0</v>
      </c>
      <c r="EX207" s="75">
        <f t="shared" ref="EX207:EX270" si="460">+DD207+DS207-EH207/2</f>
        <v>0</v>
      </c>
      <c r="EY207" s="75">
        <f t="shared" ref="EY207:EY270" si="461">+DE207+DT207-EI207/2</f>
        <v>0</v>
      </c>
      <c r="EZ207" s="75">
        <f t="shared" ref="EZ207:EZ270" si="462">+DF207+DU207-EJ207/2</f>
        <v>0</v>
      </c>
      <c r="FA207" s="77">
        <f t="shared" si="420"/>
        <v>0</v>
      </c>
      <c r="FD207" s="75">
        <f t="shared" si="404"/>
        <v>0</v>
      </c>
      <c r="FE207" s="75">
        <f t="shared" si="405"/>
        <v>0</v>
      </c>
      <c r="FF207" s="75">
        <f t="shared" si="406"/>
        <v>0</v>
      </c>
      <c r="FG207" s="75">
        <f t="shared" si="407"/>
        <v>0</v>
      </c>
      <c r="FH207" s="75">
        <f t="shared" si="408"/>
        <v>0</v>
      </c>
      <c r="FI207" s="75">
        <f t="shared" si="409"/>
        <v>0</v>
      </c>
      <c r="FJ207" s="75">
        <f t="shared" si="410"/>
        <v>0</v>
      </c>
      <c r="FK207" s="75">
        <f t="shared" si="411"/>
        <v>0</v>
      </c>
      <c r="FL207" s="75">
        <f t="shared" si="412"/>
        <v>0</v>
      </c>
      <c r="FM207" s="75">
        <f t="shared" si="413"/>
        <v>0</v>
      </c>
      <c r="FN207" s="75">
        <f t="shared" si="414"/>
        <v>0</v>
      </c>
      <c r="FO207" s="75">
        <f t="shared" si="415"/>
        <v>0</v>
      </c>
      <c r="FP207" s="75">
        <f t="shared" si="416"/>
        <v>0</v>
      </c>
    </row>
    <row r="208" spans="1:172" ht="15" customHeight="1" outlineLevel="2" x14ac:dyDescent="0.25">
      <c r="A208" s="30">
        <v>12</v>
      </c>
      <c r="B208" s="30" t="s">
        <v>408</v>
      </c>
      <c r="C208" s="30" t="s">
        <v>6</v>
      </c>
      <c r="D208" s="64">
        <f t="shared" si="423"/>
        <v>16152</v>
      </c>
      <c r="E208" s="62">
        <v>16152</v>
      </c>
      <c r="F208" s="39" t="s">
        <v>722</v>
      </c>
      <c r="G208" s="36" t="s">
        <v>410</v>
      </c>
      <c r="H208" s="36" t="s">
        <v>410</v>
      </c>
      <c r="I208" s="39" t="s">
        <v>720</v>
      </c>
      <c r="J208" s="37" t="s">
        <v>721</v>
      </c>
      <c r="K208" s="44" t="s">
        <v>434</v>
      </c>
      <c r="L208" s="32" t="s">
        <v>220</v>
      </c>
      <c r="M208" s="33" t="s">
        <v>405</v>
      </c>
      <c r="N208" s="34">
        <v>0.01</v>
      </c>
      <c r="O208" s="34">
        <v>0.02</v>
      </c>
      <c r="P208" s="34">
        <v>0</v>
      </c>
      <c r="Q208" s="34">
        <v>0</v>
      </c>
      <c r="R208" s="33">
        <v>0</v>
      </c>
      <c r="S208" s="33">
        <v>0</v>
      </c>
      <c r="T208" s="33">
        <v>30</v>
      </c>
      <c r="U208" s="33"/>
      <c r="X208" s="75">
        <f>+VLOOKUP($D208,[1]venta_neta_cons!$A$2:$N$1048576,3,0)</f>
        <v>3452</v>
      </c>
      <c r="Y208" s="75">
        <f>+VLOOKUP($D208,[1]venta_neta_cons!$A$2:$N$1048576,4,0)</f>
        <v>0</v>
      </c>
      <c r="Z208" s="75">
        <f>+VLOOKUP($D208,[1]venta_neta_cons!$A$2:$N$1048576,5,0)</f>
        <v>0</v>
      </c>
      <c r="AA208" s="75">
        <f>+VLOOKUP($D208,[1]venta_neta_cons!$A$2:$N$1048576,6,0)</f>
        <v>0</v>
      </c>
      <c r="AB208" s="75">
        <f>+VLOOKUP($D208,[1]venta_neta_cons!$A$2:$N$1048576,7,0)</f>
        <v>0</v>
      </c>
      <c r="AC208" s="75">
        <f>+VLOOKUP($D208,[1]venta_neta_cons!$A$2:$N$1048576,8,0)</f>
        <v>0</v>
      </c>
      <c r="AD208" s="75">
        <f>+VLOOKUP($D208,[1]venta_neta_cons!$A$2:$N$1048576,9,0)</f>
        <v>0</v>
      </c>
      <c r="AE208" s="75">
        <f>+VLOOKUP($D208,[1]venta_neta_cons!$A$2:$N$1048576,10,0)</f>
        <v>0</v>
      </c>
      <c r="AF208" s="75">
        <f>+VLOOKUP($D208,[1]venta_neta_cons!$A$2:$N$1048576,11,0)</f>
        <v>0</v>
      </c>
      <c r="AG208" s="75">
        <f>+VLOOKUP($D208,[1]venta_neta_cons!$A$2:$N$1048576,12,0)</f>
        <v>0</v>
      </c>
      <c r="AH208" s="75">
        <f>+VLOOKUP($D208,[1]venta_neta_cons!$A$2:$N$1048576,13,0)</f>
        <v>0</v>
      </c>
      <c r="AI208" s="75">
        <f>+VLOOKUP($D208,[1]venta_neta_cons!$A$2:$N$1048576,14,0)</f>
        <v>0</v>
      </c>
      <c r="AJ208" s="76">
        <f t="shared" si="424"/>
        <v>3452</v>
      </c>
      <c r="AK208" s="159">
        <f t="shared" si="422"/>
        <v>9.3186558516801812E-2</v>
      </c>
      <c r="AL208" s="76"/>
      <c r="AM208" s="75">
        <f>+VLOOKUP($D208,[1]saldo_cons!$A$2:$N$1048576,3,0)</f>
        <v>3452</v>
      </c>
      <c r="AN208" s="75">
        <f>+VLOOKUP($D208,[1]saldo_cons!$A$2:$N$1048576,4,0)</f>
        <v>0</v>
      </c>
      <c r="AO208" s="75">
        <f>+VLOOKUP($D208,[1]saldo_cons!$A$2:$N$1048576,5,0)</f>
        <v>0</v>
      </c>
      <c r="AP208" s="75">
        <f>+VLOOKUP($D208,[1]saldo_cons!$A$2:$N$1048576,6,0)</f>
        <v>0</v>
      </c>
      <c r="AQ208" s="75">
        <f>+VLOOKUP($D208,[1]saldo_cons!$A$2:$N$1048576,7,0)</f>
        <v>0</v>
      </c>
      <c r="AR208" s="75">
        <f>+VLOOKUP($D208,[1]saldo_cons!$A$2:$N$1048576,8,0)</f>
        <v>0</v>
      </c>
      <c r="AS208" s="75">
        <f>+VLOOKUP($D208,[1]saldo_cons!$A$2:$N$1048576,9,0)</f>
        <v>0</v>
      </c>
      <c r="AT208" s="75">
        <f>+VLOOKUP($D208,[1]saldo_cons!$A$2:$N$1048576,10,0)</f>
        <v>0</v>
      </c>
      <c r="AU208" s="75">
        <f>+VLOOKUP($D208,[1]saldo_cons!$A$2:$N$1048576,11,0)</f>
        <v>0</v>
      </c>
      <c r="AV208" s="75">
        <f>+VLOOKUP($D208,[1]saldo_cons!$A$2:$N$1048576,12,0)</f>
        <v>0</v>
      </c>
      <c r="AW208" s="75">
        <f>+VLOOKUP($D208,[1]saldo_cons!$A$2:$N$1048576,13,0)</f>
        <v>0</v>
      </c>
      <c r="AX208" s="75">
        <f>+VLOOKUP($D208,[1]saldo_cons!$A$2:$N$1048576,14,0)</f>
        <v>0</v>
      </c>
      <c r="AY208" s="76">
        <f t="shared" si="417"/>
        <v>3452</v>
      </c>
      <c r="AZ208" s="76"/>
      <c r="BA208" s="76"/>
      <c r="BB208" s="75">
        <f>+VLOOKUP($D208,[1]ggr_cons!$A$2:$N$1048576,3,0)</f>
        <v>321.67999999999984</v>
      </c>
      <c r="BC208" s="75">
        <f>+VLOOKUP($D208,[1]ggr_cons!$A$2:$N$1048576,4,0)</f>
        <v>0</v>
      </c>
      <c r="BD208" s="75">
        <f>+VLOOKUP($D208,[1]ggr_cons!$A$2:$N$1048576,5,0)</f>
        <v>0</v>
      </c>
      <c r="BE208" s="75">
        <f>+VLOOKUP($D208,[1]ggr_cons!$A$2:$N$1048576,6,0)</f>
        <v>0</v>
      </c>
      <c r="BF208" s="75">
        <f>+VLOOKUP($D208,[1]ggr_cons!$A$2:$N$1048576,7,0)</f>
        <v>0</v>
      </c>
      <c r="BG208" s="75">
        <f>+VLOOKUP($D208,[1]ggr_cons!$A$2:$N$1048576,8,0)</f>
        <v>0</v>
      </c>
      <c r="BH208" s="75">
        <f>+VLOOKUP($D208,[1]ggr_cons!$A$2:$N$1048576,9,0)</f>
        <v>0</v>
      </c>
      <c r="BI208" s="75">
        <f>+VLOOKUP($D208,[1]ggr_cons!$A$2:$N$1048576,10,0)</f>
        <v>0</v>
      </c>
      <c r="BJ208" s="75">
        <f>+VLOOKUP($D208,[1]ggr_cons!$A$2:$N$1048576,11,0)</f>
        <v>0</v>
      </c>
      <c r="BK208" s="75">
        <f>+VLOOKUP($D208,[1]ggr_cons!$A$2:$N$1048576,12,0)</f>
        <v>0</v>
      </c>
      <c r="BL208" s="75">
        <f>+VLOOKUP($D208,[1]ggr_cons!$A$2:$N$1048576,13,0)</f>
        <v>0</v>
      </c>
      <c r="BM208" s="75">
        <f>+VLOOKUP($D208,[1]ggr_cons!$A$2:$N$1048576,14,0)</f>
        <v>0</v>
      </c>
      <c r="BN208" s="76">
        <f t="shared" si="418"/>
        <v>321.67999999999984</v>
      </c>
      <c r="BO208" s="75"/>
      <c r="BP208" s="75"/>
      <c r="BQ208" s="77">
        <f t="shared" si="425"/>
        <v>34.520000000000003</v>
      </c>
      <c r="BR208" s="77">
        <f t="shared" si="426"/>
        <v>0</v>
      </c>
      <c r="BS208" s="77">
        <f t="shared" si="427"/>
        <v>0</v>
      </c>
      <c r="BT208" s="77">
        <f t="shared" si="428"/>
        <v>0</v>
      </c>
      <c r="BU208" s="77">
        <f t="shared" si="429"/>
        <v>0</v>
      </c>
      <c r="BV208" s="77">
        <f t="shared" si="430"/>
        <v>0</v>
      </c>
      <c r="BW208" s="77">
        <f t="shared" si="431"/>
        <v>0</v>
      </c>
      <c r="BX208" s="77">
        <f t="shared" si="432"/>
        <v>0</v>
      </c>
      <c r="BY208" s="77">
        <f t="shared" si="433"/>
        <v>0</v>
      </c>
      <c r="BZ208" s="77">
        <f t="shared" si="434"/>
        <v>0</v>
      </c>
      <c r="CA208" s="77">
        <f t="shared" si="435"/>
        <v>0</v>
      </c>
      <c r="CB208" s="77">
        <f t="shared" si="436"/>
        <v>0</v>
      </c>
      <c r="CC208" s="77">
        <f t="shared" si="437"/>
        <v>34.520000000000003</v>
      </c>
      <c r="CD208" s="75"/>
      <c r="CE208" s="77"/>
      <c r="CF208" s="77">
        <f t="shared" si="438"/>
        <v>28.528925619834713</v>
      </c>
      <c r="CG208" s="77">
        <f t="shared" si="439"/>
        <v>0</v>
      </c>
      <c r="CH208" s="77">
        <f t="shared" si="440"/>
        <v>0</v>
      </c>
      <c r="CI208" s="77">
        <f t="shared" si="441"/>
        <v>0</v>
      </c>
      <c r="CJ208" s="77">
        <f t="shared" si="442"/>
        <v>0</v>
      </c>
      <c r="CK208" s="77">
        <f t="shared" si="443"/>
        <v>0</v>
      </c>
      <c r="CL208" s="77">
        <f t="shared" si="444"/>
        <v>0</v>
      </c>
      <c r="CM208" s="77">
        <f t="shared" si="445"/>
        <v>0</v>
      </c>
      <c r="CN208" s="77">
        <f t="shared" si="446"/>
        <v>0</v>
      </c>
      <c r="CO208" s="77">
        <f t="shared" si="447"/>
        <v>0</v>
      </c>
      <c r="CP208" s="77">
        <f t="shared" si="448"/>
        <v>0</v>
      </c>
      <c r="CQ208" s="77">
        <f t="shared" si="449"/>
        <v>0</v>
      </c>
      <c r="CR208" s="77">
        <f t="shared" si="450"/>
        <v>28.528925619834713</v>
      </c>
      <c r="CS208" s="75"/>
      <c r="CT208" s="75"/>
      <c r="CU208" s="78">
        <f t="shared" si="379"/>
        <v>69.040000000000006</v>
      </c>
      <c r="CV208" s="78">
        <f t="shared" si="380"/>
        <v>0</v>
      </c>
      <c r="CW208" s="78">
        <f t="shared" si="381"/>
        <v>0</v>
      </c>
      <c r="CX208" s="78">
        <f t="shared" si="382"/>
        <v>0</v>
      </c>
      <c r="CY208" s="78">
        <f t="shared" si="383"/>
        <v>0</v>
      </c>
      <c r="CZ208" s="78">
        <f t="shared" si="384"/>
        <v>0</v>
      </c>
      <c r="DA208" s="78">
        <f t="shared" si="385"/>
        <v>0</v>
      </c>
      <c r="DB208" s="78">
        <f t="shared" si="386"/>
        <v>0</v>
      </c>
      <c r="DC208" s="78">
        <f t="shared" si="387"/>
        <v>0</v>
      </c>
      <c r="DD208" s="78">
        <f t="shared" si="388"/>
        <v>0</v>
      </c>
      <c r="DE208" s="78">
        <f t="shared" si="389"/>
        <v>0</v>
      </c>
      <c r="DF208" s="78">
        <f t="shared" si="390"/>
        <v>0</v>
      </c>
      <c r="DG208" s="77">
        <f t="shared" si="391"/>
        <v>69.040000000000006</v>
      </c>
      <c r="DH208" s="75"/>
      <c r="DJ208" s="6">
        <f t="shared" si="392"/>
        <v>30</v>
      </c>
      <c r="DK208" s="6">
        <f t="shared" si="393"/>
        <v>0</v>
      </c>
      <c r="DL208" s="6">
        <f t="shared" si="394"/>
        <v>0</v>
      </c>
      <c r="DM208" s="6">
        <f t="shared" si="395"/>
        <v>0</v>
      </c>
      <c r="DN208" s="6">
        <f t="shared" si="396"/>
        <v>0</v>
      </c>
      <c r="DO208" s="6">
        <f t="shared" si="397"/>
        <v>0</v>
      </c>
      <c r="DP208" s="6">
        <f t="shared" si="398"/>
        <v>0</v>
      </c>
      <c r="DQ208" s="6">
        <f t="shared" si="399"/>
        <v>0</v>
      </c>
      <c r="DR208" s="6">
        <f t="shared" si="400"/>
        <v>0</v>
      </c>
      <c r="DS208" s="6">
        <f t="shared" si="401"/>
        <v>0</v>
      </c>
      <c r="DT208" s="6">
        <f t="shared" si="402"/>
        <v>0</v>
      </c>
      <c r="DU208" s="6">
        <f t="shared" si="403"/>
        <v>0</v>
      </c>
      <c r="DV208" s="77">
        <f t="shared" si="421"/>
        <v>30</v>
      </c>
      <c r="DY208" s="6">
        <v>0</v>
      </c>
      <c r="DZ208" s="6">
        <v>0</v>
      </c>
      <c r="EA208" s="6">
        <v>0</v>
      </c>
      <c r="EB208" s="6">
        <v>0</v>
      </c>
      <c r="EC208" s="6">
        <v>0</v>
      </c>
      <c r="ED208" s="6">
        <v>0</v>
      </c>
      <c r="EE208" s="6">
        <v>0</v>
      </c>
      <c r="EF208" s="6">
        <v>0</v>
      </c>
      <c r="EG208" s="6">
        <v>0</v>
      </c>
      <c r="EH208" s="6">
        <v>0</v>
      </c>
      <c r="EI208" s="6">
        <v>0</v>
      </c>
      <c r="EJ208" s="6">
        <v>0</v>
      </c>
      <c r="EK208" s="77">
        <f t="shared" si="419"/>
        <v>0</v>
      </c>
      <c r="EO208" s="75">
        <f t="shared" si="451"/>
        <v>99.04</v>
      </c>
      <c r="EP208" s="75">
        <f t="shared" si="452"/>
        <v>0</v>
      </c>
      <c r="EQ208" s="75">
        <f t="shared" si="453"/>
        <v>0</v>
      </c>
      <c r="ER208" s="75">
        <f t="shared" si="454"/>
        <v>0</v>
      </c>
      <c r="ES208" s="75">
        <f t="shared" si="455"/>
        <v>0</v>
      </c>
      <c r="ET208" s="75">
        <f t="shared" si="456"/>
        <v>0</v>
      </c>
      <c r="EU208" s="75">
        <f t="shared" si="457"/>
        <v>0</v>
      </c>
      <c r="EV208" s="75">
        <f t="shared" si="458"/>
        <v>0</v>
      </c>
      <c r="EW208" s="75">
        <f t="shared" si="459"/>
        <v>0</v>
      </c>
      <c r="EX208" s="75">
        <f t="shared" si="460"/>
        <v>0</v>
      </c>
      <c r="EY208" s="75">
        <f t="shared" si="461"/>
        <v>0</v>
      </c>
      <c r="EZ208" s="75">
        <f t="shared" si="462"/>
        <v>0</v>
      </c>
      <c r="FA208" s="77">
        <f t="shared" si="420"/>
        <v>99.04</v>
      </c>
      <c r="FD208" s="75">
        <f t="shared" si="404"/>
        <v>3352.96</v>
      </c>
      <c r="FE208" s="75">
        <f t="shared" si="405"/>
        <v>0</v>
      </c>
      <c r="FF208" s="75">
        <f t="shared" si="406"/>
        <v>0</v>
      </c>
      <c r="FG208" s="75">
        <f t="shared" si="407"/>
        <v>0</v>
      </c>
      <c r="FH208" s="75">
        <f t="shared" si="408"/>
        <v>0</v>
      </c>
      <c r="FI208" s="75">
        <f t="shared" si="409"/>
        <v>0</v>
      </c>
      <c r="FJ208" s="75">
        <f t="shared" si="410"/>
        <v>0</v>
      </c>
      <c r="FK208" s="75">
        <f t="shared" si="411"/>
        <v>0</v>
      </c>
      <c r="FL208" s="75">
        <f t="shared" si="412"/>
        <v>0</v>
      </c>
      <c r="FM208" s="75">
        <f t="shared" si="413"/>
        <v>0</v>
      </c>
      <c r="FN208" s="75">
        <f t="shared" si="414"/>
        <v>0</v>
      </c>
      <c r="FO208" s="75">
        <f t="shared" si="415"/>
        <v>0</v>
      </c>
      <c r="FP208" s="75">
        <f t="shared" si="416"/>
        <v>3352.96</v>
      </c>
    </row>
    <row r="209" spans="1:172" ht="15" customHeight="1" outlineLevel="2" x14ac:dyDescent="0.25">
      <c r="A209" s="30">
        <v>12</v>
      </c>
      <c r="B209" s="30" t="s">
        <v>408</v>
      </c>
      <c r="C209" s="30" t="s">
        <v>6</v>
      </c>
      <c r="D209" s="64">
        <f t="shared" si="423"/>
        <v>16153</v>
      </c>
      <c r="E209" s="62">
        <v>16153</v>
      </c>
      <c r="F209" s="39" t="s">
        <v>724</v>
      </c>
      <c r="G209" s="36" t="s">
        <v>410</v>
      </c>
      <c r="H209" s="36" t="s">
        <v>410</v>
      </c>
      <c r="I209" s="39" t="s">
        <v>723</v>
      </c>
      <c r="J209" s="44" t="s">
        <v>434</v>
      </c>
      <c r="K209" s="44" t="s">
        <v>434</v>
      </c>
      <c r="L209" s="32" t="s">
        <v>220</v>
      </c>
      <c r="M209" s="33" t="s">
        <v>405</v>
      </c>
      <c r="N209" s="34">
        <v>0.01</v>
      </c>
      <c r="O209" s="34">
        <v>0.02</v>
      </c>
      <c r="P209" s="34">
        <v>0</v>
      </c>
      <c r="Q209" s="34">
        <v>0</v>
      </c>
      <c r="R209" s="33">
        <v>0</v>
      </c>
      <c r="S209" s="33">
        <v>0</v>
      </c>
      <c r="T209" s="33">
        <v>30</v>
      </c>
      <c r="U209" s="33"/>
      <c r="X209" s="75">
        <f>+VLOOKUP($D209,[1]venta_neta_cons!$A$2:$N$1048576,3,0)</f>
        <v>4331</v>
      </c>
      <c r="Y209" s="75">
        <f>+VLOOKUP($D209,[1]venta_neta_cons!$A$2:$N$1048576,4,0)</f>
        <v>0</v>
      </c>
      <c r="Z209" s="75">
        <f>+VLOOKUP($D209,[1]venta_neta_cons!$A$2:$N$1048576,5,0)</f>
        <v>0</v>
      </c>
      <c r="AA209" s="75">
        <f>+VLOOKUP($D209,[1]venta_neta_cons!$A$2:$N$1048576,6,0)</f>
        <v>0</v>
      </c>
      <c r="AB209" s="75">
        <f>+VLOOKUP($D209,[1]venta_neta_cons!$A$2:$N$1048576,7,0)</f>
        <v>0</v>
      </c>
      <c r="AC209" s="75">
        <f>+VLOOKUP($D209,[1]venta_neta_cons!$A$2:$N$1048576,8,0)</f>
        <v>0</v>
      </c>
      <c r="AD209" s="75">
        <f>+VLOOKUP($D209,[1]venta_neta_cons!$A$2:$N$1048576,9,0)</f>
        <v>0</v>
      </c>
      <c r="AE209" s="75">
        <f>+VLOOKUP($D209,[1]venta_neta_cons!$A$2:$N$1048576,10,0)</f>
        <v>0</v>
      </c>
      <c r="AF209" s="75">
        <f>+VLOOKUP($D209,[1]venta_neta_cons!$A$2:$N$1048576,11,0)</f>
        <v>0</v>
      </c>
      <c r="AG209" s="75">
        <f>+VLOOKUP($D209,[1]venta_neta_cons!$A$2:$N$1048576,12,0)</f>
        <v>0</v>
      </c>
      <c r="AH209" s="75">
        <f>+VLOOKUP($D209,[1]venta_neta_cons!$A$2:$N$1048576,13,0)</f>
        <v>0</v>
      </c>
      <c r="AI209" s="75">
        <f>+VLOOKUP($D209,[1]venta_neta_cons!$A$2:$N$1048576,14,0)</f>
        <v>0</v>
      </c>
      <c r="AJ209" s="76">
        <f t="shared" si="424"/>
        <v>4331</v>
      </c>
      <c r="AK209" s="159">
        <f t="shared" si="422"/>
        <v>0.16612329716000923</v>
      </c>
      <c r="AL209" s="76"/>
      <c r="AM209" s="75">
        <f>+VLOOKUP($D209,[1]saldo_cons!$A$2:$N$1048576,3,0)</f>
        <v>4331</v>
      </c>
      <c r="AN209" s="75">
        <f>+VLOOKUP($D209,[1]saldo_cons!$A$2:$N$1048576,4,0)</f>
        <v>0</v>
      </c>
      <c r="AO209" s="75">
        <f>+VLOOKUP($D209,[1]saldo_cons!$A$2:$N$1048576,5,0)</f>
        <v>0</v>
      </c>
      <c r="AP209" s="75">
        <f>+VLOOKUP($D209,[1]saldo_cons!$A$2:$N$1048576,6,0)</f>
        <v>0</v>
      </c>
      <c r="AQ209" s="75">
        <f>+VLOOKUP($D209,[1]saldo_cons!$A$2:$N$1048576,7,0)</f>
        <v>0</v>
      </c>
      <c r="AR209" s="75">
        <f>+VLOOKUP($D209,[1]saldo_cons!$A$2:$N$1048576,8,0)</f>
        <v>0</v>
      </c>
      <c r="AS209" s="75">
        <f>+VLOOKUP($D209,[1]saldo_cons!$A$2:$N$1048576,9,0)</f>
        <v>0</v>
      </c>
      <c r="AT209" s="75">
        <f>+VLOOKUP($D209,[1]saldo_cons!$A$2:$N$1048576,10,0)</f>
        <v>0</v>
      </c>
      <c r="AU209" s="75">
        <f>+VLOOKUP($D209,[1]saldo_cons!$A$2:$N$1048576,11,0)</f>
        <v>0</v>
      </c>
      <c r="AV209" s="75">
        <f>+VLOOKUP($D209,[1]saldo_cons!$A$2:$N$1048576,12,0)</f>
        <v>0</v>
      </c>
      <c r="AW209" s="75">
        <f>+VLOOKUP($D209,[1]saldo_cons!$A$2:$N$1048576,13,0)</f>
        <v>0</v>
      </c>
      <c r="AX209" s="75">
        <f>+VLOOKUP($D209,[1]saldo_cons!$A$2:$N$1048576,14,0)</f>
        <v>0</v>
      </c>
      <c r="AY209" s="76">
        <f t="shared" si="417"/>
        <v>4331</v>
      </c>
      <c r="AZ209" s="76"/>
      <c r="BA209" s="76"/>
      <c r="BB209" s="75">
        <f>+VLOOKUP($D209,[1]ggr_cons!$A$2:$N$1048576,3,0)</f>
        <v>719.48</v>
      </c>
      <c r="BC209" s="75">
        <f>+VLOOKUP($D209,[1]ggr_cons!$A$2:$N$1048576,4,0)</f>
        <v>0</v>
      </c>
      <c r="BD209" s="75">
        <f>+VLOOKUP($D209,[1]ggr_cons!$A$2:$N$1048576,5,0)</f>
        <v>0</v>
      </c>
      <c r="BE209" s="75">
        <f>+VLOOKUP($D209,[1]ggr_cons!$A$2:$N$1048576,6,0)</f>
        <v>0</v>
      </c>
      <c r="BF209" s="75">
        <f>+VLOOKUP($D209,[1]ggr_cons!$A$2:$N$1048576,7,0)</f>
        <v>0</v>
      </c>
      <c r="BG209" s="75">
        <f>+VLOOKUP($D209,[1]ggr_cons!$A$2:$N$1048576,8,0)</f>
        <v>0</v>
      </c>
      <c r="BH209" s="75">
        <f>+VLOOKUP($D209,[1]ggr_cons!$A$2:$N$1048576,9,0)</f>
        <v>0</v>
      </c>
      <c r="BI209" s="75">
        <f>+VLOOKUP($D209,[1]ggr_cons!$A$2:$N$1048576,10,0)</f>
        <v>0</v>
      </c>
      <c r="BJ209" s="75">
        <f>+VLOOKUP($D209,[1]ggr_cons!$A$2:$N$1048576,11,0)</f>
        <v>0</v>
      </c>
      <c r="BK209" s="75">
        <f>+VLOOKUP($D209,[1]ggr_cons!$A$2:$N$1048576,12,0)</f>
        <v>0</v>
      </c>
      <c r="BL209" s="75">
        <f>+VLOOKUP($D209,[1]ggr_cons!$A$2:$N$1048576,13,0)</f>
        <v>0</v>
      </c>
      <c r="BM209" s="75">
        <f>+VLOOKUP($D209,[1]ggr_cons!$A$2:$N$1048576,14,0)</f>
        <v>0</v>
      </c>
      <c r="BN209" s="76">
        <f t="shared" si="418"/>
        <v>719.48</v>
      </c>
      <c r="BO209" s="75"/>
      <c r="BP209" s="75"/>
      <c r="BQ209" s="77">
        <f t="shared" si="425"/>
        <v>43.31</v>
      </c>
      <c r="BR209" s="77">
        <f t="shared" si="426"/>
        <v>0</v>
      </c>
      <c r="BS209" s="77">
        <f t="shared" si="427"/>
        <v>0</v>
      </c>
      <c r="BT209" s="77">
        <f t="shared" si="428"/>
        <v>0</v>
      </c>
      <c r="BU209" s="77">
        <f t="shared" si="429"/>
        <v>0</v>
      </c>
      <c r="BV209" s="77">
        <f t="shared" si="430"/>
        <v>0</v>
      </c>
      <c r="BW209" s="77">
        <f t="shared" si="431"/>
        <v>0</v>
      </c>
      <c r="BX209" s="77">
        <f t="shared" si="432"/>
        <v>0</v>
      </c>
      <c r="BY209" s="77">
        <f t="shared" si="433"/>
        <v>0</v>
      </c>
      <c r="BZ209" s="77">
        <f t="shared" si="434"/>
        <v>0</v>
      </c>
      <c r="CA209" s="77">
        <f t="shared" si="435"/>
        <v>0</v>
      </c>
      <c r="CB209" s="77">
        <f t="shared" si="436"/>
        <v>0</v>
      </c>
      <c r="CC209" s="77">
        <f t="shared" si="437"/>
        <v>43.31</v>
      </c>
      <c r="CD209" s="75"/>
      <c r="CE209" s="77"/>
      <c r="CF209" s="77">
        <f t="shared" si="438"/>
        <v>35.793388429752071</v>
      </c>
      <c r="CG209" s="77">
        <f t="shared" si="439"/>
        <v>0</v>
      </c>
      <c r="CH209" s="77">
        <f t="shared" si="440"/>
        <v>0</v>
      </c>
      <c r="CI209" s="77">
        <f t="shared" si="441"/>
        <v>0</v>
      </c>
      <c r="CJ209" s="77">
        <f t="shared" si="442"/>
        <v>0</v>
      </c>
      <c r="CK209" s="77">
        <f t="shared" si="443"/>
        <v>0</v>
      </c>
      <c r="CL209" s="77">
        <f t="shared" si="444"/>
        <v>0</v>
      </c>
      <c r="CM209" s="77">
        <f t="shared" si="445"/>
        <v>0</v>
      </c>
      <c r="CN209" s="77">
        <f t="shared" si="446"/>
        <v>0</v>
      </c>
      <c r="CO209" s="77">
        <f t="shared" si="447"/>
        <v>0</v>
      </c>
      <c r="CP209" s="77">
        <f t="shared" si="448"/>
        <v>0</v>
      </c>
      <c r="CQ209" s="77">
        <f t="shared" si="449"/>
        <v>0</v>
      </c>
      <c r="CR209" s="77">
        <f t="shared" si="450"/>
        <v>35.793388429752071</v>
      </c>
      <c r="CS209" s="75"/>
      <c r="CT209" s="75"/>
      <c r="CU209" s="78">
        <f t="shared" ref="CU209:CU272" si="463">+$O209*X209+$P209*BB209+$Q209*(0.9*BB209+$S209)+$R209</f>
        <v>86.62</v>
      </c>
      <c r="CV209" s="78">
        <f t="shared" ref="CV209:CV272" si="464">+$O209*Y209+$P209*BC209+$Q209*(0.9*BC209+$S209)+$R209</f>
        <v>0</v>
      </c>
      <c r="CW209" s="78">
        <f t="shared" ref="CW209:CW272" si="465">+$O209*Z209+$P209*BD209+$Q209*(0.9*BD209+$S209)+$R209</f>
        <v>0</v>
      </c>
      <c r="CX209" s="78">
        <f t="shared" ref="CX209:CX272" si="466">+$O209*AA209+$P209*BE209+$Q209*(0.9*BE209+$S209)+$R209</f>
        <v>0</v>
      </c>
      <c r="CY209" s="78">
        <f t="shared" ref="CY209:CY272" si="467">+$O209*AB209+$P209*BF209+$Q209*(0.9*BF209+$S209)+$R209</f>
        <v>0</v>
      </c>
      <c r="CZ209" s="78">
        <f t="shared" ref="CZ209:CZ272" si="468">+$O209*AC209+$P209*BG209+$Q209*(0.9*BG209+$S209)+$R209</f>
        <v>0</v>
      </c>
      <c r="DA209" s="78">
        <f t="shared" ref="DA209:DA272" si="469">+$O209*AD209+$P209*BH209+$Q209*(0.9*BH209+$S209)+$R209</f>
        <v>0</v>
      </c>
      <c r="DB209" s="78">
        <f t="shared" ref="DB209:DB272" si="470">+$O209*AE209+$P209*BI209+$Q209*(0.9*BI209+$S209)+$R209</f>
        <v>0</v>
      </c>
      <c r="DC209" s="78">
        <f t="shared" ref="DC209:DC272" si="471">+$O209*AF209+$P209*BJ209+$Q209*(0.9*BJ209+$S209)+$R209</f>
        <v>0</v>
      </c>
      <c r="DD209" s="78">
        <f t="shared" ref="DD209:DD272" si="472">+$O209*AG209+$P209*BK209+$Q209*(0.9*BK209+$S209)+$R209</f>
        <v>0</v>
      </c>
      <c r="DE209" s="78">
        <f t="shared" ref="DE209:DE272" si="473">+$O209*AH209+$P209*BL209+$Q209*(0.9*BL209+$S209)+$R209</f>
        <v>0</v>
      </c>
      <c r="DF209" s="78">
        <f t="shared" ref="DF209:DF272" si="474">+$O209*AI209+$P209*BM209+$Q209*(0.9*BM209+$S209)+$R209</f>
        <v>0</v>
      </c>
      <c r="DG209" s="77">
        <f t="shared" ref="DG209:DG272" si="475">+SUM(CU209:DF209)</f>
        <v>86.62</v>
      </c>
      <c r="DH209" s="75"/>
      <c r="DJ209" s="6">
        <f t="shared" ref="DJ209:DJ272" si="476">+IF(X209=0,0,$T209)</f>
        <v>30</v>
      </c>
      <c r="DK209" s="6">
        <f t="shared" ref="DK209:DK272" si="477">+IF(Y209=0,0,$T209)</f>
        <v>0</v>
      </c>
      <c r="DL209" s="6">
        <f t="shared" ref="DL209:DL272" si="478">+IF(Z209=0,0,$T209)</f>
        <v>0</v>
      </c>
      <c r="DM209" s="6">
        <f t="shared" ref="DM209:DM272" si="479">+IF(AA209=0,0,$T209)</f>
        <v>0</v>
      </c>
      <c r="DN209" s="6">
        <f t="shared" ref="DN209:DN272" si="480">+IF(AB209=0,0,$T209)</f>
        <v>0</v>
      </c>
      <c r="DO209" s="6">
        <f t="shared" ref="DO209:DO272" si="481">+IF(AC209=0,0,$T209)</f>
        <v>0</v>
      </c>
      <c r="DP209" s="6">
        <f t="shared" ref="DP209:DP272" si="482">+IF(AD209=0,0,$T209)</f>
        <v>0</v>
      </c>
      <c r="DQ209" s="6">
        <f t="shared" ref="DQ209:DQ272" si="483">+IF(AE209=0,0,$T209)</f>
        <v>0</v>
      </c>
      <c r="DR209" s="6">
        <f t="shared" ref="DR209:DR272" si="484">+IF(AF209=0,0,$T209)</f>
        <v>0</v>
      </c>
      <c r="DS209" s="6">
        <f t="shared" ref="DS209:DS272" si="485">+IF(AG209=0,0,$T209)</f>
        <v>0</v>
      </c>
      <c r="DT209" s="6">
        <f t="shared" ref="DT209:DT272" si="486">+IF(AH209=0,0,$T209)</f>
        <v>0</v>
      </c>
      <c r="DU209" s="6">
        <f t="shared" ref="DU209:DU272" si="487">+IF(AI209=0,0,$T209)</f>
        <v>0</v>
      </c>
      <c r="DV209" s="77">
        <f t="shared" si="421"/>
        <v>30</v>
      </c>
      <c r="DY209" s="6">
        <v>0</v>
      </c>
      <c r="DZ209" s="6">
        <v>0</v>
      </c>
      <c r="EA209" s="6">
        <v>0</v>
      </c>
      <c r="EB209" s="6">
        <v>0</v>
      </c>
      <c r="EC209" s="6">
        <v>0</v>
      </c>
      <c r="ED209" s="6">
        <v>0</v>
      </c>
      <c r="EE209" s="6">
        <v>0</v>
      </c>
      <c r="EF209" s="6">
        <v>0</v>
      </c>
      <c r="EG209" s="6">
        <v>0</v>
      </c>
      <c r="EH209" s="6">
        <v>0</v>
      </c>
      <c r="EI209" s="6">
        <v>0</v>
      </c>
      <c r="EJ209" s="6">
        <v>0</v>
      </c>
      <c r="EK209" s="77">
        <f t="shared" si="419"/>
        <v>0</v>
      </c>
      <c r="EO209" s="75">
        <f t="shared" si="451"/>
        <v>116.62</v>
      </c>
      <c r="EP209" s="75">
        <f t="shared" si="452"/>
        <v>0</v>
      </c>
      <c r="EQ209" s="75">
        <f t="shared" si="453"/>
        <v>0</v>
      </c>
      <c r="ER209" s="75">
        <f t="shared" si="454"/>
        <v>0</v>
      </c>
      <c r="ES209" s="75">
        <f t="shared" si="455"/>
        <v>0</v>
      </c>
      <c r="ET209" s="75">
        <f t="shared" si="456"/>
        <v>0</v>
      </c>
      <c r="EU209" s="75">
        <f t="shared" si="457"/>
        <v>0</v>
      </c>
      <c r="EV209" s="75">
        <f t="shared" si="458"/>
        <v>0</v>
      </c>
      <c r="EW209" s="75">
        <f t="shared" si="459"/>
        <v>0</v>
      </c>
      <c r="EX209" s="75">
        <f t="shared" si="460"/>
        <v>0</v>
      </c>
      <c r="EY209" s="75">
        <f t="shared" si="461"/>
        <v>0</v>
      </c>
      <c r="EZ209" s="75">
        <f t="shared" si="462"/>
        <v>0</v>
      </c>
      <c r="FA209" s="77">
        <f t="shared" si="420"/>
        <v>116.62</v>
      </c>
      <c r="FD209" s="75">
        <f t="shared" ref="FD209:FD272" si="488">+AM209-EO209-DY209</f>
        <v>4214.38</v>
      </c>
      <c r="FE209" s="75">
        <f t="shared" ref="FE209:FE272" si="489">+AN209-EP209-DZ209</f>
        <v>0</v>
      </c>
      <c r="FF209" s="75">
        <f t="shared" ref="FF209:FF272" si="490">+AO209-EQ209-EA209</f>
        <v>0</v>
      </c>
      <c r="FG209" s="75">
        <f t="shared" ref="FG209:FG272" si="491">+AP209-ER209-EB209</f>
        <v>0</v>
      </c>
      <c r="FH209" s="75">
        <f t="shared" ref="FH209:FH272" si="492">+AQ209-ES209-EC209</f>
        <v>0</v>
      </c>
      <c r="FI209" s="75">
        <f t="shared" ref="FI209:FI272" si="493">+AR209-ET209-ED209</f>
        <v>0</v>
      </c>
      <c r="FJ209" s="75">
        <f t="shared" ref="FJ209:FJ272" si="494">+AS209-EU209-EE209</f>
        <v>0</v>
      </c>
      <c r="FK209" s="75">
        <f t="shared" ref="FK209:FK272" si="495">+AT209-EV209-EF209</f>
        <v>0</v>
      </c>
      <c r="FL209" s="75">
        <f t="shared" ref="FL209:FL272" si="496">+AU209-EW209-EG209</f>
        <v>0</v>
      </c>
      <c r="FM209" s="75">
        <f t="shared" ref="FM209:FM272" si="497">+AV209-EX209-EH209</f>
        <v>0</v>
      </c>
      <c r="FN209" s="75">
        <f t="shared" ref="FN209:FN272" si="498">+AW209-EY209-EI209</f>
        <v>0</v>
      </c>
      <c r="FO209" s="75">
        <f t="shared" ref="FO209:FO272" si="499">+AX209-EZ209-EJ209</f>
        <v>0</v>
      </c>
      <c r="FP209" s="75">
        <f t="shared" ref="FP209:FP272" si="500">+AY209-FA209</f>
        <v>4214.38</v>
      </c>
    </row>
    <row r="210" spans="1:172" ht="15" customHeight="1" outlineLevel="2" x14ac:dyDescent="0.25">
      <c r="A210" s="30">
        <v>12</v>
      </c>
      <c r="B210" s="30" t="s">
        <v>408</v>
      </c>
      <c r="C210" s="30" t="s">
        <v>6</v>
      </c>
      <c r="D210" s="64">
        <f t="shared" si="423"/>
        <v>16154</v>
      </c>
      <c r="E210" s="62">
        <v>16154</v>
      </c>
      <c r="F210" s="39" t="s">
        <v>727</v>
      </c>
      <c r="G210" s="36" t="s">
        <v>410</v>
      </c>
      <c r="H210" s="36" t="s">
        <v>410</v>
      </c>
      <c r="I210" s="39" t="s">
        <v>725</v>
      </c>
      <c r="J210" s="37" t="s">
        <v>726</v>
      </c>
      <c r="K210" s="44" t="s">
        <v>434</v>
      </c>
      <c r="L210" s="32" t="s">
        <v>220</v>
      </c>
      <c r="M210" s="33" t="s">
        <v>405</v>
      </c>
      <c r="N210" s="34">
        <v>0.01</v>
      </c>
      <c r="O210" s="34">
        <v>0.02</v>
      </c>
      <c r="P210" s="34">
        <v>0</v>
      </c>
      <c r="Q210" s="34">
        <v>0</v>
      </c>
      <c r="R210" s="33">
        <v>0</v>
      </c>
      <c r="S210" s="33">
        <v>0</v>
      </c>
      <c r="T210" s="33">
        <v>30</v>
      </c>
      <c r="U210" s="33"/>
      <c r="X210" s="75">
        <f>+VLOOKUP($D210,[1]venta_neta_cons!$A$2:$N$1048576,3,0)</f>
        <v>501</v>
      </c>
      <c r="Y210" s="75">
        <f>+VLOOKUP($D210,[1]venta_neta_cons!$A$2:$N$1048576,4,0)</f>
        <v>0</v>
      </c>
      <c r="Z210" s="75">
        <f>+VLOOKUP($D210,[1]venta_neta_cons!$A$2:$N$1048576,5,0)</f>
        <v>0</v>
      </c>
      <c r="AA210" s="75">
        <f>+VLOOKUP($D210,[1]venta_neta_cons!$A$2:$N$1048576,6,0)</f>
        <v>0</v>
      </c>
      <c r="AB210" s="75">
        <f>+VLOOKUP($D210,[1]venta_neta_cons!$A$2:$N$1048576,7,0)</f>
        <v>0</v>
      </c>
      <c r="AC210" s="75">
        <f>+VLOOKUP($D210,[1]venta_neta_cons!$A$2:$N$1048576,8,0)</f>
        <v>0</v>
      </c>
      <c r="AD210" s="75">
        <f>+VLOOKUP($D210,[1]venta_neta_cons!$A$2:$N$1048576,9,0)</f>
        <v>0</v>
      </c>
      <c r="AE210" s="75">
        <f>+VLOOKUP($D210,[1]venta_neta_cons!$A$2:$N$1048576,10,0)</f>
        <v>0</v>
      </c>
      <c r="AF210" s="75">
        <f>+VLOOKUP($D210,[1]venta_neta_cons!$A$2:$N$1048576,11,0)</f>
        <v>0</v>
      </c>
      <c r="AG210" s="75">
        <f>+VLOOKUP($D210,[1]venta_neta_cons!$A$2:$N$1048576,12,0)</f>
        <v>0</v>
      </c>
      <c r="AH210" s="75">
        <f>+VLOOKUP($D210,[1]venta_neta_cons!$A$2:$N$1048576,13,0)</f>
        <v>0</v>
      </c>
      <c r="AI210" s="75">
        <f>+VLOOKUP($D210,[1]venta_neta_cons!$A$2:$N$1048576,14,0)</f>
        <v>0</v>
      </c>
      <c r="AJ210" s="76">
        <f t="shared" si="424"/>
        <v>501</v>
      </c>
      <c r="AK210" s="159">
        <f t="shared" si="422"/>
        <v>0.46119760479041916</v>
      </c>
      <c r="AL210" s="76"/>
      <c r="AM210" s="75">
        <f>+VLOOKUP($D210,[1]saldo_cons!$A$2:$N$1048576,3,0)</f>
        <v>501</v>
      </c>
      <c r="AN210" s="75">
        <f>+VLOOKUP($D210,[1]saldo_cons!$A$2:$N$1048576,4,0)</f>
        <v>0</v>
      </c>
      <c r="AO210" s="75">
        <f>+VLOOKUP($D210,[1]saldo_cons!$A$2:$N$1048576,5,0)</f>
        <v>0</v>
      </c>
      <c r="AP210" s="75">
        <f>+VLOOKUP($D210,[1]saldo_cons!$A$2:$N$1048576,6,0)</f>
        <v>0</v>
      </c>
      <c r="AQ210" s="75">
        <f>+VLOOKUP($D210,[1]saldo_cons!$A$2:$N$1048576,7,0)</f>
        <v>0</v>
      </c>
      <c r="AR210" s="75">
        <f>+VLOOKUP($D210,[1]saldo_cons!$A$2:$N$1048576,8,0)</f>
        <v>0</v>
      </c>
      <c r="AS210" s="75">
        <f>+VLOOKUP($D210,[1]saldo_cons!$A$2:$N$1048576,9,0)</f>
        <v>0</v>
      </c>
      <c r="AT210" s="75">
        <f>+VLOOKUP($D210,[1]saldo_cons!$A$2:$N$1048576,10,0)</f>
        <v>0</v>
      </c>
      <c r="AU210" s="75">
        <f>+VLOOKUP($D210,[1]saldo_cons!$A$2:$N$1048576,11,0)</f>
        <v>0</v>
      </c>
      <c r="AV210" s="75">
        <f>+VLOOKUP($D210,[1]saldo_cons!$A$2:$N$1048576,12,0)</f>
        <v>0</v>
      </c>
      <c r="AW210" s="75">
        <f>+VLOOKUP($D210,[1]saldo_cons!$A$2:$N$1048576,13,0)</f>
        <v>0</v>
      </c>
      <c r="AX210" s="75">
        <f>+VLOOKUP($D210,[1]saldo_cons!$A$2:$N$1048576,14,0)</f>
        <v>0</v>
      </c>
      <c r="AY210" s="76">
        <f t="shared" si="417"/>
        <v>501</v>
      </c>
      <c r="AZ210" s="76"/>
      <c r="BA210" s="76"/>
      <c r="BB210" s="75">
        <f>+VLOOKUP($D210,[1]ggr_cons!$A$2:$N$1048576,3,0)</f>
        <v>231.06</v>
      </c>
      <c r="BC210" s="75">
        <f>+VLOOKUP($D210,[1]ggr_cons!$A$2:$N$1048576,4,0)</f>
        <v>0</v>
      </c>
      <c r="BD210" s="75">
        <f>+VLOOKUP($D210,[1]ggr_cons!$A$2:$N$1048576,5,0)</f>
        <v>0</v>
      </c>
      <c r="BE210" s="75">
        <f>+VLOOKUP($D210,[1]ggr_cons!$A$2:$N$1048576,6,0)</f>
        <v>0</v>
      </c>
      <c r="BF210" s="75">
        <f>+VLOOKUP($D210,[1]ggr_cons!$A$2:$N$1048576,7,0)</f>
        <v>0</v>
      </c>
      <c r="BG210" s="75">
        <f>+VLOOKUP($D210,[1]ggr_cons!$A$2:$N$1048576,8,0)</f>
        <v>0</v>
      </c>
      <c r="BH210" s="75">
        <f>+VLOOKUP($D210,[1]ggr_cons!$A$2:$N$1048576,9,0)</f>
        <v>0</v>
      </c>
      <c r="BI210" s="75">
        <f>+VLOOKUP($D210,[1]ggr_cons!$A$2:$N$1048576,10,0)</f>
        <v>0</v>
      </c>
      <c r="BJ210" s="75">
        <f>+VLOOKUP($D210,[1]ggr_cons!$A$2:$N$1048576,11,0)</f>
        <v>0</v>
      </c>
      <c r="BK210" s="75">
        <f>+VLOOKUP($D210,[1]ggr_cons!$A$2:$N$1048576,12,0)</f>
        <v>0</v>
      </c>
      <c r="BL210" s="75">
        <f>+VLOOKUP($D210,[1]ggr_cons!$A$2:$N$1048576,13,0)</f>
        <v>0</v>
      </c>
      <c r="BM210" s="75">
        <f>+VLOOKUP($D210,[1]ggr_cons!$A$2:$N$1048576,14,0)</f>
        <v>0</v>
      </c>
      <c r="BN210" s="76">
        <f t="shared" si="418"/>
        <v>231.06</v>
      </c>
      <c r="BO210" s="75"/>
      <c r="BP210" s="75"/>
      <c r="BQ210" s="77">
        <f t="shared" si="425"/>
        <v>5.01</v>
      </c>
      <c r="BR210" s="77">
        <f t="shared" si="426"/>
        <v>0</v>
      </c>
      <c r="BS210" s="77">
        <f t="shared" si="427"/>
        <v>0</v>
      </c>
      <c r="BT210" s="77">
        <f t="shared" si="428"/>
        <v>0</v>
      </c>
      <c r="BU210" s="77">
        <f t="shared" si="429"/>
        <v>0</v>
      </c>
      <c r="BV210" s="77">
        <f t="shared" si="430"/>
        <v>0</v>
      </c>
      <c r="BW210" s="77">
        <f t="shared" si="431"/>
        <v>0</v>
      </c>
      <c r="BX210" s="77">
        <f t="shared" si="432"/>
        <v>0</v>
      </c>
      <c r="BY210" s="77">
        <f t="shared" si="433"/>
        <v>0</v>
      </c>
      <c r="BZ210" s="77">
        <f t="shared" si="434"/>
        <v>0</v>
      </c>
      <c r="CA210" s="77">
        <f t="shared" si="435"/>
        <v>0</v>
      </c>
      <c r="CB210" s="77">
        <f t="shared" si="436"/>
        <v>0</v>
      </c>
      <c r="CC210" s="77">
        <f t="shared" si="437"/>
        <v>5.01</v>
      </c>
      <c r="CD210" s="75"/>
      <c r="CE210" s="77"/>
      <c r="CF210" s="77">
        <f t="shared" si="438"/>
        <v>4.1404958677685952</v>
      </c>
      <c r="CG210" s="77">
        <f t="shared" si="439"/>
        <v>0</v>
      </c>
      <c r="CH210" s="77">
        <f t="shared" si="440"/>
        <v>0</v>
      </c>
      <c r="CI210" s="77">
        <f t="shared" si="441"/>
        <v>0</v>
      </c>
      <c r="CJ210" s="77">
        <f t="shared" si="442"/>
        <v>0</v>
      </c>
      <c r="CK210" s="77">
        <f t="shared" si="443"/>
        <v>0</v>
      </c>
      <c r="CL210" s="77">
        <f t="shared" si="444"/>
        <v>0</v>
      </c>
      <c r="CM210" s="77">
        <f t="shared" si="445"/>
        <v>0</v>
      </c>
      <c r="CN210" s="77">
        <f t="shared" si="446"/>
        <v>0</v>
      </c>
      <c r="CO210" s="77">
        <f t="shared" si="447"/>
        <v>0</v>
      </c>
      <c r="CP210" s="77">
        <f t="shared" si="448"/>
        <v>0</v>
      </c>
      <c r="CQ210" s="77">
        <f t="shared" si="449"/>
        <v>0</v>
      </c>
      <c r="CR210" s="77">
        <f t="shared" si="450"/>
        <v>4.1404958677685952</v>
      </c>
      <c r="CS210" s="75"/>
      <c r="CT210" s="75"/>
      <c r="CU210" s="78">
        <f t="shared" si="463"/>
        <v>10.02</v>
      </c>
      <c r="CV210" s="78">
        <f t="shared" si="464"/>
        <v>0</v>
      </c>
      <c r="CW210" s="78">
        <f t="shared" si="465"/>
        <v>0</v>
      </c>
      <c r="CX210" s="78">
        <f t="shared" si="466"/>
        <v>0</v>
      </c>
      <c r="CY210" s="78">
        <f t="shared" si="467"/>
        <v>0</v>
      </c>
      <c r="CZ210" s="78">
        <f t="shared" si="468"/>
        <v>0</v>
      </c>
      <c r="DA210" s="78">
        <f t="shared" si="469"/>
        <v>0</v>
      </c>
      <c r="DB210" s="78">
        <f t="shared" si="470"/>
        <v>0</v>
      </c>
      <c r="DC210" s="78">
        <f t="shared" si="471"/>
        <v>0</v>
      </c>
      <c r="DD210" s="78">
        <f t="shared" si="472"/>
        <v>0</v>
      </c>
      <c r="DE210" s="78">
        <f t="shared" si="473"/>
        <v>0</v>
      </c>
      <c r="DF210" s="78">
        <f t="shared" si="474"/>
        <v>0</v>
      </c>
      <c r="DG210" s="77">
        <f t="shared" si="475"/>
        <v>10.02</v>
      </c>
      <c r="DH210" s="75"/>
      <c r="DJ210" s="6">
        <f t="shared" si="476"/>
        <v>30</v>
      </c>
      <c r="DK210" s="6">
        <f t="shared" si="477"/>
        <v>0</v>
      </c>
      <c r="DL210" s="6">
        <f t="shared" si="478"/>
        <v>0</v>
      </c>
      <c r="DM210" s="6">
        <f t="shared" si="479"/>
        <v>0</v>
      </c>
      <c r="DN210" s="6">
        <f t="shared" si="480"/>
        <v>0</v>
      </c>
      <c r="DO210" s="6">
        <f t="shared" si="481"/>
        <v>0</v>
      </c>
      <c r="DP210" s="6">
        <f t="shared" si="482"/>
        <v>0</v>
      </c>
      <c r="DQ210" s="6">
        <f t="shared" si="483"/>
        <v>0</v>
      </c>
      <c r="DR210" s="6">
        <f t="shared" si="484"/>
        <v>0</v>
      </c>
      <c r="DS210" s="6">
        <f t="shared" si="485"/>
        <v>0</v>
      </c>
      <c r="DT210" s="6">
        <f t="shared" si="486"/>
        <v>0</v>
      </c>
      <c r="DU210" s="6">
        <f t="shared" si="487"/>
        <v>0</v>
      </c>
      <c r="DV210" s="77">
        <f t="shared" si="421"/>
        <v>30</v>
      </c>
      <c r="DY210" s="6">
        <v>0</v>
      </c>
      <c r="DZ210" s="6">
        <v>0</v>
      </c>
      <c r="EA210" s="6">
        <v>0</v>
      </c>
      <c r="EB210" s="6">
        <v>0</v>
      </c>
      <c r="EC210" s="6">
        <v>0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77">
        <f t="shared" si="419"/>
        <v>0</v>
      </c>
      <c r="EO210" s="75">
        <f t="shared" si="451"/>
        <v>40.019999999999996</v>
      </c>
      <c r="EP210" s="75">
        <f t="shared" si="452"/>
        <v>0</v>
      </c>
      <c r="EQ210" s="75">
        <f t="shared" si="453"/>
        <v>0</v>
      </c>
      <c r="ER210" s="75">
        <f t="shared" si="454"/>
        <v>0</v>
      </c>
      <c r="ES210" s="75">
        <f t="shared" si="455"/>
        <v>0</v>
      </c>
      <c r="ET210" s="75">
        <f t="shared" si="456"/>
        <v>0</v>
      </c>
      <c r="EU210" s="75">
        <f t="shared" si="457"/>
        <v>0</v>
      </c>
      <c r="EV210" s="75">
        <f t="shared" si="458"/>
        <v>0</v>
      </c>
      <c r="EW210" s="75">
        <f t="shared" si="459"/>
        <v>0</v>
      </c>
      <c r="EX210" s="75">
        <f t="shared" si="460"/>
        <v>0</v>
      </c>
      <c r="EY210" s="75">
        <f t="shared" si="461"/>
        <v>0</v>
      </c>
      <c r="EZ210" s="75">
        <f t="shared" si="462"/>
        <v>0</v>
      </c>
      <c r="FA210" s="77">
        <f t="shared" si="420"/>
        <v>40.019999999999996</v>
      </c>
      <c r="FD210" s="75">
        <f t="shared" si="488"/>
        <v>460.98</v>
      </c>
      <c r="FE210" s="75">
        <f t="shared" si="489"/>
        <v>0</v>
      </c>
      <c r="FF210" s="75">
        <f t="shared" si="490"/>
        <v>0</v>
      </c>
      <c r="FG210" s="75">
        <f t="shared" si="491"/>
        <v>0</v>
      </c>
      <c r="FH210" s="75">
        <f t="shared" si="492"/>
        <v>0</v>
      </c>
      <c r="FI210" s="75">
        <f t="shared" si="493"/>
        <v>0</v>
      </c>
      <c r="FJ210" s="75">
        <f t="shared" si="494"/>
        <v>0</v>
      </c>
      <c r="FK210" s="75">
        <f t="shared" si="495"/>
        <v>0</v>
      </c>
      <c r="FL210" s="75">
        <f t="shared" si="496"/>
        <v>0</v>
      </c>
      <c r="FM210" s="75">
        <f t="shared" si="497"/>
        <v>0</v>
      </c>
      <c r="FN210" s="75">
        <f t="shared" si="498"/>
        <v>0</v>
      </c>
      <c r="FO210" s="75">
        <f t="shared" si="499"/>
        <v>0</v>
      </c>
      <c r="FP210" s="75">
        <f t="shared" si="500"/>
        <v>460.98</v>
      </c>
    </row>
    <row r="211" spans="1:172" ht="15" customHeight="1" outlineLevel="2" x14ac:dyDescent="0.25">
      <c r="A211" s="30">
        <v>12</v>
      </c>
      <c r="B211" s="30" t="s">
        <v>408</v>
      </c>
      <c r="C211" s="30" t="s">
        <v>6</v>
      </c>
      <c r="D211" s="64">
        <f t="shared" si="423"/>
        <v>16155</v>
      </c>
      <c r="E211" s="62">
        <v>16155</v>
      </c>
      <c r="F211" s="39" t="s">
        <v>729</v>
      </c>
      <c r="G211" s="36" t="s">
        <v>410</v>
      </c>
      <c r="H211" s="36" t="s">
        <v>410</v>
      </c>
      <c r="I211" s="39" t="s">
        <v>728</v>
      </c>
      <c r="J211" s="44" t="s">
        <v>434</v>
      </c>
      <c r="K211" s="44" t="s">
        <v>434</v>
      </c>
      <c r="L211" s="32" t="s">
        <v>220</v>
      </c>
      <c r="M211" s="33" t="s">
        <v>405</v>
      </c>
      <c r="N211" s="34">
        <v>0.01</v>
      </c>
      <c r="O211" s="34">
        <v>0.02</v>
      </c>
      <c r="P211" s="34">
        <v>0</v>
      </c>
      <c r="Q211" s="34">
        <v>0</v>
      </c>
      <c r="R211" s="33">
        <v>0</v>
      </c>
      <c r="S211" s="33">
        <v>0</v>
      </c>
      <c r="T211" s="33">
        <v>30</v>
      </c>
      <c r="U211" s="33"/>
      <c r="X211" s="75">
        <f>+VLOOKUP($D211,[1]venta_neta_cons!$A$2:$N$1048576,3,0)</f>
        <v>1129</v>
      </c>
      <c r="Y211" s="75">
        <f>+VLOOKUP($D211,[1]venta_neta_cons!$A$2:$N$1048576,4,0)</f>
        <v>0</v>
      </c>
      <c r="Z211" s="75">
        <f>+VLOOKUP($D211,[1]venta_neta_cons!$A$2:$N$1048576,5,0)</f>
        <v>0</v>
      </c>
      <c r="AA211" s="75">
        <f>+VLOOKUP($D211,[1]venta_neta_cons!$A$2:$N$1048576,6,0)</f>
        <v>0</v>
      </c>
      <c r="AB211" s="75">
        <f>+VLOOKUP($D211,[1]venta_neta_cons!$A$2:$N$1048576,7,0)</f>
        <v>0</v>
      </c>
      <c r="AC211" s="75">
        <f>+VLOOKUP($D211,[1]venta_neta_cons!$A$2:$N$1048576,8,0)</f>
        <v>0</v>
      </c>
      <c r="AD211" s="75">
        <f>+VLOOKUP($D211,[1]venta_neta_cons!$A$2:$N$1048576,9,0)</f>
        <v>0</v>
      </c>
      <c r="AE211" s="75">
        <f>+VLOOKUP($D211,[1]venta_neta_cons!$A$2:$N$1048576,10,0)</f>
        <v>0</v>
      </c>
      <c r="AF211" s="75">
        <f>+VLOOKUP($D211,[1]venta_neta_cons!$A$2:$N$1048576,11,0)</f>
        <v>0</v>
      </c>
      <c r="AG211" s="75">
        <f>+VLOOKUP($D211,[1]venta_neta_cons!$A$2:$N$1048576,12,0)</f>
        <v>0</v>
      </c>
      <c r="AH211" s="75">
        <f>+VLOOKUP($D211,[1]venta_neta_cons!$A$2:$N$1048576,13,0)</f>
        <v>0</v>
      </c>
      <c r="AI211" s="75">
        <f>+VLOOKUP($D211,[1]venta_neta_cons!$A$2:$N$1048576,14,0)</f>
        <v>0</v>
      </c>
      <c r="AJ211" s="76">
        <f t="shared" si="424"/>
        <v>1129</v>
      </c>
      <c r="AK211" s="159">
        <f t="shared" si="422"/>
        <v>-3.1098317094774047E-2</v>
      </c>
      <c r="AL211" s="76"/>
      <c r="AM211" s="75">
        <f>+VLOOKUP($D211,[1]saldo_cons!$A$2:$N$1048576,3,0)</f>
        <v>1129</v>
      </c>
      <c r="AN211" s="75">
        <f>+VLOOKUP($D211,[1]saldo_cons!$A$2:$N$1048576,4,0)</f>
        <v>0</v>
      </c>
      <c r="AO211" s="75">
        <f>+VLOOKUP($D211,[1]saldo_cons!$A$2:$N$1048576,5,0)</f>
        <v>0</v>
      </c>
      <c r="AP211" s="75">
        <f>+VLOOKUP($D211,[1]saldo_cons!$A$2:$N$1048576,6,0)</f>
        <v>0</v>
      </c>
      <c r="AQ211" s="75">
        <f>+VLOOKUP($D211,[1]saldo_cons!$A$2:$N$1048576,7,0)</f>
        <v>0</v>
      </c>
      <c r="AR211" s="75">
        <f>+VLOOKUP($D211,[1]saldo_cons!$A$2:$N$1048576,8,0)</f>
        <v>0</v>
      </c>
      <c r="AS211" s="75">
        <f>+VLOOKUP($D211,[1]saldo_cons!$A$2:$N$1048576,9,0)</f>
        <v>0</v>
      </c>
      <c r="AT211" s="75">
        <f>+VLOOKUP($D211,[1]saldo_cons!$A$2:$N$1048576,10,0)</f>
        <v>0</v>
      </c>
      <c r="AU211" s="75">
        <f>+VLOOKUP($D211,[1]saldo_cons!$A$2:$N$1048576,11,0)</f>
        <v>0</v>
      </c>
      <c r="AV211" s="75">
        <f>+VLOOKUP($D211,[1]saldo_cons!$A$2:$N$1048576,12,0)</f>
        <v>0</v>
      </c>
      <c r="AW211" s="75">
        <f>+VLOOKUP($D211,[1]saldo_cons!$A$2:$N$1048576,13,0)</f>
        <v>0</v>
      </c>
      <c r="AX211" s="75">
        <f>+VLOOKUP($D211,[1]saldo_cons!$A$2:$N$1048576,14,0)</f>
        <v>0</v>
      </c>
      <c r="AY211" s="76">
        <f t="shared" si="417"/>
        <v>1129</v>
      </c>
      <c r="AZ211" s="76"/>
      <c r="BA211" s="76"/>
      <c r="BB211" s="75">
        <f>+VLOOKUP($D211,[1]ggr_cons!$A$2:$N$1048576,3,0)</f>
        <v>-35.1099999999999</v>
      </c>
      <c r="BC211" s="75">
        <f>+VLOOKUP($D211,[1]ggr_cons!$A$2:$N$1048576,4,0)</f>
        <v>0</v>
      </c>
      <c r="BD211" s="75">
        <f>+VLOOKUP($D211,[1]ggr_cons!$A$2:$N$1048576,5,0)</f>
        <v>0</v>
      </c>
      <c r="BE211" s="75">
        <f>+VLOOKUP($D211,[1]ggr_cons!$A$2:$N$1048576,6,0)</f>
        <v>0</v>
      </c>
      <c r="BF211" s="75">
        <f>+VLOOKUP($D211,[1]ggr_cons!$A$2:$N$1048576,7,0)</f>
        <v>0</v>
      </c>
      <c r="BG211" s="75">
        <f>+VLOOKUP($D211,[1]ggr_cons!$A$2:$N$1048576,8,0)</f>
        <v>0</v>
      </c>
      <c r="BH211" s="75">
        <f>+VLOOKUP($D211,[1]ggr_cons!$A$2:$N$1048576,9,0)</f>
        <v>0</v>
      </c>
      <c r="BI211" s="75">
        <f>+VLOOKUP($D211,[1]ggr_cons!$A$2:$N$1048576,10,0)</f>
        <v>0</v>
      </c>
      <c r="BJ211" s="75">
        <f>+VLOOKUP($D211,[1]ggr_cons!$A$2:$N$1048576,11,0)</f>
        <v>0</v>
      </c>
      <c r="BK211" s="75">
        <f>+VLOOKUP($D211,[1]ggr_cons!$A$2:$N$1048576,12,0)</f>
        <v>0</v>
      </c>
      <c r="BL211" s="75">
        <f>+VLOOKUP($D211,[1]ggr_cons!$A$2:$N$1048576,13,0)</f>
        <v>0</v>
      </c>
      <c r="BM211" s="75">
        <f>+VLOOKUP($D211,[1]ggr_cons!$A$2:$N$1048576,14,0)</f>
        <v>0</v>
      </c>
      <c r="BN211" s="76">
        <f t="shared" si="418"/>
        <v>-35.1099999999999</v>
      </c>
      <c r="BO211" s="75"/>
      <c r="BP211" s="75"/>
      <c r="BQ211" s="77">
        <f t="shared" si="425"/>
        <v>11.290000000000001</v>
      </c>
      <c r="BR211" s="77">
        <f t="shared" si="426"/>
        <v>0</v>
      </c>
      <c r="BS211" s="77">
        <f t="shared" si="427"/>
        <v>0</v>
      </c>
      <c r="BT211" s="77">
        <f t="shared" si="428"/>
        <v>0</v>
      </c>
      <c r="BU211" s="77">
        <f t="shared" si="429"/>
        <v>0</v>
      </c>
      <c r="BV211" s="77">
        <f t="shared" si="430"/>
        <v>0</v>
      </c>
      <c r="BW211" s="77">
        <f t="shared" si="431"/>
        <v>0</v>
      </c>
      <c r="BX211" s="77">
        <f t="shared" si="432"/>
        <v>0</v>
      </c>
      <c r="BY211" s="77">
        <f t="shared" si="433"/>
        <v>0</v>
      </c>
      <c r="BZ211" s="77">
        <f t="shared" si="434"/>
        <v>0</v>
      </c>
      <c r="CA211" s="77">
        <f t="shared" si="435"/>
        <v>0</v>
      </c>
      <c r="CB211" s="77">
        <f t="shared" si="436"/>
        <v>0</v>
      </c>
      <c r="CC211" s="77">
        <f t="shared" si="437"/>
        <v>11.290000000000001</v>
      </c>
      <c r="CD211" s="75"/>
      <c r="CE211" s="77"/>
      <c r="CF211" s="77">
        <f t="shared" si="438"/>
        <v>9.3305785123966949</v>
      </c>
      <c r="CG211" s="77">
        <f t="shared" si="439"/>
        <v>0</v>
      </c>
      <c r="CH211" s="77">
        <f t="shared" si="440"/>
        <v>0</v>
      </c>
      <c r="CI211" s="77">
        <f t="shared" si="441"/>
        <v>0</v>
      </c>
      <c r="CJ211" s="77">
        <f t="shared" si="442"/>
        <v>0</v>
      </c>
      <c r="CK211" s="77">
        <f t="shared" si="443"/>
        <v>0</v>
      </c>
      <c r="CL211" s="77">
        <f t="shared" si="444"/>
        <v>0</v>
      </c>
      <c r="CM211" s="77">
        <f t="shared" si="445"/>
        <v>0</v>
      </c>
      <c r="CN211" s="77">
        <f t="shared" si="446"/>
        <v>0</v>
      </c>
      <c r="CO211" s="77">
        <f t="shared" si="447"/>
        <v>0</v>
      </c>
      <c r="CP211" s="77">
        <f t="shared" si="448"/>
        <v>0</v>
      </c>
      <c r="CQ211" s="77">
        <f t="shared" si="449"/>
        <v>0</v>
      </c>
      <c r="CR211" s="77">
        <f t="shared" si="450"/>
        <v>9.3305785123966949</v>
      </c>
      <c r="CS211" s="75"/>
      <c r="CT211" s="75"/>
      <c r="CU211" s="78">
        <f t="shared" si="463"/>
        <v>22.580000000000002</v>
      </c>
      <c r="CV211" s="78">
        <f t="shared" si="464"/>
        <v>0</v>
      </c>
      <c r="CW211" s="78">
        <f t="shared" si="465"/>
        <v>0</v>
      </c>
      <c r="CX211" s="78">
        <f t="shared" si="466"/>
        <v>0</v>
      </c>
      <c r="CY211" s="78">
        <f t="shared" si="467"/>
        <v>0</v>
      </c>
      <c r="CZ211" s="78">
        <f t="shared" si="468"/>
        <v>0</v>
      </c>
      <c r="DA211" s="78">
        <f t="shared" si="469"/>
        <v>0</v>
      </c>
      <c r="DB211" s="78">
        <f t="shared" si="470"/>
        <v>0</v>
      </c>
      <c r="DC211" s="78">
        <f t="shared" si="471"/>
        <v>0</v>
      </c>
      <c r="DD211" s="78">
        <f t="shared" si="472"/>
        <v>0</v>
      </c>
      <c r="DE211" s="78">
        <f t="shared" si="473"/>
        <v>0</v>
      </c>
      <c r="DF211" s="78">
        <f t="shared" si="474"/>
        <v>0</v>
      </c>
      <c r="DG211" s="77">
        <f t="shared" si="475"/>
        <v>22.580000000000002</v>
      </c>
      <c r="DH211" s="75"/>
      <c r="DJ211" s="6">
        <f t="shared" si="476"/>
        <v>30</v>
      </c>
      <c r="DK211" s="6">
        <f t="shared" si="477"/>
        <v>0</v>
      </c>
      <c r="DL211" s="6">
        <f t="shared" si="478"/>
        <v>0</v>
      </c>
      <c r="DM211" s="6">
        <f t="shared" si="479"/>
        <v>0</v>
      </c>
      <c r="DN211" s="6">
        <f t="shared" si="480"/>
        <v>0</v>
      </c>
      <c r="DO211" s="6">
        <f t="shared" si="481"/>
        <v>0</v>
      </c>
      <c r="DP211" s="6">
        <f t="shared" si="482"/>
        <v>0</v>
      </c>
      <c r="DQ211" s="6">
        <f t="shared" si="483"/>
        <v>0</v>
      </c>
      <c r="DR211" s="6">
        <f t="shared" si="484"/>
        <v>0</v>
      </c>
      <c r="DS211" s="6">
        <f t="shared" si="485"/>
        <v>0</v>
      </c>
      <c r="DT211" s="6">
        <f t="shared" si="486"/>
        <v>0</v>
      </c>
      <c r="DU211" s="6">
        <f t="shared" si="487"/>
        <v>0</v>
      </c>
      <c r="DV211" s="77">
        <f t="shared" si="421"/>
        <v>30</v>
      </c>
      <c r="DY211" s="6">
        <v>0</v>
      </c>
      <c r="DZ211" s="6">
        <v>0</v>
      </c>
      <c r="EA211" s="6">
        <v>0</v>
      </c>
      <c r="EB211" s="6">
        <v>0</v>
      </c>
      <c r="EC211" s="6">
        <v>0</v>
      </c>
      <c r="ED211" s="6">
        <v>0</v>
      </c>
      <c r="EE211" s="6">
        <v>0</v>
      </c>
      <c r="EF211" s="6">
        <v>0</v>
      </c>
      <c r="EG211" s="6">
        <v>0</v>
      </c>
      <c r="EH211" s="6">
        <v>0</v>
      </c>
      <c r="EI211" s="6">
        <v>0</v>
      </c>
      <c r="EJ211" s="6">
        <v>0</v>
      </c>
      <c r="EK211" s="77">
        <f t="shared" si="419"/>
        <v>0</v>
      </c>
      <c r="EO211" s="75">
        <f t="shared" si="451"/>
        <v>52.58</v>
      </c>
      <c r="EP211" s="75">
        <f t="shared" si="452"/>
        <v>0</v>
      </c>
      <c r="EQ211" s="75">
        <f t="shared" si="453"/>
        <v>0</v>
      </c>
      <c r="ER211" s="75">
        <f t="shared" si="454"/>
        <v>0</v>
      </c>
      <c r="ES211" s="75">
        <f t="shared" si="455"/>
        <v>0</v>
      </c>
      <c r="ET211" s="75">
        <f t="shared" si="456"/>
        <v>0</v>
      </c>
      <c r="EU211" s="75">
        <f t="shared" si="457"/>
        <v>0</v>
      </c>
      <c r="EV211" s="75">
        <f t="shared" si="458"/>
        <v>0</v>
      </c>
      <c r="EW211" s="75">
        <f t="shared" si="459"/>
        <v>0</v>
      </c>
      <c r="EX211" s="75">
        <f t="shared" si="460"/>
        <v>0</v>
      </c>
      <c r="EY211" s="75">
        <f t="shared" si="461"/>
        <v>0</v>
      </c>
      <c r="EZ211" s="75">
        <f t="shared" si="462"/>
        <v>0</v>
      </c>
      <c r="FA211" s="77">
        <f t="shared" si="420"/>
        <v>52.58</v>
      </c>
      <c r="FD211" s="75">
        <f t="shared" si="488"/>
        <v>1076.42</v>
      </c>
      <c r="FE211" s="75">
        <f t="shared" si="489"/>
        <v>0</v>
      </c>
      <c r="FF211" s="75">
        <f t="shared" si="490"/>
        <v>0</v>
      </c>
      <c r="FG211" s="75">
        <f t="shared" si="491"/>
        <v>0</v>
      </c>
      <c r="FH211" s="75">
        <f t="shared" si="492"/>
        <v>0</v>
      </c>
      <c r="FI211" s="75">
        <f t="shared" si="493"/>
        <v>0</v>
      </c>
      <c r="FJ211" s="75">
        <f t="shared" si="494"/>
        <v>0</v>
      </c>
      <c r="FK211" s="75">
        <f t="shared" si="495"/>
        <v>0</v>
      </c>
      <c r="FL211" s="75">
        <f t="shared" si="496"/>
        <v>0</v>
      </c>
      <c r="FM211" s="75">
        <f t="shared" si="497"/>
        <v>0</v>
      </c>
      <c r="FN211" s="75">
        <f t="shared" si="498"/>
        <v>0</v>
      </c>
      <c r="FO211" s="75">
        <f t="shared" si="499"/>
        <v>0</v>
      </c>
      <c r="FP211" s="75">
        <f t="shared" si="500"/>
        <v>1076.42</v>
      </c>
    </row>
    <row r="212" spans="1:172" ht="15" customHeight="1" outlineLevel="2" x14ac:dyDescent="0.25">
      <c r="A212" s="30">
        <v>12</v>
      </c>
      <c r="B212" s="30" t="s">
        <v>408</v>
      </c>
      <c r="C212" s="30" t="s">
        <v>6</v>
      </c>
      <c r="D212" s="64">
        <f t="shared" si="423"/>
        <v>16156</v>
      </c>
      <c r="E212" s="62">
        <v>16156</v>
      </c>
      <c r="F212" s="39" t="s">
        <v>731</v>
      </c>
      <c r="G212" s="36" t="s">
        <v>410</v>
      </c>
      <c r="H212" s="36" t="s">
        <v>410</v>
      </c>
      <c r="I212" s="39" t="s">
        <v>730</v>
      </c>
      <c r="J212" s="44" t="s">
        <v>434</v>
      </c>
      <c r="K212" s="44" t="s">
        <v>434</v>
      </c>
      <c r="L212" s="32" t="s">
        <v>220</v>
      </c>
      <c r="M212" s="33" t="s">
        <v>405</v>
      </c>
      <c r="N212" s="34">
        <v>0.01</v>
      </c>
      <c r="O212" s="34">
        <v>0.02</v>
      </c>
      <c r="P212" s="34">
        <v>0</v>
      </c>
      <c r="Q212" s="34">
        <v>0</v>
      </c>
      <c r="R212" s="33">
        <v>0</v>
      </c>
      <c r="S212" s="33">
        <v>0</v>
      </c>
      <c r="T212" s="33">
        <v>30</v>
      </c>
      <c r="U212" s="33"/>
      <c r="X212" s="75">
        <f>+VLOOKUP($D212,[1]venta_neta_cons!$A$2:$N$1048576,3,0)</f>
        <v>83</v>
      </c>
      <c r="Y212" s="75">
        <f>+VLOOKUP($D212,[1]venta_neta_cons!$A$2:$N$1048576,4,0)</f>
        <v>0</v>
      </c>
      <c r="Z212" s="75">
        <f>+VLOOKUP($D212,[1]venta_neta_cons!$A$2:$N$1048576,5,0)</f>
        <v>0</v>
      </c>
      <c r="AA212" s="75">
        <f>+VLOOKUP($D212,[1]venta_neta_cons!$A$2:$N$1048576,6,0)</f>
        <v>0</v>
      </c>
      <c r="AB212" s="75">
        <f>+VLOOKUP($D212,[1]venta_neta_cons!$A$2:$N$1048576,7,0)</f>
        <v>0</v>
      </c>
      <c r="AC212" s="75">
        <f>+VLOOKUP($D212,[1]venta_neta_cons!$A$2:$N$1048576,8,0)</f>
        <v>0</v>
      </c>
      <c r="AD212" s="75">
        <f>+VLOOKUP($D212,[1]venta_neta_cons!$A$2:$N$1048576,9,0)</f>
        <v>0</v>
      </c>
      <c r="AE212" s="75">
        <f>+VLOOKUP($D212,[1]venta_neta_cons!$A$2:$N$1048576,10,0)</f>
        <v>0</v>
      </c>
      <c r="AF212" s="75">
        <f>+VLOOKUP($D212,[1]venta_neta_cons!$A$2:$N$1048576,11,0)</f>
        <v>0</v>
      </c>
      <c r="AG212" s="75">
        <f>+VLOOKUP($D212,[1]venta_neta_cons!$A$2:$N$1048576,12,0)</f>
        <v>0</v>
      </c>
      <c r="AH212" s="75">
        <f>+VLOOKUP($D212,[1]venta_neta_cons!$A$2:$N$1048576,13,0)</f>
        <v>0</v>
      </c>
      <c r="AI212" s="75">
        <f>+VLOOKUP($D212,[1]venta_neta_cons!$A$2:$N$1048576,14,0)</f>
        <v>0</v>
      </c>
      <c r="AJ212" s="76">
        <f t="shared" si="424"/>
        <v>83</v>
      </c>
      <c r="AK212" s="159">
        <f t="shared" si="422"/>
        <v>0.7636144578313252</v>
      </c>
      <c r="AL212" s="76"/>
      <c r="AM212" s="75">
        <f>+VLOOKUP($D212,[1]saldo_cons!$A$2:$N$1048576,3,0)</f>
        <v>83</v>
      </c>
      <c r="AN212" s="75">
        <f>+VLOOKUP($D212,[1]saldo_cons!$A$2:$N$1048576,4,0)</f>
        <v>0</v>
      </c>
      <c r="AO212" s="75">
        <f>+VLOOKUP($D212,[1]saldo_cons!$A$2:$N$1048576,5,0)</f>
        <v>0</v>
      </c>
      <c r="AP212" s="75">
        <f>+VLOOKUP($D212,[1]saldo_cons!$A$2:$N$1048576,6,0)</f>
        <v>0</v>
      </c>
      <c r="AQ212" s="75">
        <f>+VLOOKUP($D212,[1]saldo_cons!$A$2:$N$1048576,7,0)</f>
        <v>0</v>
      </c>
      <c r="AR212" s="75">
        <f>+VLOOKUP($D212,[1]saldo_cons!$A$2:$N$1048576,8,0)</f>
        <v>0</v>
      </c>
      <c r="AS212" s="75">
        <f>+VLOOKUP($D212,[1]saldo_cons!$A$2:$N$1048576,9,0)</f>
        <v>0</v>
      </c>
      <c r="AT212" s="75">
        <f>+VLOOKUP($D212,[1]saldo_cons!$A$2:$N$1048576,10,0)</f>
        <v>0</v>
      </c>
      <c r="AU212" s="75">
        <f>+VLOOKUP($D212,[1]saldo_cons!$A$2:$N$1048576,11,0)</f>
        <v>0</v>
      </c>
      <c r="AV212" s="75">
        <f>+VLOOKUP($D212,[1]saldo_cons!$A$2:$N$1048576,12,0)</f>
        <v>0</v>
      </c>
      <c r="AW212" s="75">
        <f>+VLOOKUP($D212,[1]saldo_cons!$A$2:$N$1048576,13,0)</f>
        <v>0</v>
      </c>
      <c r="AX212" s="75">
        <f>+VLOOKUP($D212,[1]saldo_cons!$A$2:$N$1048576,14,0)</f>
        <v>0</v>
      </c>
      <c r="AY212" s="76">
        <f t="shared" ref="AY212:AY275" si="501">+SUM(AM212:AX212)</f>
        <v>83</v>
      </c>
      <c r="AZ212" s="76"/>
      <c r="BA212" s="76"/>
      <c r="BB212" s="75">
        <f>+VLOOKUP($D212,[1]ggr_cons!$A$2:$N$1048576,3,0)</f>
        <v>63.379999999999995</v>
      </c>
      <c r="BC212" s="75">
        <f>+VLOOKUP($D212,[1]ggr_cons!$A$2:$N$1048576,4,0)</f>
        <v>0</v>
      </c>
      <c r="BD212" s="75">
        <f>+VLOOKUP($D212,[1]ggr_cons!$A$2:$N$1048576,5,0)</f>
        <v>0</v>
      </c>
      <c r="BE212" s="75">
        <f>+VLOOKUP($D212,[1]ggr_cons!$A$2:$N$1048576,6,0)</f>
        <v>0</v>
      </c>
      <c r="BF212" s="75">
        <f>+VLOOKUP($D212,[1]ggr_cons!$A$2:$N$1048576,7,0)</f>
        <v>0</v>
      </c>
      <c r="BG212" s="75">
        <f>+VLOOKUP($D212,[1]ggr_cons!$A$2:$N$1048576,8,0)</f>
        <v>0</v>
      </c>
      <c r="BH212" s="75">
        <f>+VLOOKUP($D212,[1]ggr_cons!$A$2:$N$1048576,9,0)</f>
        <v>0</v>
      </c>
      <c r="BI212" s="75">
        <f>+VLOOKUP($D212,[1]ggr_cons!$A$2:$N$1048576,10,0)</f>
        <v>0</v>
      </c>
      <c r="BJ212" s="75">
        <f>+VLOOKUP($D212,[1]ggr_cons!$A$2:$N$1048576,11,0)</f>
        <v>0</v>
      </c>
      <c r="BK212" s="75">
        <f>+VLOOKUP($D212,[1]ggr_cons!$A$2:$N$1048576,12,0)</f>
        <v>0</v>
      </c>
      <c r="BL212" s="75">
        <f>+VLOOKUP($D212,[1]ggr_cons!$A$2:$N$1048576,13,0)</f>
        <v>0</v>
      </c>
      <c r="BM212" s="75">
        <f>+VLOOKUP($D212,[1]ggr_cons!$A$2:$N$1048576,14,0)</f>
        <v>0</v>
      </c>
      <c r="BN212" s="76">
        <f t="shared" ref="BN212:BN275" si="502">+SUM(BB212:BM212)</f>
        <v>63.379999999999995</v>
      </c>
      <c r="BO212" s="75"/>
      <c r="BP212" s="75"/>
      <c r="BQ212" s="77">
        <f t="shared" si="425"/>
        <v>0.83000000000000007</v>
      </c>
      <c r="BR212" s="77">
        <f t="shared" si="426"/>
        <v>0</v>
      </c>
      <c r="BS212" s="77">
        <f t="shared" si="427"/>
        <v>0</v>
      </c>
      <c r="BT212" s="77">
        <f t="shared" si="428"/>
        <v>0</v>
      </c>
      <c r="BU212" s="77">
        <f t="shared" si="429"/>
        <v>0</v>
      </c>
      <c r="BV212" s="77">
        <f t="shared" si="430"/>
        <v>0</v>
      </c>
      <c r="BW212" s="77">
        <f t="shared" si="431"/>
        <v>0</v>
      </c>
      <c r="BX212" s="77">
        <f t="shared" si="432"/>
        <v>0</v>
      </c>
      <c r="BY212" s="77">
        <f t="shared" si="433"/>
        <v>0</v>
      </c>
      <c r="BZ212" s="77">
        <f t="shared" si="434"/>
        <v>0</v>
      </c>
      <c r="CA212" s="77">
        <f t="shared" si="435"/>
        <v>0</v>
      </c>
      <c r="CB212" s="77">
        <f t="shared" si="436"/>
        <v>0</v>
      </c>
      <c r="CC212" s="77">
        <f t="shared" si="437"/>
        <v>0.83000000000000007</v>
      </c>
      <c r="CD212" s="75"/>
      <c r="CE212" s="77"/>
      <c r="CF212" s="77">
        <f t="shared" si="438"/>
        <v>0.68595041322314054</v>
      </c>
      <c r="CG212" s="77">
        <f t="shared" si="439"/>
        <v>0</v>
      </c>
      <c r="CH212" s="77">
        <f t="shared" si="440"/>
        <v>0</v>
      </c>
      <c r="CI212" s="77">
        <f t="shared" si="441"/>
        <v>0</v>
      </c>
      <c r="CJ212" s="77">
        <f t="shared" si="442"/>
        <v>0</v>
      </c>
      <c r="CK212" s="77">
        <f t="shared" si="443"/>
        <v>0</v>
      </c>
      <c r="CL212" s="77">
        <f t="shared" si="444"/>
        <v>0</v>
      </c>
      <c r="CM212" s="77">
        <f t="shared" si="445"/>
        <v>0</v>
      </c>
      <c r="CN212" s="77">
        <f t="shared" si="446"/>
        <v>0</v>
      </c>
      <c r="CO212" s="77">
        <f t="shared" si="447"/>
        <v>0</v>
      </c>
      <c r="CP212" s="77">
        <f t="shared" si="448"/>
        <v>0</v>
      </c>
      <c r="CQ212" s="77">
        <f t="shared" si="449"/>
        <v>0</v>
      </c>
      <c r="CR212" s="77">
        <f t="shared" si="450"/>
        <v>0.68595041322314054</v>
      </c>
      <c r="CS212" s="75"/>
      <c r="CT212" s="75"/>
      <c r="CU212" s="78">
        <f t="shared" si="463"/>
        <v>1.6600000000000001</v>
      </c>
      <c r="CV212" s="78">
        <f t="shared" si="464"/>
        <v>0</v>
      </c>
      <c r="CW212" s="78">
        <f t="shared" si="465"/>
        <v>0</v>
      </c>
      <c r="CX212" s="78">
        <f t="shared" si="466"/>
        <v>0</v>
      </c>
      <c r="CY212" s="78">
        <f t="shared" si="467"/>
        <v>0</v>
      </c>
      <c r="CZ212" s="78">
        <f t="shared" si="468"/>
        <v>0</v>
      </c>
      <c r="DA212" s="78">
        <f t="shared" si="469"/>
        <v>0</v>
      </c>
      <c r="DB212" s="78">
        <f t="shared" si="470"/>
        <v>0</v>
      </c>
      <c r="DC212" s="78">
        <f t="shared" si="471"/>
        <v>0</v>
      </c>
      <c r="DD212" s="78">
        <f t="shared" si="472"/>
        <v>0</v>
      </c>
      <c r="DE212" s="78">
        <f t="shared" si="473"/>
        <v>0</v>
      </c>
      <c r="DF212" s="78">
        <f t="shared" si="474"/>
        <v>0</v>
      </c>
      <c r="DG212" s="77">
        <f t="shared" si="475"/>
        <v>1.6600000000000001</v>
      </c>
      <c r="DH212" s="75"/>
      <c r="DJ212" s="6">
        <f t="shared" si="476"/>
        <v>30</v>
      </c>
      <c r="DK212" s="6">
        <f t="shared" si="477"/>
        <v>0</v>
      </c>
      <c r="DL212" s="6">
        <f t="shared" si="478"/>
        <v>0</v>
      </c>
      <c r="DM212" s="6">
        <f t="shared" si="479"/>
        <v>0</v>
      </c>
      <c r="DN212" s="6">
        <f t="shared" si="480"/>
        <v>0</v>
      </c>
      <c r="DO212" s="6">
        <f t="shared" si="481"/>
        <v>0</v>
      </c>
      <c r="DP212" s="6">
        <f t="shared" si="482"/>
        <v>0</v>
      </c>
      <c r="DQ212" s="6">
        <f t="shared" si="483"/>
        <v>0</v>
      </c>
      <c r="DR212" s="6">
        <f t="shared" si="484"/>
        <v>0</v>
      </c>
      <c r="DS212" s="6">
        <f t="shared" si="485"/>
        <v>0</v>
      </c>
      <c r="DT212" s="6">
        <f t="shared" si="486"/>
        <v>0</v>
      </c>
      <c r="DU212" s="6">
        <f t="shared" si="487"/>
        <v>0</v>
      </c>
      <c r="DV212" s="77">
        <f t="shared" si="421"/>
        <v>30</v>
      </c>
      <c r="DY212" s="6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77">
        <f t="shared" ref="EK212:EK275" si="503">+SUM(DY212:EJ212)</f>
        <v>0</v>
      </c>
      <c r="EO212" s="75">
        <f t="shared" si="451"/>
        <v>31.66</v>
      </c>
      <c r="EP212" s="75">
        <f t="shared" si="452"/>
        <v>0</v>
      </c>
      <c r="EQ212" s="75">
        <f t="shared" si="453"/>
        <v>0</v>
      </c>
      <c r="ER212" s="75">
        <f t="shared" si="454"/>
        <v>0</v>
      </c>
      <c r="ES212" s="75">
        <f t="shared" si="455"/>
        <v>0</v>
      </c>
      <c r="ET212" s="75">
        <f t="shared" si="456"/>
        <v>0</v>
      </c>
      <c r="EU212" s="75">
        <f t="shared" si="457"/>
        <v>0</v>
      </c>
      <c r="EV212" s="75">
        <f t="shared" si="458"/>
        <v>0</v>
      </c>
      <c r="EW212" s="75">
        <f t="shared" si="459"/>
        <v>0</v>
      </c>
      <c r="EX212" s="75">
        <f t="shared" si="460"/>
        <v>0</v>
      </c>
      <c r="EY212" s="75">
        <f t="shared" si="461"/>
        <v>0</v>
      </c>
      <c r="EZ212" s="75">
        <f t="shared" si="462"/>
        <v>0</v>
      </c>
      <c r="FA212" s="77">
        <f t="shared" ref="FA212:FA275" si="504">+SUM(EO212:EZ212)</f>
        <v>31.66</v>
      </c>
      <c r="FD212" s="75">
        <f t="shared" si="488"/>
        <v>51.34</v>
      </c>
      <c r="FE212" s="75">
        <f t="shared" si="489"/>
        <v>0</v>
      </c>
      <c r="FF212" s="75">
        <f t="shared" si="490"/>
        <v>0</v>
      </c>
      <c r="FG212" s="75">
        <f t="shared" si="491"/>
        <v>0</v>
      </c>
      <c r="FH212" s="75">
        <f t="shared" si="492"/>
        <v>0</v>
      </c>
      <c r="FI212" s="75">
        <f t="shared" si="493"/>
        <v>0</v>
      </c>
      <c r="FJ212" s="75">
        <f t="shared" si="494"/>
        <v>0</v>
      </c>
      <c r="FK212" s="75">
        <f t="shared" si="495"/>
        <v>0</v>
      </c>
      <c r="FL212" s="75">
        <f t="shared" si="496"/>
        <v>0</v>
      </c>
      <c r="FM212" s="75">
        <f t="shared" si="497"/>
        <v>0</v>
      </c>
      <c r="FN212" s="75">
        <f t="shared" si="498"/>
        <v>0</v>
      </c>
      <c r="FO212" s="75">
        <f t="shared" si="499"/>
        <v>0</v>
      </c>
      <c r="FP212" s="75">
        <f t="shared" si="500"/>
        <v>51.34</v>
      </c>
    </row>
    <row r="213" spans="1:172" ht="15" customHeight="1" outlineLevel="2" x14ac:dyDescent="0.25">
      <c r="A213" s="30">
        <v>12</v>
      </c>
      <c r="B213" s="30" t="s">
        <v>408</v>
      </c>
      <c r="C213" s="30" t="s">
        <v>6</v>
      </c>
      <c r="D213" s="64">
        <f t="shared" si="423"/>
        <v>16157</v>
      </c>
      <c r="E213" s="62">
        <v>16157</v>
      </c>
      <c r="F213" s="39" t="s">
        <v>734</v>
      </c>
      <c r="G213" s="36" t="s">
        <v>410</v>
      </c>
      <c r="H213" s="36" t="s">
        <v>410</v>
      </c>
      <c r="I213" s="39" t="s">
        <v>732</v>
      </c>
      <c r="J213" s="37" t="s">
        <v>733</v>
      </c>
      <c r="K213" s="44" t="s">
        <v>434</v>
      </c>
      <c r="L213" s="32" t="s">
        <v>220</v>
      </c>
      <c r="M213" s="33" t="s">
        <v>405</v>
      </c>
      <c r="N213" s="34">
        <v>0.01</v>
      </c>
      <c r="O213" s="34">
        <v>0.02</v>
      </c>
      <c r="P213" s="34">
        <v>0</v>
      </c>
      <c r="Q213" s="34">
        <v>0</v>
      </c>
      <c r="R213" s="33">
        <v>0</v>
      </c>
      <c r="S213" s="33">
        <v>0</v>
      </c>
      <c r="T213" s="33">
        <v>30</v>
      </c>
      <c r="U213" s="33"/>
      <c r="X213" s="75">
        <f>+VLOOKUP($D213,[1]venta_neta_cons!$A$2:$N$1048576,3,0)</f>
        <v>852</v>
      </c>
      <c r="Y213" s="75">
        <f>+VLOOKUP($D213,[1]venta_neta_cons!$A$2:$N$1048576,4,0)</f>
        <v>0</v>
      </c>
      <c r="Z213" s="75">
        <f>+VLOOKUP($D213,[1]venta_neta_cons!$A$2:$N$1048576,5,0)</f>
        <v>0</v>
      </c>
      <c r="AA213" s="75">
        <f>+VLOOKUP($D213,[1]venta_neta_cons!$A$2:$N$1048576,6,0)</f>
        <v>0</v>
      </c>
      <c r="AB213" s="75">
        <f>+VLOOKUP($D213,[1]venta_neta_cons!$A$2:$N$1048576,7,0)</f>
        <v>0</v>
      </c>
      <c r="AC213" s="75">
        <f>+VLOOKUP($D213,[1]venta_neta_cons!$A$2:$N$1048576,8,0)</f>
        <v>0</v>
      </c>
      <c r="AD213" s="75">
        <f>+VLOOKUP($D213,[1]venta_neta_cons!$A$2:$N$1048576,9,0)</f>
        <v>0</v>
      </c>
      <c r="AE213" s="75">
        <f>+VLOOKUP($D213,[1]venta_neta_cons!$A$2:$N$1048576,10,0)</f>
        <v>0</v>
      </c>
      <c r="AF213" s="75">
        <f>+VLOOKUP($D213,[1]venta_neta_cons!$A$2:$N$1048576,11,0)</f>
        <v>0</v>
      </c>
      <c r="AG213" s="75">
        <f>+VLOOKUP($D213,[1]venta_neta_cons!$A$2:$N$1048576,12,0)</f>
        <v>0</v>
      </c>
      <c r="AH213" s="75">
        <f>+VLOOKUP($D213,[1]venta_neta_cons!$A$2:$N$1048576,13,0)</f>
        <v>0</v>
      </c>
      <c r="AI213" s="75">
        <f>+VLOOKUP($D213,[1]venta_neta_cons!$A$2:$N$1048576,14,0)</f>
        <v>0</v>
      </c>
      <c r="AJ213" s="76">
        <f t="shared" si="424"/>
        <v>852</v>
      </c>
      <c r="AK213" s="159">
        <f t="shared" si="422"/>
        <v>0.41007042253521125</v>
      </c>
      <c r="AL213" s="76"/>
      <c r="AM213" s="75">
        <f>+VLOOKUP($D213,[1]saldo_cons!$A$2:$N$1048576,3,0)</f>
        <v>852</v>
      </c>
      <c r="AN213" s="75">
        <f>+VLOOKUP($D213,[1]saldo_cons!$A$2:$N$1048576,4,0)</f>
        <v>0</v>
      </c>
      <c r="AO213" s="75">
        <f>+VLOOKUP($D213,[1]saldo_cons!$A$2:$N$1048576,5,0)</f>
        <v>0</v>
      </c>
      <c r="AP213" s="75">
        <f>+VLOOKUP($D213,[1]saldo_cons!$A$2:$N$1048576,6,0)</f>
        <v>0</v>
      </c>
      <c r="AQ213" s="75">
        <f>+VLOOKUP($D213,[1]saldo_cons!$A$2:$N$1048576,7,0)</f>
        <v>0</v>
      </c>
      <c r="AR213" s="75">
        <f>+VLOOKUP($D213,[1]saldo_cons!$A$2:$N$1048576,8,0)</f>
        <v>0</v>
      </c>
      <c r="AS213" s="75">
        <f>+VLOOKUP($D213,[1]saldo_cons!$A$2:$N$1048576,9,0)</f>
        <v>0</v>
      </c>
      <c r="AT213" s="75">
        <f>+VLOOKUP($D213,[1]saldo_cons!$A$2:$N$1048576,10,0)</f>
        <v>0</v>
      </c>
      <c r="AU213" s="75">
        <f>+VLOOKUP($D213,[1]saldo_cons!$A$2:$N$1048576,11,0)</f>
        <v>0</v>
      </c>
      <c r="AV213" s="75">
        <f>+VLOOKUP($D213,[1]saldo_cons!$A$2:$N$1048576,12,0)</f>
        <v>0</v>
      </c>
      <c r="AW213" s="75">
        <f>+VLOOKUP($D213,[1]saldo_cons!$A$2:$N$1048576,13,0)</f>
        <v>0</v>
      </c>
      <c r="AX213" s="75">
        <f>+VLOOKUP($D213,[1]saldo_cons!$A$2:$N$1048576,14,0)</f>
        <v>0</v>
      </c>
      <c r="AY213" s="76">
        <f t="shared" si="501"/>
        <v>852</v>
      </c>
      <c r="AZ213" s="76"/>
      <c r="BA213" s="76"/>
      <c r="BB213" s="75">
        <f>+VLOOKUP($D213,[1]ggr_cons!$A$2:$N$1048576,3,0)</f>
        <v>349.38</v>
      </c>
      <c r="BC213" s="75">
        <f>+VLOOKUP($D213,[1]ggr_cons!$A$2:$N$1048576,4,0)</f>
        <v>0</v>
      </c>
      <c r="BD213" s="75">
        <f>+VLOOKUP($D213,[1]ggr_cons!$A$2:$N$1048576,5,0)</f>
        <v>0</v>
      </c>
      <c r="BE213" s="75">
        <f>+VLOOKUP($D213,[1]ggr_cons!$A$2:$N$1048576,6,0)</f>
        <v>0</v>
      </c>
      <c r="BF213" s="75">
        <f>+VLOOKUP($D213,[1]ggr_cons!$A$2:$N$1048576,7,0)</f>
        <v>0</v>
      </c>
      <c r="BG213" s="75">
        <f>+VLOOKUP($D213,[1]ggr_cons!$A$2:$N$1048576,8,0)</f>
        <v>0</v>
      </c>
      <c r="BH213" s="75">
        <f>+VLOOKUP($D213,[1]ggr_cons!$A$2:$N$1048576,9,0)</f>
        <v>0</v>
      </c>
      <c r="BI213" s="75">
        <f>+VLOOKUP($D213,[1]ggr_cons!$A$2:$N$1048576,10,0)</f>
        <v>0</v>
      </c>
      <c r="BJ213" s="75">
        <f>+VLOOKUP($D213,[1]ggr_cons!$A$2:$N$1048576,11,0)</f>
        <v>0</v>
      </c>
      <c r="BK213" s="75">
        <f>+VLOOKUP($D213,[1]ggr_cons!$A$2:$N$1048576,12,0)</f>
        <v>0</v>
      </c>
      <c r="BL213" s="75">
        <f>+VLOOKUP($D213,[1]ggr_cons!$A$2:$N$1048576,13,0)</f>
        <v>0</v>
      </c>
      <c r="BM213" s="75">
        <f>+VLOOKUP($D213,[1]ggr_cons!$A$2:$N$1048576,14,0)</f>
        <v>0</v>
      </c>
      <c r="BN213" s="76">
        <f t="shared" si="502"/>
        <v>349.38</v>
      </c>
      <c r="BO213" s="75"/>
      <c r="BP213" s="75"/>
      <c r="BQ213" s="77">
        <f t="shared" si="425"/>
        <v>8.52</v>
      </c>
      <c r="BR213" s="77">
        <f t="shared" si="426"/>
        <v>0</v>
      </c>
      <c r="BS213" s="77">
        <f t="shared" si="427"/>
        <v>0</v>
      </c>
      <c r="BT213" s="77">
        <f t="shared" si="428"/>
        <v>0</v>
      </c>
      <c r="BU213" s="77">
        <f t="shared" si="429"/>
        <v>0</v>
      </c>
      <c r="BV213" s="77">
        <f t="shared" si="430"/>
        <v>0</v>
      </c>
      <c r="BW213" s="77">
        <f t="shared" si="431"/>
        <v>0</v>
      </c>
      <c r="BX213" s="77">
        <f t="shared" si="432"/>
        <v>0</v>
      </c>
      <c r="BY213" s="77">
        <f t="shared" si="433"/>
        <v>0</v>
      </c>
      <c r="BZ213" s="77">
        <f t="shared" si="434"/>
        <v>0</v>
      </c>
      <c r="CA213" s="77">
        <f t="shared" si="435"/>
        <v>0</v>
      </c>
      <c r="CB213" s="77">
        <f t="shared" si="436"/>
        <v>0</v>
      </c>
      <c r="CC213" s="77">
        <f t="shared" si="437"/>
        <v>8.52</v>
      </c>
      <c r="CD213" s="75"/>
      <c r="CE213" s="77"/>
      <c r="CF213" s="77">
        <f t="shared" si="438"/>
        <v>7.0413223140495864</v>
      </c>
      <c r="CG213" s="77">
        <f t="shared" si="439"/>
        <v>0</v>
      </c>
      <c r="CH213" s="77">
        <f t="shared" si="440"/>
        <v>0</v>
      </c>
      <c r="CI213" s="77">
        <f t="shared" si="441"/>
        <v>0</v>
      </c>
      <c r="CJ213" s="77">
        <f t="shared" si="442"/>
        <v>0</v>
      </c>
      <c r="CK213" s="77">
        <f t="shared" si="443"/>
        <v>0</v>
      </c>
      <c r="CL213" s="77">
        <f t="shared" si="444"/>
        <v>0</v>
      </c>
      <c r="CM213" s="77">
        <f t="shared" si="445"/>
        <v>0</v>
      </c>
      <c r="CN213" s="77">
        <f t="shared" si="446"/>
        <v>0</v>
      </c>
      <c r="CO213" s="77">
        <f t="shared" si="447"/>
        <v>0</v>
      </c>
      <c r="CP213" s="77">
        <f t="shared" si="448"/>
        <v>0</v>
      </c>
      <c r="CQ213" s="77">
        <f t="shared" si="449"/>
        <v>0</v>
      </c>
      <c r="CR213" s="77">
        <f t="shared" si="450"/>
        <v>7.0413223140495864</v>
      </c>
      <c r="CS213" s="75"/>
      <c r="CT213" s="75"/>
      <c r="CU213" s="78">
        <f t="shared" si="463"/>
        <v>17.04</v>
      </c>
      <c r="CV213" s="78">
        <f t="shared" si="464"/>
        <v>0</v>
      </c>
      <c r="CW213" s="78">
        <f t="shared" si="465"/>
        <v>0</v>
      </c>
      <c r="CX213" s="78">
        <f t="shared" si="466"/>
        <v>0</v>
      </c>
      <c r="CY213" s="78">
        <f t="shared" si="467"/>
        <v>0</v>
      </c>
      <c r="CZ213" s="78">
        <f t="shared" si="468"/>
        <v>0</v>
      </c>
      <c r="DA213" s="78">
        <f t="shared" si="469"/>
        <v>0</v>
      </c>
      <c r="DB213" s="78">
        <f t="shared" si="470"/>
        <v>0</v>
      </c>
      <c r="DC213" s="78">
        <f t="shared" si="471"/>
        <v>0</v>
      </c>
      <c r="DD213" s="78">
        <f t="shared" si="472"/>
        <v>0</v>
      </c>
      <c r="DE213" s="78">
        <f t="shared" si="473"/>
        <v>0</v>
      </c>
      <c r="DF213" s="78">
        <f t="shared" si="474"/>
        <v>0</v>
      </c>
      <c r="DG213" s="77">
        <f t="shared" si="475"/>
        <v>17.04</v>
      </c>
      <c r="DH213" s="75"/>
      <c r="DJ213" s="6">
        <f t="shared" si="476"/>
        <v>30</v>
      </c>
      <c r="DK213" s="6">
        <f t="shared" si="477"/>
        <v>0</v>
      </c>
      <c r="DL213" s="6">
        <f t="shared" si="478"/>
        <v>0</v>
      </c>
      <c r="DM213" s="6">
        <f t="shared" si="479"/>
        <v>0</v>
      </c>
      <c r="DN213" s="6">
        <f t="shared" si="480"/>
        <v>0</v>
      </c>
      <c r="DO213" s="6">
        <f t="shared" si="481"/>
        <v>0</v>
      </c>
      <c r="DP213" s="6">
        <f t="shared" si="482"/>
        <v>0</v>
      </c>
      <c r="DQ213" s="6">
        <f t="shared" si="483"/>
        <v>0</v>
      </c>
      <c r="DR213" s="6">
        <f t="shared" si="484"/>
        <v>0</v>
      </c>
      <c r="DS213" s="6">
        <f t="shared" si="485"/>
        <v>0</v>
      </c>
      <c r="DT213" s="6">
        <f t="shared" si="486"/>
        <v>0</v>
      </c>
      <c r="DU213" s="6">
        <f t="shared" si="487"/>
        <v>0</v>
      </c>
      <c r="DV213" s="77">
        <f t="shared" si="421"/>
        <v>30</v>
      </c>
      <c r="DY213" s="6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77">
        <f t="shared" si="503"/>
        <v>0</v>
      </c>
      <c r="EO213" s="75">
        <f t="shared" si="451"/>
        <v>47.04</v>
      </c>
      <c r="EP213" s="75">
        <f t="shared" si="452"/>
        <v>0</v>
      </c>
      <c r="EQ213" s="75">
        <f t="shared" si="453"/>
        <v>0</v>
      </c>
      <c r="ER213" s="75">
        <f t="shared" si="454"/>
        <v>0</v>
      </c>
      <c r="ES213" s="75">
        <f t="shared" si="455"/>
        <v>0</v>
      </c>
      <c r="ET213" s="75">
        <f t="shared" si="456"/>
        <v>0</v>
      </c>
      <c r="EU213" s="75">
        <f t="shared" si="457"/>
        <v>0</v>
      </c>
      <c r="EV213" s="75">
        <f t="shared" si="458"/>
        <v>0</v>
      </c>
      <c r="EW213" s="75">
        <f t="shared" si="459"/>
        <v>0</v>
      </c>
      <c r="EX213" s="75">
        <f t="shared" si="460"/>
        <v>0</v>
      </c>
      <c r="EY213" s="75">
        <f t="shared" si="461"/>
        <v>0</v>
      </c>
      <c r="EZ213" s="75">
        <f t="shared" si="462"/>
        <v>0</v>
      </c>
      <c r="FA213" s="77">
        <f t="shared" si="504"/>
        <v>47.04</v>
      </c>
      <c r="FD213" s="75">
        <f t="shared" si="488"/>
        <v>804.96</v>
      </c>
      <c r="FE213" s="75">
        <f t="shared" si="489"/>
        <v>0</v>
      </c>
      <c r="FF213" s="75">
        <f t="shared" si="490"/>
        <v>0</v>
      </c>
      <c r="FG213" s="75">
        <f t="shared" si="491"/>
        <v>0</v>
      </c>
      <c r="FH213" s="75">
        <f t="shared" si="492"/>
        <v>0</v>
      </c>
      <c r="FI213" s="75">
        <f t="shared" si="493"/>
        <v>0</v>
      </c>
      <c r="FJ213" s="75">
        <f t="shared" si="494"/>
        <v>0</v>
      </c>
      <c r="FK213" s="75">
        <f t="shared" si="495"/>
        <v>0</v>
      </c>
      <c r="FL213" s="75">
        <f t="shared" si="496"/>
        <v>0</v>
      </c>
      <c r="FM213" s="75">
        <f t="shared" si="497"/>
        <v>0</v>
      </c>
      <c r="FN213" s="75">
        <f t="shared" si="498"/>
        <v>0</v>
      </c>
      <c r="FO213" s="75">
        <f t="shared" si="499"/>
        <v>0</v>
      </c>
      <c r="FP213" s="75">
        <f t="shared" si="500"/>
        <v>804.96</v>
      </c>
    </row>
    <row r="214" spans="1:172" ht="15" customHeight="1" outlineLevel="2" x14ac:dyDescent="0.25">
      <c r="A214" s="30">
        <v>12</v>
      </c>
      <c r="B214" s="30" t="s">
        <v>408</v>
      </c>
      <c r="C214" s="30" t="s">
        <v>6</v>
      </c>
      <c r="D214" s="64">
        <f t="shared" si="423"/>
        <v>16158</v>
      </c>
      <c r="E214" s="62">
        <v>16158</v>
      </c>
      <c r="F214" s="37" t="s">
        <v>737</v>
      </c>
      <c r="G214" s="36" t="s">
        <v>410</v>
      </c>
      <c r="H214" s="36" t="s">
        <v>410</v>
      </c>
      <c r="I214" s="39" t="s">
        <v>735</v>
      </c>
      <c r="J214" s="39" t="s">
        <v>736</v>
      </c>
      <c r="K214" s="37" t="s">
        <v>415</v>
      </c>
      <c r="L214" s="32" t="s">
        <v>220</v>
      </c>
      <c r="M214" s="33" t="s">
        <v>405</v>
      </c>
      <c r="N214" s="34">
        <v>0.01</v>
      </c>
      <c r="O214" s="34">
        <v>0.02</v>
      </c>
      <c r="P214" s="34">
        <v>0</v>
      </c>
      <c r="Q214" s="34">
        <v>0</v>
      </c>
      <c r="R214" s="33">
        <v>0</v>
      </c>
      <c r="S214" s="33">
        <v>0</v>
      </c>
      <c r="T214" s="33">
        <v>30</v>
      </c>
      <c r="U214" s="33"/>
      <c r="X214" s="75">
        <f>+VLOOKUP($D214,[1]venta_neta_cons!$A$2:$N$1048576,3,0)</f>
        <v>3818</v>
      </c>
      <c r="Y214" s="75">
        <f>+VLOOKUP($D214,[1]venta_neta_cons!$A$2:$N$1048576,4,0)</f>
        <v>0</v>
      </c>
      <c r="Z214" s="75">
        <f>+VLOOKUP($D214,[1]venta_neta_cons!$A$2:$N$1048576,5,0)</f>
        <v>0</v>
      </c>
      <c r="AA214" s="75">
        <f>+VLOOKUP($D214,[1]venta_neta_cons!$A$2:$N$1048576,6,0)</f>
        <v>0</v>
      </c>
      <c r="AB214" s="75">
        <f>+VLOOKUP($D214,[1]venta_neta_cons!$A$2:$N$1048576,7,0)</f>
        <v>0</v>
      </c>
      <c r="AC214" s="75">
        <f>+VLOOKUP($D214,[1]venta_neta_cons!$A$2:$N$1048576,8,0)</f>
        <v>0</v>
      </c>
      <c r="AD214" s="75">
        <f>+VLOOKUP($D214,[1]venta_neta_cons!$A$2:$N$1048576,9,0)</f>
        <v>0</v>
      </c>
      <c r="AE214" s="75">
        <f>+VLOOKUP($D214,[1]venta_neta_cons!$A$2:$N$1048576,10,0)</f>
        <v>0</v>
      </c>
      <c r="AF214" s="75">
        <f>+VLOOKUP($D214,[1]venta_neta_cons!$A$2:$N$1048576,11,0)</f>
        <v>0</v>
      </c>
      <c r="AG214" s="75">
        <f>+VLOOKUP($D214,[1]venta_neta_cons!$A$2:$N$1048576,12,0)</f>
        <v>0</v>
      </c>
      <c r="AH214" s="75">
        <f>+VLOOKUP($D214,[1]venta_neta_cons!$A$2:$N$1048576,13,0)</f>
        <v>0</v>
      </c>
      <c r="AI214" s="75">
        <f>+VLOOKUP($D214,[1]venta_neta_cons!$A$2:$N$1048576,14,0)</f>
        <v>0</v>
      </c>
      <c r="AJ214" s="76">
        <f t="shared" si="424"/>
        <v>3818</v>
      </c>
      <c r="AK214" s="159">
        <f t="shared" si="422"/>
        <v>0.16177056050288105</v>
      </c>
      <c r="AL214" s="76"/>
      <c r="AM214" s="75">
        <f>+VLOOKUP($D214,[1]saldo_cons!$A$2:$N$1048576,3,0)</f>
        <v>3818</v>
      </c>
      <c r="AN214" s="75">
        <f>+VLOOKUP($D214,[1]saldo_cons!$A$2:$N$1048576,4,0)</f>
        <v>0</v>
      </c>
      <c r="AO214" s="75">
        <f>+VLOOKUP($D214,[1]saldo_cons!$A$2:$N$1048576,5,0)</f>
        <v>0</v>
      </c>
      <c r="AP214" s="75">
        <f>+VLOOKUP($D214,[1]saldo_cons!$A$2:$N$1048576,6,0)</f>
        <v>0</v>
      </c>
      <c r="AQ214" s="75">
        <f>+VLOOKUP($D214,[1]saldo_cons!$A$2:$N$1048576,7,0)</f>
        <v>0</v>
      </c>
      <c r="AR214" s="75">
        <f>+VLOOKUP($D214,[1]saldo_cons!$A$2:$N$1048576,8,0)</f>
        <v>0</v>
      </c>
      <c r="AS214" s="75">
        <f>+VLOOKUP($D214,[1]saldo_cons!$A$2:$N$1048576,9,0)</f>
        <v>0</v>
      </c>
      <c r="AT214" s="75">
        <f>+VLOOKUP($D214,[1]saldo_cons!$A$2:$N$1048576,10,0)</f>
        <v>0</v>
      </c>
      <c r="AU214" s="75">
        <f>+VLOOKUP($D214,[1]saldo_cons!$A$2:$N$1048576,11,0)</f>
        <v>0</v>
      </c>
      <c r="AV214" s="75">
        <f>+VLOOKUP($D214,[1]saldo_cons!$A$2:$N$1048576,12,0)</f>
        <v>0</v>
      </c>
      <c r="AW214" s="75">
        <f>+VLOOKUP($D214,[1]saldo_cons!$A$2:$N$1048576,13,0)</f>
        <v>0</v>
      </c>
      <c r="AX214" s="75">
        <f>+VLOOKUP($D214,[1]saldo_cons!$A$2:$N$1048576,14,0)</f>
        <v>0</v>
      </c>
      <c r="AY214" s="76">
        <f t="shared" si="501"/>
        <v>3818</v>
      </c>
      <c r="AZ214" s="76"/>
      <c r="BA214" s="76"/>
      <c r="BB214" s="75">
        <f>+VLOOKUP($D214,[1]ggr_cons!$A$2:$N$1048576,3,0)</f>
        <v>617.63999999999987</v>
      </c>
      <c r="BC214" s="75">
        <f>+VLOOKUP($D214,[1]ggr_cons!$A$2:$N$1048576,4,0)</f>
        <v>0</v>
      </c>
      <c r="BD214" s="75">
        <f>+VLOOKUP($D214,[1]ggr_cons!$A$2:$N$1048576,5,0)</f>
        <v>0</v>
      </c>
      <c r="BE214" s="75">
        <f>+VLOOKUP($D214,[1]ggr_cons!$A$2:$N$1048576,6,0)</f>
        <v>0</v>
      </c>
      <c r="BF214" s="75">
        <f>+VLOOKUP($D214,[1]ggr_cons!$A$2:$N$1048576,7,0)</f>
        <v>0</v>
      </c>
      <c r="BG214" s="75">
        <f>+VLOOKUP($D214,[1]ggr_cons!$A$2:$N$1048576,8,0)</f>
        <v>0</v>
      </c>
      <c r="BH214" s="75">
        <f>+VLOOKUP($D214,[1]ggr_cons!$A$2:$N$1048576,9,0)</f>
        <v>0</v>
      </c>
      <c r="BI214" s="75">
        <f>+VLOOKUP($D214,[1]ggr_cons!$A$2:$N$1048576,10,0)</f>
        <v>0</v>
      </c>
      <c r="BJ214" s="75">
        <f>+VLOOKUP($D214,[1]ggr_cons!$A$2:$N$1048576,11,0)</f>
        <v>0</v>
      </c>
      <c r="BK214" s="75">
        <f>+VLOOKUP($D214,[1]ggr_cons!$A$2:$N$1048576,12,0)</f>
        <v>0</v>
      </c>
      <c r="BL214" s="75">
        <f>+VLOOKUP($D214,[1]ggr_cons!$A$2:$N$1048576,13,0)</f>
        <v>0</v>
      </c>
      <c r="BM214" s="75">
        <f>+VLOOKUP($D214,[1]ggr_cons!$A$2:$N$1048576,14,0)</f>
        <v>0</v>
      </c>
      <c r="BN214" s="76">
        <f t="shared" si="502"/>
        <v>617.63999999999987</v>
      </c>
      <c r="BO214" s="75"/>
      <c r="BP214" s="75"/>
      <c r="BQ214" s="77">
        <f t="shared" si="425"/>
        <v>38.18</v>
      </c>
      <c r="BR214" s="77">
        <f t="shared" si="426"/>
        <v>0</v>
      </c>
      <c r="BS214" s="77">
        <f t="shared" si="427"/>
        <v>0</v>
      </c>
      <c r="BT214" s="77">
        <f t="shared" si="428"/>
        <v>0</v>
      </c>
      <c r="BU214" s="77">
        <f t="shared" si="429"/>
        <v>0</v>
      </c>
      <c r="BV214" s="77">
        <f t="shared" si="430"/>
        <v>0</v>
      </c>
      <c r="BW214" s="77">
        <f t="shared" si="431"/>
        <v>0</v>
      </c>
      <c r="BX214" s="77">
        <f t="shared" si="432"/>
        <v>0</v>
      </c>
      <c r="BY214" s="77">
        <f t="shared" si="433"/>
        <v>0</v>
      </c>
      <c r="BZ214" s="77">
        <f t="shared" si="434"/>
        <v>0</v>
      </c>
      <c r="CA214" s="77">
        <f t="shared" si="435"/>
        <v>0</v>
      </c>
      <c r="CB214" s="77">
        <f t="shared" si="436"/>
        <v>0</v>
      </c>
      <c r="CC214" s="77">
        <f t="shared" si="437"/>
        <v>38.18</v>
      </c>
      <c r="CD214" s="75"/>
      <c r="CE214" s="77"/>
      <c r="CF214" s="77">
        <f t="shared" si="438"/>
        <v>31.553719008264462</v>
      </c>
      <c r="CG214" s="77">
        <f t="shared" si="439"/>
        <v>0</v>
      </c>
      <c r="CH214" s="77">
        <f t="shared" si="440"/>
        <v>0</v>
      </c>
      <c r="CI214" s="77">
        <f t="shared" si="441"/>
        <v>0</v>
      </c>
      <c r="CJ214" s="77">
        <f t="shared" si="442"/>
        <v>0</v>
      </c>
      <c r="CK214" s="77">
        <f t="shared" si="443"/>
        <v>0</v>
      </c>
      <c r="CL214" s="77">
        <f t="shared" si="444"/>
        <v>0</v>
      </c>
      <c r="CM214" s="77">
        <f t="shared" si="445"/>
        <v>0</v>
      </c>
      <c r="CN214" s="77">
        <f t="shared" si="446"/>
        <v>0</v>
      </c>
      <c r="CO214" s="77">
        <f t="shared" si="447"/>
        <v>0</v>
      </c>
      <c r="CP214" s="77">
        <f t="shared" si="448"/>
        <v>0</v>
      </c>
      <c r="CQ214" s="77">
        <f t="shared" si="449"/>
        <v>0</v>
      </c>
      <c r="CR214" s="77">
        <f t="shared" si="450"/>
        <v>31.553719008264462</v>
      </c>
      <c r="CS214" s="75"/>
      <c r="CT214" s="75"/>
      <c r="CU214" s="78">
        <f t="shared" si="463"/>
        <v>76.36</v>
      </c>
      <c r="CV214" s="78">
        <f t="shared" si="464"/>
        <v>0</v>
      </c>
      <c r="CW214" s="78">
        <f t="shared" si="465"/>
        <v>0</v>
      </c>
      <c r="CX214" s="78">
        <f t="shared" si="466"/>
        <v>0</v>
      </c>
      <c r="CY214" s="78">
        <f t="shared" si="467"/>
        <v>0</v>
      </c>
      <c r="CZ214" s="78">
        <f t="shared" si="468"/>
        <v>0</v>
      </c>
      <c r="DA214" s="78">
        <f t="shared" si="469"/>
        <v>0</v>
      </c>
      <c r="DB214" s="78">
        <f t="shared" si="470"/>
        <v>0</v>
      </c>
      <c r="DC214" s="78">
        <f t="shared" si="471"/>
        <v>0</v>
      </c>
      <c r="DD214" s="78">
        <f t="shared" si="472"/>
        <v>0</v>
      </c>
      <c r="DE214" s="78">
        <f t="shared" si="473"/>
        <v>0</v>
      </c>
      <c r="DF214" s="78">
        <f t="shared" si="474"/>
        <v>0</v>
      </c>
      <c r="DG214" s="77">
        <f t="shared" si="475"/>
        <v>76.36</v>
      </c>
      <c r="DH214" s="75"/>
      <c r="DJ214" s="6">
        <f t="shared" si="476"/>
        <v>30</v>
      </c>
      <c r="DK214" s="6">
        <f t="shared" si="477"/>
        <v>0</v>
      </c>
      <c r="DL214" s="6">
        <f t="shared" si="478"/>
        <v>0</v>
      </c>
      <c r="DM214" s="6">
        <f t="shared" si="479"/>
        <v>0</v>
      </c>
      <c r="DN214" s="6">
        <f t="shared" si="480"/>
        <v>0</v>
      </c>
      <c r="DO214" s="6">
        <f t="shared" si="481"/>
        <v>0</v>
      </c>
      <c r="DP214" s="6">
        <f t="shared" si="482"/>
        <v>0</v>
      </c>
      <c r="DQ214" s="6">
        <f t="shared" si="483"/>
        <v>0</v>
      </c>
      <c r="DR214" s="6">
        <f t="shared" si="484"/>
        <v>0</v>
      </c>
      <c r="DS214" s="6">
        <f t="shared" si="485"/>
        <v>0</v>
      </c>
      <c r="DT214" s="6">
        <f t="shared" si="486"/>
        <v>0</v>
      </c>
      <c r="DU214" s="6">
        <f t="shared" si="487"/>
        <v>0</v>
      </c>
      <c r="DV214" s="77">
        <f t="shared" si="421"/>
        <v>30</v>
      </c>
      <c r="DY214" s="6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77">
        <f t="shared" si="503"/>
        <v>0</v>
      </c>
      <c r="EO214" s="75">
        <f t="shared" si="451"/>
        <v>106.36</v>
      </c>
      <c r="EP214" s="75">
        <f t="shared" si="452"/>
        <v>0</v>
      </c>
      <c r="EQ214" s="75">
        <f t="shared" si="453"/>
        <v>0</v>
      </c>
      <c r="ER214" s="75">
        <f t="shared" si="454"/>
        <v>0</v>
      </c>
      <c r="ES214" s="75">
        <f t="shared" si="455"/>
        <v>0</v>
      </c>
      <c r="ET214" s="75">
        <f t="shared" si="456"/>
        <v>0</v>
      </c>
      <c r="EU214" s="75">
        <f t="shared" si="457"/>
        <v>0</v>
      </c>
      <c r="EV214" s="75">
        <f t="shared" si="458"/>
        <v>0</v>
      </c>
      <c r="EW214" s="75">
        <f t="shared" si="459"/>
        <v>0</v>
      </c>
      <c r="EX214" s="75">
        <f t="shared" si="460"/>
        <v>0</v>
      </c>
      <c r="EY214" s="75">
        <f t="shared" si="461"/>
        <v>0</v>
      </c>
      <c r="EZ214" s="75">
        <f t="shared" si="462"/>
        <v>0</v>
      </c>
      <c r="FA214" s="77">
        <f t="shared" si="504"/>
        <v>106.36</v>
      </c>
      <c r="FD214" s="75">
        <f t="shared" si="488"/>
        <v>3711.64</v>
      </c>
      <c r="FE214" s="75">
        <f t="shared" si="489"/>
        <v>0</v>
      </c>
      <c r="FF214" s="75">
        <f t="shared" si="490"/>
        <v>0</v>
      </c>
      <c r="FG214" s="75">
        <f t="shared" si="491"/>
        <v>0</v>
      </c>
      <c r="FH214" s="75">
        <f t="shared" si="492"/>
        <v>0</v>
      </c>
      <c r="FI214" s="75">
        <f t="shared" si="493"/>
        <v>0</v>
      </c>
      <c r="FJ214" s="75">
        <f t="shared" si="494"/>
        <v>0</v>
      </c>
      <c r="FK214" s="75">
        <f t="shared" si="495"/>
        <v>0</v>
      </c>
      <c r="FL214" s="75">
        <f t="shared" si="496"/>
        <v>0</v>
      </c>
      <c r="FM214" s="75">
        <f t="shared" si="497"/>
        <v>0</v>
      </c>
      <c r="FN214" s="75">
        <f t="shared" si="498"/>
        <v>0</v>
      </c>
      <c r="FO214" s="75">
        <f t="shared" si="499"/>
        <v>0</v>
      </c>
      <c r="FP214" s="75">
        <f t="shared" si="500"/>
        <v>3711.64</v>
      </c>
    </row>
    <row r="215" spans="1:172" ht="15" customHeight="1" outlineLevel="2" x14ac:dyDescent="0.25">
      <c r="A215" s="30">
        <v>12</v>
      </c>
      <c r="B215" s="30" t="s">
        <v>408</v>
      </c>
      <c r="C215" s="30" t="s">
        <v>6</v>
      </c>
      <c r="D215" s="64">
        <f t="shared" si="423"/>
        <v>16159</v>
      </c>
      <c r="E215" s="62">
        <v>16159</v>
      </c>
      <c r="F215" s="39" t="s">
        <v>739</v>
      </c>
      <c r="G215" s="36" t="s">
        <v>410</v>
      </c>
      <c r="H215" s="36" t="s">
        <v>410</v>
      </c>
      <c r="I215" s="37" t="s">
        <v>738</v>
      </c>
      <c r="J215" s="37" t="s">
        <v>414</v>
      </c>
      <c r="K215" s="37" t="s">
        <v>415</v>
      </c>
      <c r="L215" s="32" t="s">
        <v>220</v>
      </c>
      <c r="M215" s="33" t="s">
        <v>405</v>
      </c>
      <c r="N215" s="34">
        <v>0.01</v>
      </c>
      <c r="O215" s="34">
        <v>0.02</v>
      </c>
      <c r="P215" s="34">
        <v>0</v>
      </c>
      <c r="Q215" s="34">
        <v>0</v>
      </c>
      <c r="R215" s="33">
        <v>0</v>
      </c>
      <c r="S215" s="33">
        <v>0</v>
      </c>
      <c r="T215" s="33">
        <v>30</v>
      </c>
      <c r="U215" s="33"/>
      <c r="X215" s="75">
        <f>+VLOOKUP($D215,[1]venta_neta_cons!$A$2:$N$1048576,3,0)</f>
        <v>2508</v>
      </c>
      <c r="Y215" s="75">
        <f>+VLOOKUP($D215,[1]venta_neta_cons!$A$2:$N$1048576,4,0)</f>
        <v>0</v>
      </c>
      <c r="Z215" s="75">
        <f>+VLOOKUP($D215,[1]venta_neta_cons!$A$2:$N$1048576,5,0)</f>
        <v>0</v>
      </c>
      <c r="AA215" s="75">
        <f>+VLOOKUP($D215,[1]venta_neta_cons!$A$2:$N$1048576,6,0)</f>
        <v>0</v>
      </c>
      <c r="AB215" s="75">
        <f>+VLOOKUP($D215,[1]venta_neta_cons!$A$2:$N$1048576,7,0)</f>
        <v>0</v>
      </c>
      <c r="AC215" s="75">
        <f>+VLOOKUP($D215,[1]venta_neta_cons!$A$2:$N$1048576,8,0)</f>
        <v>0</v>
      </c>
      <c r="AD215" s="75">
        <f>+VLOOKUP($D215,[1]venta_neta_cons!$A$2:$N$1048576,9,0)</f>
        <v>0</v>
      </c>
      <c r="AE215" s="75">
        <f>+VLOOKUP($D215,[1]venta_neta_cons!$A$2:$N$1048576,10,0)</f>
        <v>0</v>
      </c>
      <c r="AF215" s="75">
        <f>+VLOOKUP($D215,[1]venta_neta_cons!$A$2:$N$1048576,11,0)</f>
        <v>0</v>
      </c>
      <c r="AG215" s="75">
        <f>+VLOOKUP($D215,[1]venta_neta_cons!$A$2:$N$1048576,12,0)</f>
        <v>0</v>
      </c>
      <c r="AH215" s="75">
        <f>+VLOOKUP($D215,[1]venta_neta_cons!$A$2:$N$1048576,13,0)</f>
        <v>0</v>
      </c>
      <c r="AI215" s="75">
        <f>+VLOOKUP($D215,[1]venta_neta_cons!$A$2:$N$1048576,14,0)</f>
        <v>0</v>
      </c>
      <c r="AJ215" s="76">
        <f t="shared" si="424"/>
        <v>2508</v>
      </c>
      <c r="AK215" s="159">
        <f t="shared" si="422"/>
        <v>0.43627591706539076</v>
      </c>
      <c r="AL215" s="76"/>
      <c r="AM215" s="75">
        <f>+VLOOKUP($D215,[1]saldo_cons!$A$2:$N$1048576,3,0)</f>
        <v>2508</v>
      </c>
      <c r="AN215" s="75">
        <f>+VLOOKUP($D215,[1]saldo_cons!$A$2:$N$1048576,4,0)</f>
        <v>0</v>
      </c>
      <c r="AO215" s="75">
        <f>+VLOOKUP($D215,[1]saldo_cons!$A$2:$N$1048576,5,0)</f>
        <v>0</v>
      </c>
      <c r="AP215" s="75">
        <f>+VLOOKUP($D215,[1]saldo_cons!$A$2:$N$1048576,6,0)</f>
        <v>0</v>
      </c>
      <c r="AQ215" s="75">
        <f>+VLOOKUP($D215,[1]saldo_cons!$A$2:$N$1048576,7,0)</f>
        <v>0</v>
      </c>
      <c r="AR215" s="75">
        <f>+VLOOKUP($D215,[1]saldo_cons!$A$2:$N$1048576,8,0)</f>
        <v>0</v>
      </c>
      <c r="AS215" s="75">
        <f>+VLOOKUP($D215,[1]saldo_cons!$A$2:$N$1048576,9,0)</f>
        <v>0</v>
      </c>
      <c r="AT215" s="75">
        <f>+VLOOKUP($D215,[1]saldo_cons!$A$2:$N$1048576,10,0)</f>
        <v>0</v>
      </c>
      <c r="AU215" s="75">
        <f>+VLOOKUP($D215,[1]saldo_cons!$A$2:$N$1048576,11,0)</f>
        <v>0</v>
      </c>
      <c r="AV215" s="75">
        <f>+VLOOKUP($D215,[1]saldo_cons!$A$2:$N$1048576,12,0)</f>
        <v>0</v>
      </c>
      <c r="AW215" s="75">
        <f>+VLOOKUP($D215,[1]saldo_cons!$A$2:$N$1048576,13,0)</f>
        <v>0</v>
      </c>
      <c r="AX215" s="75">
        <f>+VLOOKUP($D215,[1]saldo_cons!$A$2:$N$1048576,14,0)</f>
        <v>0</v>
      </c>
      <c r="AY215" s="76">
        <f t="shared" si="501"/>
        <v>2508</v>
      </c>
      <c r="AZ215" s="76"/>
      <c r="BA215" s="76"/>
      <c r="BB215" s="75">
        <f>+VLOOKUP($D215,[1]ggr_cons!$A$2:$N$1048576,3,0)</f>
        <v>1094.18</v>
      </c>
      <c r="BC215" s="75">
        <f>+VLOOKUP($D215,[1]ggr_cons!$A$2:$N$1048576,4,0)</f>
        <v>0</v>
      </c>
      <c r="BD215" s="75">
        <f>+VLOOKUP($D215,[1]ggr_cons!$A$2:$N$1048576,5,0)</f>
        <v>0</v>
      </c>
      <c r="BE215" s="75">
        <f>+VLOOKUP($D215,[1]ggr_cons!$A$2:$N$1048576,6,0)</f>
        <v>0</v>
      </c>
      <c r="BF215" s="75">
        <f>+VLOOKUP($D215,[1]ggr_cons!$A$2:$N$1048576,7,0)</f>
        <v>0</v>
      </c>
      <c r="BG215" s="75">
        <f>+VLOOKUP($D215,[1]ggr_cons!$A$2:$N$1048576,8,0)</f>
        <v>0</v>
      </c>
      <c r="BH215" s="75">
        <f>+VLOOKUP($D215,[1]ggr_cons!$A$2:$N$1048576,9,0)</f>
        <v>0</v>
      </c>
      <c r="BI215" s="75">
        <f>+VLOOKUP($D215,[1]ggr_cons!$A$2:$N$1048576,10,0)</f>
        <v>0</v>
      </c>
      <c r="BJ215" s="75">
        <f>+VLOOKUP($D215,[1]ggr_cons!$A$2:$N$1048576,11,0)</f>
        <v>0</v>
      </c>
      <c r="BK215" s="75">
        <f>+VLOOKUP($D215,[1]ggr_cons!$A$2:$N$1048576,12,0)</f>
        <v>0</v>
      </c>
      <c r="BL215" s="75">
        <f>+VLOOKUP($D215,[1]ggr_cons!$A$2:$N$1048576,13,0)</f>
        <v>0</v>
      </c>
      <c r="BM215" s="75">
        <f>+VLOOKUP($D215,[1]ggr_cons!$A$2:$N$1048576,14,0)</f>
        <v>0</v>
      </c>
      <c r="BN215" s="76">
        <f t="shared" si="502"/>
        <v>1094.18</v>
      </c>
      <c r="BO215" s="75"/>
      <c r="BP215" s="75"/>
      <c r="BQ215" s="77">
        <f t="shared" si="425"/>
        <v>25.080000000000002</v>
      </c>
      <c r="BR215" s="77">
        <f t="shared" si="426"/>
        <v>0</v>
      </c>
      <c r="BS215" s="77">
        <f t="shared" si="427"/>
        <v>0</v>
      </c>
      <c r="BT215" s="77">
        <f t="shared" si="428"/>
        <v>0</v>
      </c>
      <c r="BU215" s="77">
        <f t="shared" si="429"/>
        <v>0</v>
      </c>
      <c r="BV215" s="77">
        <f t="shared" si="430"/>
        <v>0</v>
      </c>
      <c r="BW215" s="77">
        <f t="shared" si="431"/>
        <v>0</v>
      </c>
      <c r="BX215" s="77">
        <f t="shared" si="432"/>
        <v>0</v>
      </c>
      <c r="BY215" s="77">
        <f t="shared" si="433"/>
        <v>0</v>
      </c>
      <c r="BZ215" s="77">
        <f t="shared" si="434"/>
        <v>0</v>
      </c>
      <c r="CA215" s="77">
        <f t="shared" si="435"/>
        <v>0</v>
      </c>
      <c r="CB215" s="77">
        <f t="shared" si="436"/>
        <v>0</v>
      </c>
      <c r="CC215" s="77">
        <f t="shared" si="437"/>
        <v>25.080000000000002</v>
      </c>
      <c r="CD215" s="75"/>
      <c r="CE215" s="77"/>
      <c r="CF215" s="77">
        <f t="shared" si="438"/>
        <v>20.72727272727273</v>
      </c>
      <c r="CG215" s="77">
        <f t="shared" si="439"/>
        <v>0</v>
      </c>
      <c r="CH215" s="77">
        <f t="shared" si="440"/>
        <v>0</v>
      </c>
      <c r="CI215" s="77">
        <f t="shared" si="441"/>
        <v>0</v>
      </c>
      <c r="CJ215" s="77">
        <f t="shared" si="442"/>
        <v>0</v>
      </c>
      <c r="CK215" s="77">
        <f t="shared" si="443"/>
        <v>0</v>
      </c>
      <c r="CL215" s="77">
        <f t="shared" si="444"/>
        <v>0</v>
      </c>
      <c r="CM215" s="77">
        <f t="shared" si="445"/>
        <v>0</v>
      </c>
      <c r="CN215" s="77">
        <f t="shared" si="446"/>
        <v>0</v>
      </c>
      <c r="CO215" s="77">
        <f t="shared" si="447"/>
        <v>0</v>
      </c>
      <c r="CP215" s="77">
        <f t="shared" si="448"/>
        <v>0</v>
      </c>
      <c r="CQ215" s="77">
        <f t="shared" si="449"/>
        <v>0</v>
      </c>
      <c r="CR215" s="77">
        <f t="shared" si="450"/>
        <v>20.72727272727273</v>
      </c>
      <c r="CS215" s="75"/>
      <c r="CT215" s="75"/>
      <c r="CU215" s="78">
        <f t="shared" si="463"/>
        <v>50.160000000000004</v>
      </c>
      <c r="CV215" s="78">
        <f t="shared" si="464"/>
        <v>0</v>
      </c>
      <c r="CW215" s="78">
        <f t="shared" si="465"/>
        <v>0</v>
      </c>
      <c r="CX215" s="78">
        <f t="shared" si="466"/>
        <v>0</v>
      </c>
      <c r="CY215" s="78">
        <f t="shared" si="467"/>
        <v>0</v>
      </c>
      <c r="CZ215" s="78">
        <f t="shared" si="468"/>
        <v>0</v>
      </c>
      <c r="DA215" s="78">
        <f t="shared" si="469"/>
        <v>0</v>
      </c>
      <c r="DB215" s="78">
        <f t="shared" si="470"/>
        <v>0</v>
      </c>
      <c r="DC215" s="78">
        <f t="shared" si="471"/>
        <v>0</v>
      </c>
      <c r="DD215" s="78">
        <f t="shared" si="472"/>
        <v>0</v>
      </c>
      <c r="DE215" s="78">
        <f t="shared" si="473"/>
        <v>0</v>
      </c>
      <c r="DF215" s="78">
        <f t="shared" si="474"/>
        <v>0</v>
      </c>
      <c r="DG215" s="77">
        <f t="shared" si="475"/>
        <v>50.160000000000004</v>
      </c>
      <c r="DH215" s="75"/>
      <c r="DJ215" s="6">
        <f t="shared" si="476"/>
        <v>30</v>
      </c>
      <c r="DK215" s="6">
        <f t="shared" si="477"/>
        <v>0</v>
      </c>
      <c r="DL215" s="6">
        <f t="shared" si="478"/>
        <v>0</v>
      </c>
      <c r="DM215" s="6">
        <f t="shared" si="479"/>
        <v>0</v>
      </c>
      <c r="DN215" s="6">
        <f t="shared" si="480"/>
        <v>0</v>
      </c>
      <c r="DO215" s="6">
        <f t="shared" si="481"/>
        <v>0</v>
      </c>
      <c r="DP215" s="6">
        <f t="shared" si="482"/>
        <v>0</v>
      </c>
      <c r="DQ215" s="6">
        <f t="shared" si="483"/>
        <v>0</v>
      </c>
      <c r="DR215" s="6">
        <f t="shared" si="484"/>
        <v>0</v>
      </c>
      <c r="DS215" s="6">
        <f t="shared" si="485"/>
        <v>0</v>
      </c>
      <c r="DT215" s="6">
        <f t="shared" si="486"/>
        <v>0</v>
      </c>
      <c r="DU215" s="6">
        <f t="shared" si="487"/>
        <v>0</v>
      </c>
      <c r="DV215" s="77">
        <f t="shared" si="421"/>
        <v>30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77">
        <f t="shared" si="503"/>
        <v>0</v>
      </c>
      <c r="EO215" s="75">
        <f t="shared" si="451"/>
        <v>80.16</v>
      </c>
      <c r="EP215" s="75">
        <f t="shared" si="452"/>
        <v>0</v>
      </c>
      <c r="EQ215" s="75">
        <f t="shared" si="453"/>
        <v>0</v>
      </c>
      <c r="ER215" s="75">
        <f t="shared" si="454"/>
        <v>0</v>
      </c>
      <c r="ES215" s="75">
        <f t="shared" si="455"/>
        <v>0</v>
      </c>
      <c r="ET215" s="75">
        <f t="shared" si="456"/>
        <v>0</v>
      </c>
      <c r="EU215" s="75">
        <f t="shared" si="457"/>
        <v>0</v>
      </c>
      <c r="EV215" s="75">
        <f t="shared" si="458"/>
        <v>0</v>
      </c>
      <c r="EW215" s="75">
        <f t="shared" si="459"/>
        <v>0</v>
      </c>
      <c r="EX215" s="75">
        <f t="shared" si="460"/>
        <v>0</v>
      </c>
      <c r="EY215" s="75">
        <f t="shared" si="461"/>
        <v>0</v>
      </c>
      <c r="EZ215" s="75">
        <f t="shared" si="462"/>
        <v>0</v>
      </c>
      <c r="FA215" s="77">
        <f t="shared" si="504"/>
        <v>80.16</v>
      </c>
      <c r="FD215" s="75">
        <f t="shared" si="488"/>
        <v>2427.84</v>
      </c>
      <c r="FE215" s="75">
        <f t="shared" si="489"/>
        <v>0</v>
      </c>
      <c r="FF215" s="75">
        <f t="shared" si="490"/>
        <v>0</v>
      </c>
      <c r="FG215" s="75">
        <f t="shared" si="491"/>
        <v>0</v>
      </c>
      <c r="FH215" s="75">
        <f t="shared" si="492"/>
        <v>0</v>
      </c>
      <c r="FI215" s="75">
        <f t="shared" si="493"/>
        <v>0</v>
      </c>
      <c r="FJ215" s="75">
        <f t="shared" si="494"/>
        <v>0</v>
      </c>
      <c r="FK215" s="75">
        <f t="shared" si="495"/>
        <v>0</v>
      </c>
      <c r="FL215" s="75">
        <f t="shared" si="496"/>
        <v>0</v>
      </c>
      <c r="FM215" s="75">
        <f t="shared" si="497"/>
        <v>0</v>
      </c>
      <c r="FN215" s="75">
        <f t="shared" si="498"/>
        <v>0</v>
      </c>
      <c r="FO215" s="75">
        <f t="shared" si="499"/>
        <v>0</v>
      </c>
      <c r="FP215" s="75">
        <f t="shared" si="500"/>
        <v>2427.84</v>
      </c>
    </row>
    <row r="216" spans="1:172" ht="15" customHeight="1" outlineLevel="2" x14ac:dyDescent="0.25">
      <c r="A216" s="30">
        <v>12</v>
      </c>
      <c r="B216" s="30" t="s">
        <v>408</v>
      </c>
      <c r="C216" s="30" t="s">
        <v>6</v>
      </c>
      <c r="D216" s="64">
        <f t="shared" si="423"/>
        <v>16160</v>
      </c>
      <c r="E216" s="62">
        <v>16160</v>
      </c>
      <c r="F216" s="37" t="s">
        <v>741</v>
      </c>
      <c r="G216" s="36" t="s">
        <v>410</v>
      </c>
      <c r="H216" s="36" t="s">
        <v>410</v>
      </c>
      <c r="I216" s="39" t="s">
        <v>740</v>
      </c>
      <c r="J216" s="39" t="s">
        <v>680</v>
      </c>
      <c r="K216" s="37" t="s">
        <v>415</v>
      </c>
      <c r="L216" s="32" t="s">
        <v>220</v>
      </c>
      <c r="M216" s="33" t="s">
        <v>405</v>
      </c>
      <c r="N216" s="34">
        <v>0.01</v>
      </c>
      <c r="O216" s="34">
        <v>0.02</v>
      </c>
      <c r="P216" s="34">
        <v>0</v>
      </c>
      <c r="Q216" s="34">
        <v>0</v>
      </c>
      <c r="R216" s="33">
        <v>0</v>
      </c>
      <c r="S216" s="33">
        <v>0</v>
      </c>
      <c r="T216" s="33">
        <v>30</v>
      </c>
      <c r="U216" s="33"/>
      <c r="X216" s="75">
        <f>+VLOOKUP($D216,[1]venta_neta_cons!$A$2:$N$1048576,3,0)</f>
        <v>957</v>
      </c>
      <c r="Y216" s="75">
        <f>+VLOOKUP($D216,[1]venta_neta_cons!$A$2:$N$1048576,4,0)</f>
        <v>0</v>
      </c>
      <c r="Z216" s="75">
        <f>+VLOOKUP($D216,[1]venta_neta_cons!$A$2:$N$1048576,5,0)</f>
        <v>0</v>
      </c>
      <c r="AA216" s="75">
        <f>+VLOOKUP($D216,[1]venta_neta_cons!$A$2:$N$1048576,6,0)</f>
        <v>0</v>
      </c>
      <c r="AB216" s="75">
        <f>+VLOOKUP($D216,[1]venta_neta_cons!$A$2:$N$1048576,7,0)</f>
        <v>0</v>
      </c>
      <c r="AC216" s="75">
        <f>+VLOOKUP($D216,[1]venta_neta_cons!$A$2:$N$1048576,8,0)</f>
        <v>0</v>
      </c>
      <c r="AD216" s="75">
        <f>+VLOOKUP($D216,[1]venta_neta_cons!$A$2:$N$1048576,9,0)</f>
        <v>0</v>
      </c>
      <c r="AE216" s="75">
        <f>+VLOOKUP($D216,[1]venta_neta_cons!$A$2:$N$1048576,10,0)</f>
        <v>0</v>
      </c>
      <c r="AF216" s="75">
        <f>+VLOOKUP($D216,[1]venta_neta_cons!$A$2:$N$1048576,11,0)</f>
        <v>0</v>
      </c>
      <c r="AG216" s="75">
        <f>+VLOOKUP($D216,[1]venta_neta_cons!$A$2:$N$1048576,12,0)</f>
        <v>0</v>
      </c>
      <c r="AH216" s="75">
        <f>+VLOOKUP($D216,[1]venta_neta_cons!$A$2:$N$1048576,13,0)</f>
        <v>0</v>
      </c>
      <c r="AI216" s="75">
        <f>+VLOOKUP($D216,[1]venta_neta_cons!$A$2:$N$1048576,14,0)</f>
        <v>0</v>
      </c>
      <c r="AJ216" s="76">
        <f t="shared" si="424"/>
        <v>957</v>
      </c>
      <c r="AK216" s="159">
        <f t="shared" si="422"/>
        <v>0.18533960292580984</v>
      </c>
      <c r="AL216" s="76"/>
      <c r="AM216" s="75">
        <f>+VLOOKUP($D216,[1]saldo_cons!$A$2:$N$1048576,3,0)</f>
        <v>957</v>
      </c>
      <c r="AN216" s="75">
        <f>+VLOOKUP($D216,[1]saldo_cons!$A$2:$N$1048576,4,0)</f>
        <v>0</v>
      </c>
      <c r="AO216" s="75">
        <f>+VLOOKUP($D216,[1]saldo_cons!$A$2:$N$1048576,5,0)</f>
        <v>0</v>
      </c>
      <c r="AP216" s="75">
        <f>+VLOOKUP($D216,[1]saldo_cons!$A$2:$N$1048576,6,0)</f>
        <v>0</v>
      </c>
      <c r="AQ216" s="75">
        <f>+VLOOKUP($D216,[1]saldo_cons!$A$2:$N$1048576,7,0)</f>
        <v>0</v>
      </c>
      <c r="AR216" s="75">
        <f>+VLOOKUP($D216,[1]saldo_cons!$A$2:$N$1048576,8,0)</f>
        <v>0</v>
      </c>
      <c r="AS216" s="75">
        <f>+VLOOKUP($D216,[1]saldo_cons!$A$2:$N$1048576,9,0)</f>
        <v>0</v>
      </c>
      <c r="AT216" s="75">
        <f>+VLOOKUP($D216,[1]saldo_cons!$A$2:$N$1048576,10,0)</f>
        <v>0</v>
      </c>
      <c r="AU216" s="75">
        <f>+VLOOKUP($D216,[1]saldo_cons!$A$2:$N$1048576,11,0)</f>
        <v>0</v>
      </c>
      <c r="AV216" s="75">
        <f>+VLOOKUP($D216,[1]saldo_cons!$A$2:$N$1048576,12,0)</f>
        <v>0</v>
      </c>
      <c r="AW216" s="75">
        <f>+VLOOKUP($D216,[1]saldo_cons!$A$2:$N$1048576,13,0)</f>
        <v>0</v>
      </c>
      <c r="AX216" s="75">
        <f>+VLOOKUP($D216,[1]saldo_cons!$A$2:$N$1048576,14,0)</f>
        <v>0</v>
      </c>
      <c r="AY216" s="76">
        <f t="shared" si="501"/>
        <v>957</v>
      </c>
      <c r="AZ216" s="76"/>
      <c r="BA216" s="76"/>
      <c r="BB216" s="75">
        <f>+VLOOKUP($D216,[1]ggr_cons!$A$2:$N$1048576,3,0)</f>
        <v>177.37</v>
      </c>
      <c r="BC216" s="75">
        <f>+VLOOKUP($D216,[1]ggr_cons!$A$2:$N$1048576,4,0)</f>
        <v>0</v>
      </c>
      <c r="BD216" s="75">
        <f>+VLOOKUP($D216,[1]ggr_cons!$A$2:$N$1048576,5,0)</f>
        <v>0</v>
      </c>
      <c r="BE216" s="75">
        <f>+VLOOKUP($D216,[1]ggr_cons!$A$2:$N$1048576,6,0)</f>
        <v>0</v>
      </c>
      <c r="BF216" s="75">
        <f>+VLOOKUP($D216,[1]ggr_cons!$A$2:$N$1048576,7,0)</f>
        <v>0</v>
      </c>
      <c r="BG216" s="75">
        <f>+VLOOKUP($D216,[1]ggr_cons!$A$2:$N$1048576,8,0)</f>
        <v>0</v>
      </c>
      <c r="BH216" s="75">
        <f>+VLOOKUP($D216,[1]ggr_cons!$A$2:$N$1048576,9,0)</f>
        <v>0</v>
      </c>
      <c r="BI216" s="75">
        <f>+VLOOKUP($D216,[1]ggr_cons!$A$2:$N$1048576,10,0)</f>
        <v>0</v>
      </c>
      <c r="BJ216" s="75">
        <f>+VLOOKUP($D216,[1]ggr_cons!$A$2:$N$1048576,11,0)</f>
        <v>0</v>
      </c>
      <c r="BK216" s="75">
        <f>+VLOOKUP($D216,[1]ggr_cons!$A$2:$N$1048576,12,0)</f>
        <v>0</v>
      </c>
      <c r="BL216" s="75">
        <f>+VLOOKUP($D216,[1]ggr_cons!$A$2:$N$1048576,13,0)</f>
        <v>0</v>
      </c>
      <c r="BM216" s="75">
        <f>+VLOOKUP($D216,[1]ggr_cons!$A$2:$N$1048576,14,0)</f>
        <v>0</v>
      </c>
      <c r="BN216" s="76">
        <f t="shared" si="502"/>
        <v>177.37</v>
      </c>
      <c r="BO216" s="75"/>
      <c r="BP216" s="75"/>
      <c r="BQ216" s="77">
        <f t="shared" si="425"/>
        <v>9.57</v>
      </c>
      <c r="BR216" s="77">
        <f t="shared" si="426"/>
        <v>0</v>
      </c>
      <c r="BS216" s="77">
        <f t="shared" si="427"/>
        <v>0</v>
      </c>
      <c r="BT216" s="77">
        <f t="shared" si="428"/>
        <v>0</v>
      </c>
      <c r="BU216" s="77">
        <f t="shared" si="429"/>
        <v>0</v>
      </c>
      <c r="BV216" s="77">
        <f t="shared" si="430"/>
        <v>0</v>
      </c>
      <c r="BW216" s="77">
        <f t="shared" si="431"/>
        <v>0</v>
      </c>
      <c r="BX216" s="77">
        <f t="shared" si="432"/>
        <v>0</v>
      </c>
      <c r="BY216" s="77">
        <f t="shared" si="433"/>
        <v>0</v>
      </c>
      <c r="BZ216" s="77">
        <f t="shared" si="434"/>
        <v>0</v>
      </c>
      <c r="CA216" s="77">
        <f t="shared" si="435"/>
        <v>0</v>
      </c>
      <c r="CB216" s="77">
        <f t="shared" si="436"/>
        <v>0</v>
      </c>
      <c r="CC216" s="77">
        <f t="shared" si="437"/>
        <v>9.57</v>
      </c>
      <c r="CD216" s="75"/>
      <c r="CE216" s="77"/>
      <c r="CF216" s="77">
        <f t="shared" si="438"/>
        <v>7.9090909090909092</v>
      </c>
      <c r="CG216" s="77">
        <f t="shared" si="439"/>
        <v>0</v>
      </c>
      <c r="CH216" s="77">
        <f t="shared" si="440"/>
        <v>0</v>
      </c>
      <c r="CI216" s="77">
        <f t="shared" si="441"/>
        <v>0</v>
      </c>
      <c r="CJ216" s="77">
        <f t="shared" si="442"/>
        <v>0</v>
      </c>
      <c r="CK216" s="77">
        <f t="shared" si="443"/>
        <v>0</v>
      </c>
      <c r="CL216" s="77">
        <f t="shared" si="444"/>
        <v>0</v>
      </c>
      <c r="CM216" s="77">
        <f t="shared" si="445"/>
        <v>0</v>
      </c>
      <c r="CN216" s="77">
        <f t="shared" si="446"/>
        <v>0</v>
      </c>
      <c r="CO216" s="77">
        <f t="shared" si="447"/>
        <v>0</v>
      </c>
      <c r="CP216" s="77">
        <f t="shared" si="448"/>
        <v>0</v>
      </c>
      <c r="CQ216" s="77">
        <f t="shared" si="449"/>
        <v>0</v>
      </c>
      <c r="CR216" s="77">
        <f t="shared" si="450"/>
        <v>7.9090909090909092</v>
      </c>
      <c r="CS216" s="75"/>
      <c r="CT216" s="75"/>
      <c r="CU216" s="78">
        <f t="shared" si="463"/>
        <v>19.14</v>
      </c>
      <c r="CV216" s="78">
        <f t="shared" si="464"/>
        <v>0</v>
      </c>
      <c r="CW216" s="78">
        <f t="shared" si="465"/>
        <v>0</v>
      </c>
      <c r="CX216" s="78">
        <f t="shared" si="466"/>
        <v>0</v>
      </c>
      <c r="CY216" s="78">
        <f t="shared" si="467"/>
        <v>0</v>
      </c>
      <c r="CZ216" s="78">
        <f t="shared" si="468"/>
        <v>0</v>
      </c>
      <c r="DA216" s="78">
        <f t="shared" si="469"/>
        <v>0</v>
      </c>
      <c r="DB216" s="78">
        <f t="shared" si="470"/>
        <v>0</v>
      </c>
      <c r="DC216" s="78">
        <f t="shared" si="471"/>
        <v>0</v>
      </c>
      <c r="DD216" s="78">
        <f t="shared" si="472"/>
        <v>0</v>
      </c>
      <c r="DE216" s="78">
        <f t="shared" si="473"/>
        <v>0</v>
      </c>
      <c r="DF216" s="78">
        <f t="shared" si="474"/>
        <v>0</v>
      </c>
      <c r="DG216" s="77">
        <f t="shared" si="475"/>
        <v>19.14</v>
      </c>
      <c r="DH216" s="75"/>
      <c r="DJ216" s="6">
        <f t="shared" si="476"/>
        <v>30</v>
      </c>
      <c r="DK216" s="6">
        <f t="shared" si="477"/>
        <v>0</v>
      </c>
      <c r="DL216" s="6">
        <f t="shared" si="478"/>
        <v>0</v>
      </c>
      <c r="DM216" s="6">
        <f t="shared" si="479"/>
        <v>0</v>
      </c>
      <c r="DN216" s="6">
        <f t="shared" si="480"/>
        <v>0</v>
      </c>
      <c r="DO216" s="6">
        <f t="shared" si="481"/>
        <v>0</v>
      </c>
      <c r="DP216" s="6">
        <f t="shared" si="482"/>
        <v>0</v>
      </c>
      <c r="DQ216" s="6">
        <f t="shared" si="483"/>
        <v>0</v>
      </c>
      <c r="DR216" s="6">
        <f t="shared" si="484"/>
        <v>0</v>
      </c>
      <c r="DS216" s="6">
        <f t="shared" si="485"/>
        <v>0</v>
      </c>
      <c r="DT216" s="6">
        <f t="shared" si="486"/>
        <v>0</v>
      </c>
      <c r="DU216" s="6">
        <f t="shared" si="487"/>
        <v>0</v>
      </c>
      <c r="DV216" s="77">
        <f t="shared" si="421"/>
        <v>30</v>
      </c>
      <c r="DY216" s="6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77">
        <f t="shared" si="503"/>
        <v>0</v>
      </c>
      <c r="EO216" s="75">
        <f t="shared" si="451"/>
        <v>49.14</v>
      </c>
      <c r="EP216" s="75">
        <f t="shared" si="452"/>
        <v>0</v>
      </c>
      <c r="EQ216" s="75">
        <f t="shared" si="453"/>
        <v>0</v>
      </c>
      <c r="ER216" s="75">
        <f t="shared" si="454"/>
        <v>0</v>
      </c>
      <c r="ES216" s="75">
        <f t="shared" si="455"/>
        <v>0</v>
      </c>
      <c r="ET216" s="75">
        <f t="shared" si="456"/>
        <v>0</v>
      </c>
      <c r="EU216" s="75">
        <f t="shared" si="457"/>
        <v>0</v>
      </c>
      <c r="EV216" s="75">
        <f t="shared" si="458"/>
        <v>0</v>
      </c>
      <c r="EW216" s="75">
        <f t="shared" si="459"/>
        <v>0</v>
      </c>
      <c r="EX216" s="75">
        <f t="shared" si="460"/>
        <v>0</v>
      </c>
      <c r="EY216" s="75">
        <f t="shared" si="461"/>
        <v>0</v>
      </c>
      <c r="EZ216" s="75">
        <f t="shared" si="462"/>
        <v>0</v>
      </c>
      <c r="FA216" s="77">
        <f t="shared" si="504"/>
        <v>49.14</v>
      </c>
      <c r="FD216" s="75">
        <f t="shared" si="488"/>
        <v>907.86</v>
      </c>
      <c r="FE216" s="75">
        <f t="shared" si="489"/>
        <v>0</v>
      </c>
      <c r="FF216" s="75">
        <f t="shared" si="490"/>
        <v>0</v>
      </c>
      <c r="FG216" s="75">
        <f t="shared" si="491"/>
        <v>0</v>
      </c>
      <c r="FH216" s="75">
        <f t="shared" si="492"/>
        <v>0</v>
      </c>
      <c r="FI216" s="75">
        <f t="shared" si="493"/>
        <v>0</v>
      </c>
      <c r="FJ216" s="75">
        <f t="shared" si="494"/>
        <v>0</v>
      </c>
      <c r="FK216" s="75">
        <f t="shared" si="495"/>
        <v>0</v>
      </c>
      <c r="FL216" s="75">
        <f t="shared" si="496"/>
        <v>0</v>
      </c>
      <c r="FM216" s="75">
        <f t="shared" si="497"/>
        <v>0</v>
      </c>
      <c r="FN216" s="75">
        <f t="shared" si="498"/>
        <v>0</v>
      </c>
      <c r="FO216" s="75">
        <f t="shared" si="499"/>
        <v>0</v>
      </c>
      <c r="FP216" s="75">
        <f t="shared" si="500"/>
        <v>907.86</v>
      </c>
    </row>
    <row r="217" spans="1:172" ht="15" customHeight="1" outlineLevel="2" x14ac:dyDescent="0.25">
      <c r="A217" s="30">
        <v>12</v>
      </c>
      <c r="B217" s="30" t="s">
        <v>408</v>
      </c>
      <c r="C217" s="30" t="s">
        <v>6</v>
      </c>
      <c r="D217" s="64">
        <f t="shared" si="423"/>
        <v>16161</v>
      </c>
      <c r="E217" s="62">
        <v>16161</v>
      </c>
      <c r="F217" s="37" t="s">
        <v>743</v>
      </c>
      <c r="G217" s="36" t="s">
        <v>410</v>
      </c>
      <c r="H217" s="36" t="s">
        <v>410</v>
      </c>
      <c r="I217" s="37" t="s">
        <v>742</v>
      </c>
      <c r="J217" s="37" t="s">
        <v>414</v>
      </c>
      <c r="K217" s="37" t="s">
        <v>415</v>
      </c>
      <c r="L217" s="32" t="s">
        <v>220</v>
      </c>
      <c r="M217" s="33" t="s">
        <v>405</v>
      </c>
      <c r="N217" s="34">
        <v>0.01</v>
      </c>
      <c r="O217" s="34">
        <v>0.02</v>
      </c>
      <c r="P217" s="34">
        <v>0</v>
      </c>
      <c r="Q217" s="34">
        <v>0</v>
      </c>
      <c r="R217" s="33">
        <v>0</v>
      </c>
      <c r="S217" s="33">
        <v>0</v>
      </c>
      <c r="T217" s="33">
        <v>30</v>
      </c>
      <c r="U217" s="33"/>
      <c r="X217" s="75">
        <f>+VLOOKUP($D217,[1]venta_neta_cons!$A$2:$N$1048576,3,0)</f>
        <v>2093</v>
      </c>
      <c r="Y217" s="75">
        <f>+VLOOKUP($D217,[1]venta_neta_cons!$A$2:$N$1048576,4,0)</f>
        <v>0</v>
      </c>
      <c r="Z217" s="75">
        <f>+VLOOKUP($D217,[1]venta_neta_cons!$A$2:$N$1048576,5,0)</f>
        <v>0</v>
      </c>
      <c r="AA217" s="75">
        <f>+VLOOKUP($D217,[1]venta_neta_cons!$A$2:$N$1048576,6,0)</f>
        <v>0</v>
      </c>
      <c r="AB217" s="75">
        <f>+VLOOKUP($D217,[1]venta_neta_cons!$A$2:$N$1048576,7,0)</f>
        <v>0</v>
      </c>
      <c r="AC217" s="75">
        <f>+VLOOKUP($D217,[1]venta_neta_cons!$A$2:$N$1048576,8,0)</f>
        <v>0</v>
      </c>
      <c r="AD217" s="75">
        <f>+VLOOKUP($D217,[1]venta_neta_cons!$A$2:$N$1048576,9,0)</f>
        <v>0</v>
      </c>
      <c r="AE217" s="75">
        <f>+VLOOKUP($D217,[1]venta_neta_cons!$A$2:$N$1048576,10,0)</f>
        <v>0</v>
      </c>
      <c r="AF217" s="75">
        <f>+VLOOKUP($D217,[1]venta_neta_cons!$A$2:$N$1048576,11,0)</f>
        <v>0</v>
      </c>
      <c r="AG217" s="75">
        <f>+VLOOKUP($D217,[1]venta_neta_cons!$A$2:$N$1048576,12,0)</f>
        <v>0</v>
      </c>
      <c r="AH217" s="75">
        <f>+VLOOKUP($D217,[1]venta_neta_cons!$A$2:$N$1048576,13,0)</f>
        <v>0</v>
      </c>
      <c r="AI217" s="75">
        <f>+VLOOKUP($D217,[1]venta_neta_cons!$A$2:$N$1048576,14,0)</f>
        <v>0</v>
      </c>
      <c r="AJ217" s="76">
        <f t="shared" si="424"/>
        <v>2093</v>
      </c>
      <c r="AK217" s="159">
        <f t="shared" si="422"/>
        <v>4.5494505494505511E-2</v>
      </c>
      <c r="AL217" s="76"/>
      <c r="AM217" s="75">
        <f>+VLOOKUP($D217,[1]saldo_cons!$A$2:$N$1048576,3,0)</f>
        <v>2093</v>
      </c>
      <c r="AN217" s="75">
        <f>+VLOOKUP($D217,[1]saldo_cons!$A$2:$N$1048576,4,0)</f>
        <v>0</v>
      </c>
      <c r="AO217" s="75">
        <f>+VLOOKUP($D217,[1]saldo_cons!$A$2:$N$1048576,5,0)</f>
        <v>0</v>
      </c>
      <c r="AP217" s="75">
        <f>+VLOOKUP($D217,[1]saldo_cons!$A$2:$N$1048576,6,0)</f>
        <v>0</v>
      </c>
      <c r="AQ217" s="75">
        <f>+VLOOKUP($D217,[1]saldo_cons!$A$2:$N$1048576,7,0)</f>
        <v>0</v>
      </c>
      <c r="AR217" s="75">
        <f>+VLOOKUP($D217,[1]saldo_cons!$A$2:$N$1048576,8,0)</f>
        <v>0</v>
      </c>
      <c r="AS217" s="75">
        <f>+VLOOKUP($D217,[1]saldo_cons!$A$2:$N$1048576,9,0)</f>
        <v>0</v>
      </c>
      <c r="AT217" s="75">
        <f>+VLOOKUP($D217,[1]saldo_cons!$A$2:$N$1048576,10,0)</f>
        <v>0</v>
      </c>
      <c r="AU217" s="75">
        <f>+VLOOKUP($D217,[1]saldo_cons!$A$2:$N$1048576,11,0)</f>
        <v>0</v>
      </c>
      <c r="AV217" s="75">
        <f>+VLOOKUP($D217,[1]saldo_cons!$A$2:$N$1048576,12,0)</f>
        <v>0</v>
      </c>
      <c r="AW217" s="75">
        <f>+VLOOKUP($D217,[1]saldo_cons!$A$2:$N$1048576,13,0)</f>
        <v>0</v>
      </c>
      <c r="AX217" s="75">
        <f>+VLOOKUP($D217,[1]saldo_cons!$A$2:$N$1048576,14,0)</f>
        <v>0</v>
      </c>
      <c r="AY217" s="76">
        <f t="shared" si="501"/>
        <v>2093</v>
      </c>
      <c r="AZ217" s="76"/>
      <c r="BA217" s="76"/>
      <c r="BB217" s="75">
        <f>+VLOOKUP($D217,[1]ggr_cons!$A$2:$N$1048576,3,0)</f>
        <v>95.220000000000027</v>
      </c>
      <c r="BC217" s="75">
        <f>+VLOOKUP($D217,[1]ggr_cons!$A$2:$N$1048576,4,0)</f>
        <v>0</v>
      </c>
      <c r="BD217" s="75">
        <f>+VLOOKUP($D217,[1]ggr_cons!$A$2:$N$1048576,5,0)</f>
        <v>0</v>
      </c>
      <c r="BE217" s="75">
        <f>+VLOOKUP($D217,[1]ggr_cons!$A$2:$N$1048576,6,0)</f>
        <v>0</v>
      </c>
      <c r="BF217" s="75">
        <f>+VLOOKUP($D217,[1]ggr_cons!$A$2:$N$1048576,7,0)</f>
        <v>0</v>
      </c>
      <c r="BG217" s="75">
        <f>+VLOOKUP($D217,[1]ggr_cons!$A$2:$N$1048576,8,0)</f>
        <v>0</v>
      </c>
      <c r="BH217" s="75">
        <f>+VLOOKUP($D217,[1]ggr_cons!$A$2:$N$1048576,9,0)</f>
        <v>0</v>
      </c>
      <c r="BI217" s="75">
        <f>+VLOOKUP($D217,[1]ggr_cons!$A$2:$N$1048576,10,0)</f>
        <v>0</v>
      </c>
      <c r="BJ217" s="75">
        <f>+VLOOKUP($D217,[1]ggr_cons!$A$2:$N$1048576,11,0)</f>
        <v>0</v>
      </c>
      <c r="BK217" s="75">
        <f>+VLOOKUP($D217,[1]ggr_cons!$A$2:$N$1048576,12,0)</f>
        <v>0</v>
      </c>
      <c r="BL217" s="75">
        <f>+VLOOKUP($D217,[1]ggr_cons!$A$2:$N$1048576,13,0)</f>
        <v>0</v>
      </c>
      <c r="BM217" s="75">
        <f>+VLOOKUP($D217,[1]ggr_cons!$A$2:$N$1048576,14,0)</f>
        <v>0</v>
      </c>
      <c r="BN217" s="76">
        <f t="shared" si="502"/>
        <v>95.220000000000027</v>
      </c>
      <c r="BO217" s="75"/>
      <c r="BP217" s="75"/>
      <c r="BQ217" s="77">
        <f t="shared" si="425"/>
        <v>20.93</v>
      </c>
      <c r="BR217" s="77">
        <f t="shared" si="426"/>
        <v>0</v>
      </c>
      <c r="BS217" s="77">
        <f t="shared" si="427"/>
        <v>0</v>
      </c>
      <c r="BT217" s="77">
        <f t="shared" si="428"/>
        <v>0</v>
      </c>
      <c r="BU217" s="77">
        <f t="shared" si="429"/>
        <v>0</v>
      </c>
      <c r="BV217" s="77">
        <f t="shared" si="430"/>
        <v>0</v>
      </c>
      <c r="BW217" s="77">
        <f t="shared" si="431"/>
        <v>0</v>
      </c>
      <c r="BX217" s="77">
        <f t="shared" si="432"/>
        <v>0</v>
      </c>
      <c r="BY217" s="77">
        <f t="shared" si="433"/>
        <v>0</v>
      </c>
      <c r="BZ217" s="77">
        <f t="shared" si="434"/>
        <v>0</v>
      </c>
      <c r="CA217" s="77">
        <f t="shared" si="435"/>
        <v>0</v>
      </c>
      <c r="CB217" s="77">
        <f t="shared" si="436"/>
        <v>0</v>
      </c>
      <c r="CC217" s="77">
        <f t="shared" si="437"/>
        <v>20.93</v>
      </c>
      <c r="CD217" s="75"/>
      <c r="CE217" s="77"/>
      <c r="CF217" s="77">
        <f t="shared" si="438"/>
        <v>17.297520661157026</v>
      </c>
      <c r="CG217" s="77">
        <f t="shared" si="439"/>
        <v>0</v>
      </c>
      <c r="CH217" s="77">
        <f t="shared" si="440"/>
        <v>0</v>
      </c>
      <c r="CI217" s="77">
        <f t="shared" si="441"/>
        <v>0</v>
      </c>
      <c r="CJ217" s="77">
        <f t="shared" si="442"/>
        <v>0</v>
      </c>
      <c r="CK217" s="77">
        <f t="shared" si="443"/>
        <v>0</v>
      </c>
      <c r="CL217" s="77">
        <f t="shared" si="444"/>
        <v>0</v>
      </c>
      <c r="CM217" s="77">
        <f t="shared" si="445"/>
        <v>0</v>
      </c>
      <c r="CN217" s="77">
        <f t="shared" si="446"/>
        <v>0</v>
      </c>
      <c r="CO217" s="77">
        <f t="shared" si="447"/>
        <v>0</v>
      </c>
      <c r="CP217" s="77">
        <f t="shared" si="448"/>
        <v>0</v>
      </c>
      <c r="CQ217" s="77">
        <f t="shared" si="449"/>
        <v>0</v>
      </c>
      <c r="CR217" s="77">
        <f t="shared" si="450"/>
        <v>17.297520661157026</v>
      </c>
      <c r="CS217" s="75"/>
      <c r="CT217" s="75"/>
      <c r="CU217" s="78">
        <f t="shared" si="463"/>
        <v>41.86</v>
      </c>
      <c r="CV217" s="78">
        <f t="shared" si="464"/>
        <v>0</v>
      </c>
      <c r="CW217" s="78">
        <f t="shared" si="465"/>
        <v>0</v>
      </c>
      <c r="CX217" s="78">
        <f t="shared" si="466"/>
        <v>0</v>
      </c>
      <c r="CY217" s="78">
        <f t="shared" si="467"/>
        <v>0</v>
      </c>
      <c r="CZ217" s="78">
        <f t="shared" si="468"/>
        <v>0</v>
      </c>
      <c r="DA217" s="78">
        <f t="shared" si="469"/>
        <v>0</v>
      </c>
      <c r="DB217" s="78">
        <f t="shared" si="470"/>
        <v>0</v>
      </c>
      <c r="DC217" s="78">
        <f t="shared" si="471"/>
        <v>0</v>
      </c>
      <c r="DD217" s="78">
        <f t="shared" si="472"/>
        <v>0</v>
      </c>
      <c r="DE217" s="78">
        <f t="shared" si="473"/>
        <v>0</v>
      </c>
      <c r="DF217" s="78">
        <f t="shared" si="474"/>
        <v>0</v>
      </c>
      <c r="DG217" s="77">
        <f t="shared" si="475"/>
        <v>41.86</v>
      </c>
      <c r="DH217" s="75"/>
      <c r="DJ217" s="6">
        <f t="shared" si="476"/>
        <v>30</v>
      </c>
      <c r="DK217" s="6">
        <f t="shared" si="477"/>
        <v>0</v>
      </c>
      <c r="DL217" s="6">
        <f t="shared" si="478"/>
        <v>0</v>
      </c>
      <c r="DM217" s="6">
        <f t="shared" si="479"/>
        <v>0</v>
      </c>
      <c r="DN217" s="6">
        <f t="shared" si="480"/>
        <v>0</v>
      </c>
      <c r="DO217" s="6">
        <f t="shared" si="481"/>
        <v>0</v>
      </c>
      <c r="DP217" s="6">
        <f t="shared" si="482"/>
        <v>0</v>
      </c>
      <c r="DQ217" s="6">
        <f t="shared" si="483"/>
        <v>0</v>
      </c>
      <c r="DR217" s="6">
        <f t="shared" si="484"/>
        <v>0</v>
      </c>
      <c r="DS217" s="6">
        <f t="shared" si="485"/>
        <v>0</v>
      </c>
      <c r="DT217" s="6">
        <f t="shared" si="486"/>
        <v>0</v>
      </c>
      <c r="DU217" s="6">
        <f t="shared" si="487"/>
        <v>0</v>
      </c>
      <c r="DV217" s="77">
        <f t="shared" si="421"/>
        <v>30</v>
      </c>
      <c r="DY217" s="6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77">
        <f t="shared" si="503"/>
        <v>0</v>
      </c>
      <c r="EO217" s="75">
        <f t="shared" si="451"/>
        <v>71.86</v>
      </c>
      <c r="EP217" s="75">
        <f t="shared" si="452"/>
        <v>0</v>
      </c>
      <c r="EQ217" s="75">
        <f t="shared" si="453"/>
        <v>0</v>
      </c>
      <c r="ER217" s="75">
        <f t="shared" si="454"/>
        <v>0</v>
      </c>
      <c r="ES217" s="75">
        <f t="shared" si="455"/>
        <v>0</v>
      </c>
      <c r="ET217" s="75">
        <f t="shared" si="456"/>
        <v>0</v>
      </c>
      <c r="EU217" s="75">
        <f t="shared" si="457"/>
        <v>0</v>
      </c>
      <c r="EV217" s="75">
        <f t="shared" si="458"/>
        <v>0</v>
      </c>
      <c r="EW217" s="75">
        <f t="shared" si="459"/>
        <v>0</v>
      </c>
      <c r="EX217" s="75">
        <f t="shared" si="460"/>
        <v>0</v>
      </c>
      <c r="EY217" s="75">
        <f t="shared" si="461"/>
        <v>0</v>
      </c>
      <c r="EZ217" s="75">
        <f t="shared" si="462"/>
        <v>0</v>
      </c>
      <c r="FA217" s="77">
        <f t="shared" si="504"/>
        <v>71.86</v>
      </c>
      <c r="FD217" s="75">
        <f t="shared" si="488"/>
        <v>2021.14</v>
      </c>
      <c r="FE217" s="75">
        <f t="shared" si="489"/>
        <v>0</v>
      </c>
      <c r="FF217" s="75">
        <f t="shared" si="490"/>
        <v>0</v>
      </c>
      <c r="FG217" s="75">
        <f t="shared" si="491"/>
        <v>0</v>
      </c>
      <c r="FH217" s="75">
        <f t="shared" si="492"/>
        <v>0</v>
      </c>
      <c r="FI217" s="75">
        <f t="shared" si="493"/>
        <v>0</v>
      </c>
      <c r="FJ217" s="75">
        <f t="shared" si="494"/>
        <v>0</v>
      </c>
      <c r="FK217" s="75">
        <f t="shared" si="495"/>
        <v>0</v>
      </c>
      <c r="FL217" s="75">
        <f t="shared" si="496"/>
        <v>0</v>
      </c>
      <c r="FM217" s="75">
        <f t="shared" si="497"/>
        <v>0</v>
      </c>
      <c r="FN217" s="75">
        <f t="shared" si="498"/>
        <v>0</v>
      </c>
      <c r="FO217" s="75">
        <f t="shared" si="499"/>
        <v>0</v>
      </c>
      <c r="FP217" s="75">
        <f t="shared" si="500"/>
        <v>2021.14</v>
      </c>
    </row>
    <row r="218" spans="1:172" ht="15" customHeight="1" outlineLevel="2" x14ac:dyDescent="0.25">
      <c r="A218" s="30">
        <v>12</v>
      </c>
      <c r="B218" s="30" t="s">
        <v>408</v>
      </c>
      <c r="C218" s="30" t="s">
        <v>6</v>
      </c>
      <c r="D218" s="64">
        <f t="shared" si="423"/>
        <v>16162</v>
      </c>
      <c r="E218" s="62">
        <v>16162</v>
      </c>
      <c r="F218" s="37" t="s">
        <v>746</v>
      </c>
      <c r="G218" s="36" t="s">
        <v>410</v>
      </c>
      <c r="H218" s="36" t="s">
        <v>410</v>
      </c>
      <c r="I218" s="37" t="s">
        <v>744</v>
      </c>
      <c r="J218" s="37" t="s">
        <v>745</v>
      </c>
      <c r="K218" s="37" t="s">
        <v>415</v>
      </c>
      <c r="L218" s="32" t="s">
        <v>220</v>
      </c>
      <c r="M218" s="33" t="s">
        <v>405</v>
      </c>
      <c r="N218" s="34">
        <v>0.01</v>
      </c>
      <c r="O218" s="34">
        <v>0.02</v>
      </c>
      <c r="P218" s="34">
        <v>0</v>
      </c>
      <c r="Q218" s="34">
        <v>0</v>
      </c>
      <c r="R218" s="33">
        <v>0</v>
      </c>
      <c r="S218" s="33">
        <v>0</v>
      </c>
      <c r="T218" s="33">
        <v>30</v>
      </c>
      <c r="U218" s="33"/>
      <c r="X218" s="75">
        <f>+VLOOKUP($D218,[1]venta_neta_cons!$A$2:$N$1048576,3,0)</f>
        <v>5330</v>
      </c>
      <c r="Y218" s="75">
        <f>+VLOOKUP($D218,[1]venta_neta_cons!$A$2:$N$1048576,4,0)</f>
        <v>0</v>
      </c>
      <c r="Z218" s="75">
        <f>+VLOOKUP($D218,[1]venta_neta_cons!$A$2:$N$1048576,5,0)</f>
        <v>0</v>
      </c>
      <c r="AA218" s="75">
        <f>+VLOOKUP($D218,[1]venta_neta_cons!$A$2:$N$1048576,6,0)</f>
        <v>0</v>
      </c>
      <c r="AB218" s="75">
        <f>+VLOOKUP($D218,[1]venta_neta_cons!$A$2:$N$1048576,7,0)</f>
        <v>0</v>
      </c>
      <c r="AC218" s="75">
        <f>+VLOOKUP($D218,[1]venta_neta_cons!$A$2:$N$1048576,8,0)</f>
        <v>0</v>
      </c>
      <c r="AD218" s="75">
        <f>+VLOOKUP($D218,[1]venta_neta_cons!$A$2:$N$1048576,9,0)</f>
        <v>0</v>
      </c>
      <c r="AE218" s="75">
        <f>+VLOOKUP($D218,[1]venta_neta_cons!$A$2:$N$1048576,10,0)</f>
        <v>0</v>
      </c>
      <c r="AF218" s="75">
        <f>+VLOOKUP($D218,[1]venta_neta_cons!$A$2:$N$1048576,11,0)</f>
        <v>0</v>
      </c>
      <c r="AG218" s="75">
        <f>+VLOOKUP($D218,[1]venta_neta_cons!$A$2:$N$1048576,12,0)</f>
        <v>0</v>
      </c>
      <c r="AH218" s="75">
        <f>+VLOOKUP($D218,[1]venta_neta_cons!$A$2:$N$1048576,13,0)</f>
        <v>0</v>
      </c>
      <c r="AI218" s="75">
        <f>+VLOOKUP($D218,[1]venta_neta_cons!$A$2:$N$1048576,14,0)</f>
        <v>0</v>
      </c>
      <c r="AJ218" s="76">
        <f t="shared" si="424"/>
        <v>5330</v>
      </c>
      <c r="AK218" s="159">
        <f t="shared" si="422"/>
        <v>0.29959287054409006</v>
      </c>
      <c r="AL218" s="76"/>
      <c r="AM218" s="75">
        <f>+VLOOKUP($D218,[1]saldo_cons!$A$2:$N$1048576,3,0)</f>
        <v>5330</v>
      </c>
      <c r="AN218" s="75">
        <f>+VLOOKUP($D218,[1]saldo_cons!$A$2:$N$1048576,4,0)</f>
        <v>0</v>
      </c>
      <c r="AO218" s="75">
        <f>+VLOOKUP($D218,[1]saldo_cons!$A$2:$N$1048576,5,0)</f>
        <v>0</v>
      </c>
      <c r="AP218" s="75">
        <f>+VLOOKUP($D218,[1]saldo_cons!$A$2:$N$1048576,6,0)</f>
        <v>0</v>
      </c>
      <c r="AQ218" s="75">
        <f>+VLOOKUP($D218,[1]saldo_cons!$A$2:$N$1048576,7,0)</f>
        <v>0</v>
      </c>
      <c r="AR218" s="75">
        <f>+VLOOKUP($D218,[1]saldo_cons!$A$2:$N$1048576,8,0)</f>
        <v>0</v>
      </c>
      <c r="AS218" s="75">
        <f>+VLOOKUP($D218,[1]saldo_cons!$A$2:$N$1048576,9,0)</f>
        <v>0</v>
      </c>
      <c r="AT218" s="75">
        <f>+VLOOKUP($D218,[1]saldo_cons!$A$2:$N$1048576,10,0)</f>
        <v>0</v>
      </c>
      <c r="AU218" s="75">
        <f>+VLOOKUP($D218,[1]saldo_cons!$A$2:$N$1048576,11,0)</f>
        <v>0</v>
      </c>
      <c r="AV218" s="75">
        <f>+VLOOKUP($D218,[1]saldo_cons!$A$2:$N$1048576,12,0)</f>
        <v>0</v>
      </c>
      <c r="AW218" s="75">
        <f>+VLOOKUP($D218,[1]saldo_cons!$A$2:$N$1048576,13,0)</f>
        <v>0</v>
      </c>
      <c r="AX218" s="75">
        <f>+VLOOKUP($D218,[1]saldo_cons!$A$2:$N$1048576,14,0)</f>
        <v>0</v>
      </c>
      <c r="AY218" s="76">
        <f t="shared" si="501"/>
        <v>5330</v>
      </c>
      <c r="AZ218" s="76"/>
      <c r="BA218" s="76"/>
      <c r="BB218" s="75">
        <f>+VLOOKUP($D218,[1]ggr_cons!$A$2:$N$1048576,3,0)</f>
        <v>1596.83</v>
      </c>
      <c r="BC218" s="75">
        <f>+VLOOKUP($D218,[1]ggr_cons!$A$2:$N$1048576,4,0)</f>
        <v>0</v>
      </c>
      <c r="BD218" s="75">
        <f>+VLOOKUP($D218,[1]ggr_cons!$A$2:$N$1048576,5,0)</f>
        <v>0</v>
      </c>
      <c r="BE218" s="75">
        <f>+VLOOKUP($D218,[1]ggr_cons!$A$2:$N$1048576,6,0)</f>
        <v>0</v>
      </c>
      <c r="BF218" s="75">
        <f>+VLOOKUP($D218,[1]ggr_cons!$A$2:$N$1048576,7,0)</f>
        <v>0</v>
      </c>
      <c r="BG218" s="75">
        <f>+VLOOKUP($D218,[1]ggr_cons!$A$2:$N$1048576,8,0)</f>
        <v>0</v>
      </c>
      <c r="BH218" s="75">
        <f>+VLOOKUP($D218,[1]ggr_cons!$A$2:$N$1048576,9,0)</f>
        <v>0</v>
      </c>
      <c r="BI218" s="75">
        <f>+VLOOKUP($D218,[1]ggr_cons!$A$2:$N$1048576,10,0)</f>
        <v>0</v>
      </c>
      <c r="BJ218" s="75">
        <f>+VLOOKUP($D218,[1]ggr_cons!$A$2:$N$1048576,11,0)</f>
        <v>0</v>
      </c>
      <c r="BK218" s="75">
        <f>+VLOOKUP($D218,[1]ggr_cons!$A$2:$N$1048576,12,0)</f>
        <v>0</v>
      </c>
      <c r="BL218" s="75">
        <f>+VLOOKUP($D218,[1]ggr_cons!$A$2:$N$1048576,13,0)</f>
        <v>0</v>
      </c>
      <c r="BM218" s="75">
        <f>+VLOOKUP($D218,[1]ggr_cons!$A$2:$N$1048576,14,0)</f>
        <v>0</v>
      </c>
      <c r="BN218" s="76">
        <f t="shared" si="502"/>
        <v>1596.83</v>
      </c>
      <c r="BO218" s="75"/>
      <c r="BP218" s="75"/>
      <c r="BQ218" s="77">
        <f t="shared" si="425"/>
        <v>53.300000000000004</v>
      </c>
      <c r="BR218" s="77">
        <f t="shared" si="426"/>
        <v>0</v>
      </c>
      <c r="BS218" s="77">
        <f t="shared" si="427"/>
        <v>0</v>
      </c>
      <c r="BT218" s="77">
        <f t="shared" si="428"/>
        <v>0</v>
      </c>
      <c r="BU218" s="77">
        <f t="shared" si="429"/>
        <v>0</v>
      </c>
      <c r="BV218" s="77">
        <f t="shared" si="430"/>
        <v>0</v>
      </c>
      <c r="BW218" s="77">
        <f t="shared" si="431"/>
        <v>0</v>
      </c>
      <c r="BX218" s="77">
        <f t="shared" si="432"/>
        <v>0</v>
      </c>
      <c r="BY218" s="77">
        <f t="shared" si="433"/>
        <v>0</v>
      </c>
      <c r="BZ218" s="77">
        <f t="shared" si="434"/>
        <v>0</v>
      </c>
      <c r="CA218" s="77">
        <f t="shared" si="435"/>
        <v>0</v>
      </c>
      <c r="CB218" s="77">
        <f t="shared" si="436"/>
        <v>0</v>
      </c>
      <c r="CC218" s="77">
        <f t="shared" si="437"/>
        <v>53.300000000000004</v>
      </c>
      <c r="CD218" s="75"/>
      <c r="CE218" s="77"/>
      <c r="CF218" s="77">
        <f t="shared" si="438"/>
        <v>44.049586776859506</v>
      </c>
      <c r="CG218" s="77">
        <f t="shared" si="439"/>
        <v>0</v>
      </c>
      <c r="CH218" s="77">
        <f t="shared" si="440"/>
        <v>0</v>
      </c>
      <c r="CI218" s="77">
        <f t="shared" si="441"/>
        <v>0</v>
      </c>
      <c r="CJ218" s="77">
        <f t="shared" si="442"/>
        <v>0</v>
      </c>
      <c r="CK218" s="77">
        <f t="shared" si="443"/>
        <v>0</v>
      </c>
      <c r="CL218" s="77">
        <f t="shared" si="444"/>
        <v>0</v>
      </c>
      <c r="CM218" s="77">
        <f t="shared" si="445"/>
        <v>0</v>
      </c>
      <c r="CN218" s="77">
        <f t="shared" si="446"/>
        <v>0</v>
      </c>
      <c r="CO218" s="77">
        <f t="shared" si="447"/>
        <v>0</v>
      </c>
      <c r="CP218" s="77">
        <f t="shared" si="448"/>
        <v>0</v>
      </c>
      <c r="CQ218" s="77">
        <f t="shared" si="449"/>
        <v>0</v>
      </c>
      <c r="CR218" s="77">
        <f t="shared" si="450"/>
        <v>44.049586776859506</v>
      </c>
      <c r="CS218" s="75"/>
      <c r="CT218" s="75"/>
      <c r="CU218" s="78">
        <f t="shared" si="463"/>
        <v>106.60000000000001</v>
      </c>
      <c r="CV218" s="78">
        <f t="shared" si="464"/>
        <v>0</v>
      </c>
      <c r="CW218" s="78">
        <f t="shared" si="465"/>
        <v>0</v>
      </c>
      <c r="CX218" s="78">
        <f t="shared" si="466"/>
        <v>0</v>
      </c>
      <c r="CY218" s="78">
        <f t="shared" si="467"/>
        <v>0</v>
      </c>
      <c r="CZ218" s="78">
        <f t="shared" si="468"/>
        <v>0</v>
      </c>
      <c r="DA218" s="78">
        <f t="shared" si="469"/>
        <v>0</v>
      </c>
      <c r="DB218" s="78">
        <f t="shared" si="470"/>
        <v>0</v>
      </c>
      <c r="DC218" s="78">
        <f t="shared" si="471"/>
        <v>0</v>
      </c>
      <c r="DD218" s="78">
        <f t="shared" si="472"/>
        <v>0</v>
      </c>
      <c r="DE218" s="78">
        <f t="shared" si="473"/>
        <v>0</v>
      </c>
      <c r="DF218" s="78">
        <f t="shared" si="474"/>
        <v>0</v>
      </c>
      <c r="DG218" s="77">
        <f t="shared" si="475"/>
        <v>106.60000000000001</v>
      </c>
      <c r="DH218" s="75"/>
      <c r="DJ218" s="6">
        <f t="shared" si="476"/>
        <v>30</v>
      </c>
      <c r="DK218" s="6">
        <f t="shared" si="477"/>
        <v>0</v>
      </c>
      <c r="DL218" s="6">
        <f t="shared" si="478"/>
        <v>0</v>
      </c>
      <c r="DM218" s="6">
        <f t="shared" si="479"/>
        <v>0</v>
      </c>
      <c r="DN218" s="6">
        <f t="shared" si="480"/>
        <v>0</v>
      </c>
      <c r="DO218" s="6">
        <f t="shared" si="481"/>
        <v>0</v>
      </c>
      <c r="DP218" s="6">
        <f t="shared" si="482"/>
        <v>0</v>
      </c>
      <c r="DQ218" s="6">
        <f t="shared" si="483"/>
        <v>0</v>
      </c>
      <c r="DR218" s="6">
        <f t="shared" si="484"/>
        <v>0</v>
      </c>
      <c r="DS218" s="6">
        <f t="shared" si="485"/>
        <v>0</v>
      </c>
      <c r="DT218" s="6">
        <f t="shared" si="486"/>
        <v>0</v>
      </c>
      <c r="DU218" s="6">
        <f t="shared" si="487"/>
        <v>0</v>
      </c>
      <c r="DV218" s="77">
        <f t="shared" si="421"/>
        <v>30</v>
      </c>
      <c r="DY218" s="6">
        <v>0</v>
      </c>
      <c r="DZ218" s="6">
        <v>0</v>
      </c>
      <c r="EA218" s="6">
        <v>0</v>
      </c>
      <c r="EB218" s="6">
        <v>0</v>
      </c>
      <c r="EC218" s="6">
        <v>0</v>
      </c>
      <c r="ED218" s="6">
        <v>0</v>
      </c>
      <c r="EE218" s="6">
        <v>0</v>
      </c>
      <c r="EF218" s="6">
        <v>0</v>
      </c>
      <c r="EG218" s="6">
        <v>0</v>
      </c>
      <c r="EH218" s="6">
        <v>0</v>
      </c>
      <c r="EI218" s="6">
        <v>0</v>
      </c>
      <c r="EJ218" s="6">
        <v>0</v>
      </c>
      <c r="EK218" s="77">
        <f t="shared" si="503"/>
        <v>0</v>
      </c>
      <c r="EO218" s="75">
        <f t="shared" si="451"/>
        <v>136.60000000000002</v>
      </c>
      <c r="EP218" s="75">
        <f t="shared" si="452"/>
        <v>0</v>
      </c>
      <c r="EQ218" s="75">
        <f t="shared" si="453"/>
        <v>0</v>
      </c>
      <c r="ER218" s="75">
        <f t="shared" si="454"/>
        <v>0</v>
      </c>
      <c r="ES218" s="75">
        <f t="shared" si="455"/>
        <v>0</v>
      </c>
      <c r="ET218" s="75">
        <f t="shared" si="456"/>
        <v>0</v>
      </c>
      <c r="EU218" s="75">
        <f t="shared" si="457"/>
        <v>0</v>
      </c>
      <c r="EV218" s="75">
        <f t="shared" si="458"/>
        <v>0</v>
      </c>
      <c r="EW218" s="75">
        <f t="shared" si="459"/>
        <v>0</v>
      </c>
      <c r="EX218" s="75">
        <f t="shared" si="460"/>
        <v>0</v>
      </c>
      <c r="EY218" s="75">
        <f t="shared" si="461"/>
        <v>0</v>
      </c>
      <c r="EZ218" s="75">
        <f t="shared" si="462"/>
        <v>0</v>
      </c>
      <c r="FA218" s="77">
        <f t="shared" si="504"/>
        <v>136.60000000000002</v>
      </c>
      <c r="FD218" s="75">
        <f t="shared" si="488"/>
        <v>5193.3999999999996</v>
      </c>
      <c r="FE218" s="75">
        <f t="shared" si="489"/>
        <v>0</v>
      </c>
      <c r="FF218" s="75">
        <f t="shared" si="490"/>
        <v>0</v>
      </c>
      <c r="FG218" s="75">
        <f t="shared" si="491"/>
        <v>0</v>
      </c>
      <c r="FH218" s="75">
        <f t="shared" si="492"/>
        <v>0</v>
      </c>
      <c r="FI218" s="75">
        <f t="shared" si="493"/>
        <v>0</v>
      </c>
      <c r="FJ218" s="75">
        <f t="shared" si="494"/>
        <v>0</v>
      </c>
      <c r="FK218" s="75">
        <f t="shared" si="495"/>
        <v>0</v>
      </c>
      <c r="FL218" s="75">
        <f t="shared" si="496"/>
        <v>0</v>
      </c>
      <c r="FM218" s="75">
        <f t="shared" si="497"/>
        <v>0</v>
      </c>
      <c r="FN218" s="75">
        <f t="shared" si="498"/>
        <v>0</v>
      </c>
      <c r="FO218" s="75">
        <f t="shared" si="499"/>
        <v>0</v>
      </c>
      <c r="FP218" s="75">
        <f t="shared" si="500"/>
        <v>5193.3999999999996</v>
      </c>
    </row>
    <row r="219" spans="1:172" ht="15" customHeight="1" outlineLevel="2" x14ac:dyDescent="0.25">
      <c r="A219" s="30">
        <v>12</v>
      </c>
      <c r="B219" s="30" t="s">
        <v>408</v>
      </c>
      <c r="C219" s="30" t="s">
        <v>6</v>
      </c>
      <c r="D219" s="64">
        <f t="shared" si="423"/>
        <v>16163</v>
      </c>
      <c r="E219" s="62">
        <v>16163</v>
      </c>
      <c r="F219" s="37" t="s">
        <v>749</v>
      </c>
      <c r="G219" s="36" t="s">
        <v>410</v>
      </c>
      <c r="H219" s="36" t="s">
        <v>410</v>
      </c>
      <c r="I219" s="37" t="s">
        <v>747</v>
      </c>
      <c r="J219" s="37" t="s">
        <v>748</v>
      </c>
      <c r="K219" s="37" t="s">
        <v>415</v>
      </c>
      <c r="L219" s="32" t="s">
        <v>220</v>
      </c>
      <c r="M219" s="33" t="s">
        <v>405</v>
      </c>
      <c r="N219" s="34">
        <v>0.01</v>
      </c>
      <c r="O219" s="34">
        <v>0.02</v>
      </c>
      <c r="P219" s="34">
        <v>0</v>
      </c>
      <c r="Q219" s="34">
        <v>0</v>
      </c>
      <c r="R219" s="33">
        <v>0</v>
      </c>
      <c r="S219" s="33">
        <v>0</v>
      </c>
      <c r="T219" s="33">
        <v>30</v>
      </c>
      <c r="U219" s="33"/>
      <c r="X219" s="75">
        <f>+VLOOKUP($D219,[1]venta_neta_cons!$A$2:$N$1048576,3,0)</f>
        <v>3132</v>
      </c>
      <c r="Y219" s="75">
        <f>+VLOOKUP($D219,[1]venta_neta_cons!$A$2:$N$1048576,4,0)</f>
        <v>0</v>
      </c>
      <c r="Z219" s="75">
        <f>+VLOOKUP($D219,[1]venta_neta_cons!$A$2:$N$1048576,5,0)</f>
        <v>0</v>
      </c>
      <c r="AA219" s="75">
        <f>+VLOOKUP($D219,[1]venta_neta_cons!$A$2:$N$1048576,6,0)</f>
        <v>0</v>
      </c>
      <c r="AB219" s="75">
        <f>+VLOOKUP($D219,[1]venta_neta_cons!$A$2:$N$1048576,7,0)</f>
        <v>0</v>
      </c>
      <c r="AC219" s="75">
        <f>+VLOOKUP($D219,[1]venta_neta_cons!$A$2:$N$1048576,8,0)</f>
        <v>0</v>
      </c>
      <c r="AD219" s="75">
        <f>+VLOOKUP($D219,[1]venta_neta_cons!$A$2:$N$1048576,9,0)</f>
        <v>0</v>
      </c>
      <c r="AE219" s="75">
        <f>+VLOOKUP($D219,[1]venta_neta_cons!$A$2:$N$1048576,10,0)</f>
        <v>0</v>
      </c>
      <c r="AF219" s="75">
        <f>+VLOOKUP($D219,[1]venta_neta_cons!$A$2:$N$1048576,11,0)</f>
        <v>0</v>
      </c>
      <c r="AG219" s="75">
        <f>+VLOOKUP($D219,[1]venta_neta_cons!$A$2:$N$1048576,12,0)</f>
        <v>0</v>
      </c>
      <c r="AH219" s="75">
        <f>+VLOOKUP($D219,[1]venta_neta_cons!$A$2:$N$1048576,13,0)</f>
        <v>0</v>
      </c>
      <c r="AI219" s="75">
        <f>+VLOOKUP($D219,[1]venta_neta_cons!$A$2:$N$1048576,14,0)</f>
        <v>0</v>
      </c>
      <c r="AJ219" s="76">
        <f t="shared" si="424"/>
        <v>3132</v>
      </c>
      <c r="AK219" s="159">
        <f t="shared" si="422"/>
        <v>0.33913154533844186</v>
      </c>
      <c r="AL219" s="76"/>
      <c r="AM219" s="75">
        <f>+VLOOKUP($D219,[1]saldo_cons!$A$2:$N$1048576,3,0)</f>
        <v>3132</v>
      </c>
      <c r="AN219" s="75">
        <f>+VLOOKUP($D219,[1]saldo_cons!$A$2:$N$1048576,4,0)</f>
        <v>0</v>
      </c>
      <c r="AO219" s="75">
        <f>+VLOOKUP($D219,[1]saldo_cons!$A$2:$N$1048576,5,0)</f>
        <v>0</v>
      </c>
      <c r="AP219" s="75">
        <f>+VLOOKUP($D219,[1]saldo_cons!$A$2:$N$1048576,6,0)</f>
        <v>0</v>
      </c>
      <c r="AQ219" s="75">
        <f>+VLOOKUP($D219,[1]saldo_cons!$A$2:$N$1048576,7,0)</f>
        <v>0</v>
      </c>
      <c r="AR219" s="75">
        <f>+VLOOKUP($D219,[1]saldo_cons!$A$2:$N$1048576,8,0)</f>
        <v>0</v>
      </c>
      <c r="AS219" s="75">
        <f>+VLOOKUP($D219,[1]saldo_cons!$A$2:$N$1048576,9,0)</f>
        <v>0</v>
      </c>
      <c r="AT219" s="75">
        <f>+VLOOKUP($D219,[1]saldo_cons!$A$2:$N$1048576,10,0)</f>
        <v>0</v>
      </c>
      <c r="AU219" s="75">
        <f>+VLOOKUP($D219,[1]saldo_cons!$A$2:$N$1048576,11,0)</f>
        <v>0</v>
      </c>
      <c r="AV219" s="75">
        <f>+VLOOKUP($D219,[1]saldo_cons!$A$2:$N$1048576,12,0)</f>
        <v>0</v>
      </c>
      <c r="AW219" s="75">
        <f>+VLOOKUP($D219,[1]saldo_cons!$A$2:$N$1048576,13,0)</f>
        <v>0</v>
      </c>
      <c r="AX219" s="75">
        <f>+VLOOKUP($D219,[1]saldo_cons!$A$2:$N$1048576,14,0)</f>
        <v>0</v>
      </c>
      <c r="AY219" s="76">
        <f t="shared" si="501"/>
        <v>3132</v>
      </c>
      <c r="AZ219" s="76"/>
      <c r="BA219" s="76"/>
      <c r="BB219" s="75">
        <f>+VLOOKUP($D219,[1]ggr_cons!$A$2:$N$1048576,3,0)</f>
        <v>1062.1599999999999</v>
      </c>
      <c r="BC219" s="75">
        <f>+VLOOKUP($D219,[1]ggr_cons!$A$2:$N$1048576,4,0)</f>
        <v>0</v>
      </c>
      <c r="BD219" s="75">
        <f>+VLOOKUP($D219,[1]ggr_cons!$A$2:$N$1048576,5,0)</f>
        <v>0</v>
      </c>
      <c r="BE219" s="75">
        <f>+VLOOKUP($D219,[1]ggr_cons!$A$2:$N$1048576,6,0)</f>
        <v>0</v>
      </c>
      <c r="BF219" s="75">
        <f>+VLOOKUP($D219,[1]ggr_cons!$A$2:$N$1048576,7,0)</f>
        <v>0</v>
      </c>
      <c r="BG219" s="75">
        <f>+VLOOKUP($D219,[1]ggr_cons!$A$2:$N$1048576,8,0)</f>
        <v>0</v>
      </c>
      <c r="BH219" s="75">
        <f>+VLOOKUP($D219,[1]ggr_cons!$A$2:$N$1048576,9,0)</f>
        <v>0</v>
      </c>
      <c r="BI219" s="75">
        <f>+VLOOKUP($D219,[1]ggr_cons!$A$2:$N$1048576,10,0)</f>
        <v>0</v>
      </c>
      <c r="BJ219" s="75">
        <f>+VLOOKUP($D219,[1]ggr_cons!$A$2:$N$1048576,11,0)</f>
        <v>0</v>
      </c>
      <c r="BK219" s="75">
        <f>+VLOOKUP($D219,[1]ggr_cons!$A$2:$N$1048576,12,0)</f>
        <v>0</v>
      </c>
      <c r="BL219" s="75">
        <f>+VLOOKUP($D219,[1]ggr_cons!$A$2:$N$1048576,13,0)</f>
        <v>0</v>
      </c>
      <c r="BM219" s="75">
        <f>+VLOOKUP($D219,[1]ggr_cons!$A$2:$N$1048576,14,0)</f>
        <v>0</v>
      </c>
      <c r="BN219" s="76">
        <f t="shared" si="502"/>
        <v>1062.1599999999999</v>
      </c>
      <c r="BO219" s="75"/>
      <c r="BP219" s="75"/>
      <c r="BQ219" s="77">
        <f t="shared" si="425"/>
        <v>31.32</v>
      </c>
      <c r="BR219" s="77">
        <f t="shared" si="426"/>
        <v>0</v>
      </c>
      <c r="BS219" s="77">
        <f t="shared" si="427"/>
        <v>0</v>
      </c>
      <c r="BT219" s="77">
        <f t="shared" si="428"/>
        <v>0</v>
      </c>
      <c r="BU219" s="77">
        <f t="shared" si="429"/>
        <v>0</v>
      </c>
      <c r="BV219" s="77">
        <f t="shared" si="430"/>
        <v>0</v>
      </c>
      <c r="BW219" s="77">
        <f t="shared" si="431"/>
        <v>0</v>
      </c>
      <c r="BX219" s="77">
        <f t="shared" si="432"/>
        <v>0</v>
      </c>
      <c r="BY219" s="77">
        <f t="shared" si="433"/>
        <v>0</v>
      </c>
      <c r="BZ219" s="77">
        <f t="shared" si="434"/>
        <v>0</v>
      </c>
      <c r="CA219" s="77">
        <f t="shared" si="435"/>
        <v>0</v>
      </c>
      <c r="CB219" s="77">
        <f t="shared" si="436"/>
        <v>0</v>
      </c>
      <c r="CC219" s="77">
        <f t="shared" si="437"/>
        <v>31.32</v>
      </c>
      <c r="CD219" s="75"/>
      <c r="CE219" s="77"/>
      <c r="CF219" s="77">
        <f t="shared" si="438"/>
        <v>25.884297520661157</v>
      </c>
      <c r="CG219" s="77">
        <f t="shared" si="439"/>
        <v>0</v>
      </c>
      <c r="CH219" s="77">
        <f t="shared" si="440"/>
        <v>0</v>
      </c>
      <c r="CI219" s="77">
        <f t="shared" si="441"/>
        <v>0</v>
      </c>
      <c r="CJ219" s="77">
        <f t="shared" si="442"/>
        <v>0</v>
      </c>
      <c r="CK219" s="77">
        <f t="shared" si="443"/>
        <v>0</v>
      </c>
      <c r="CL219" s="77">
        <f t="shared" si="444"/>
        <v>0</v>
      </c>
      <c r="CM219" s="77">
        <f t="shared" si="445"/>
        <v>0</v>
      </c>
      <c r="CN219" s="77">
        <f t="shared" si="446"/>
        <v>0</v>
      </c>
      <c r="CO219" s="77">
        <f t="shared" si="447"/>
        <v>0</v>
      </c>
      <c r="CP219" s="77">
        <f t="shared" si="448"/>
        <v>0</v>
      </c>
      <c r="CQ219" s="77">
        <f t="shared" si="449"/>
        <v>0</v>
      </c>
      <c r="CR219" s="77">
        <f t="shared" si="450"/>
        <v>25.884297520661157</v>
      </c>
      <c r="CS219" s="75"/>
      <c r="CT219" s="75"/>
      <c r="CU219" s="78">
        <f t="shared" si="463"/>
        <v>62.64</v>
      </c>
      <c r="CV219" s="78">
        <f t="shared" si="464"/>
        <v>0</v>
      </c>
      <c r="CW219" s="78">
        <f t="shared" si="465"/>
        <v>0</v>
      </c>
      <c r="CX219" s="78">
        <f t="shared" si="466"/>
        <v>0</v>
      </c>
      <c r="CY219" s="78">
        <f t="shared" si="467"/>
        <v>0</v>
      </c>
      <c r="CZ219" s="78">
        <f t="shared" si="468"/>
        <v>0</v>
      </c>
      <c r="DA219" s="78">
        <f t="shared" si="469"/>
        <v>0</v>
      </c>
      <c r="DB219" s="78">
        <f t="shared" si="470"/>
        <v>0</v>
      </c>
      <c r="DC219" s="78">
        <f t="shared" si="471"/>
        <v>0</v>
      </c>
      <c r="DD219" s="78">
        <f t="shared" si="472"/>
        <v>0</v>
      </c>
      <c r="DE219" s="78">
        <f t="shared" si="473"/>
        <v>0</v>
      </c>
      <c r="DF219" s="78">
        <f t="shared" si="474"/>
        <v>0</v>
      </c>
      <c r="DG219" s="77">
        <f t="shared" si="475"/>
        <v>62.64</v>
      </c>
      <c r="DH219" s="75"/>
      <c r="DJ219" s="6">
        <f t="shared" si="476"/>
        <v>30</v>
      </c>
      <c r="DK219" s="6">
        <f t="shared" si="477"/>
        <v>0</v>
      </c>
      <c r="DL219" s="6">
        <f t="shared" si="478"/>
        <v>0</v>
      </c>
      <c r="DM219" s="6">
        <f t="shared" si="479"/>
        <v>0</v>
      </c>
      <c r="DN219" s="6">
        <f t="shared" si="480"/>
        <v>0</v>
      </c>
      <c r="DO219" s="6">
        <f t="shared" si="481"/>
        <v>0</v>
      </c>
      <c r="DP219" s="6">
        <f t="shared" si="482"/>
        <v>0</v>
      </c>
      <c r="DQ219" s="6">
        <f t="shared" si="483"/>
        <v>0</v>
      </c>
      <c r="DR219" s="6">
        <f t="shared" si="484"/>
        <v>0</v>
      </c>
      <c r="DS219" s="6">
        <f t="shared" si="485"/>
        <v>0</v>
      </c>
      <c r="DT219" s="6">
        <f t="shared" si="486"/>
        <v>0</v>
      </c>
      <c r="DU219" s="6">
        <f t="shared" si="487"/>
        <v>0</v>
      </c>
      <c r="DV219" s="77">
        <f t="shared" ref="DV219:DV282" si="505">+SUM(DJ219:DU219)</f>
        <v>30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0</v>
      </c>
      <c r="EH219" s="6">
        <v>0</v>
      </c>
      <c r="EI219" s="6">
        <v>0</v>
      </c>
      <c r="EJ219" s="6">
        <v>0</v>
      </c>
      <c r="EK219" s="77">
        <f t="shared" si="503"/>
        <v>0</v>
      </c>
      <c r="EO219" s="75">
        <f t="shared" si="451"/>
        <v>92.64</v>
      </c>
      <c r="EP219" s="75">
        <f t="shared" si="452"/>
        <v>0</v>
      </c>
      <c r="EQ219" s="75">
        <f t="shared" si="453"/>
        <v>0</v>
      </c>
      <c r="ER219" s="75">
        <f t="shared" si="454"/>
        <v>0</v>
      </c>
      <c r="ES219" s="75">
        <f t="shared" si="455"/>
        <v>0</v>
      </c>
      <c r="ET219" s="75">
        <f t="shared" si="456"/>
        <v>0</v>
      </c>
      <c r="EU219" s="75">
        <f t="shared" si="457"/>
        <v>0</v>
      </c>
      <c r="EV219" s="75">
        <f t="shared" si="458"/>
        <v>0</v>
      </c>
      <c r="EW219" s="75">
        <f t="shared" si="459"/>
        <v>0</v>
      </c>
      <c r="EX219" s="75">
        <f t="shared" si="460"/>
        <v>0</v>
      </c>
      <c r="EY219" s="75">
        <f t="shared" si="461"/>
        <v>0</v>
      </c>
      <c r="EZ219" s="75">
        <f t="shared" si="462"/>
        <v>0</v>
      </c>
      <c r="FA219" s="77">
        <f t="shared" si="504"/>
        <v>92.64</v>
      </c>
      <c r="FD219" s="75">
        <f t="shared" si="488"/>
        <v>3039.36</v>
      </c>
      <c r="FE219" s="75">
        <f t="shared" si="489"/>
        <v>0</v>
      </c>
      <c r="FF219" s="75">
        <f t="shared" si="490"/>
        <v>0</v>
      </c>
      <c r="FG219" s="75">
        <f t="shared" si="491"/>
        <v>0</v>
      </c>
      <c r="FH219" s="75">
        <f t="shared" si="492"/>
        <v>0</v>
      </c>
      <c r="FI219" s="75">
        <f t="shared" si="493"/>
        <v>0</v>
      </c>
      <c r="FJ219" s="75">
        <f t="shared" si="494"/>
        <v>0</v>
      </c>
      <c r="FK219" s="75">
        <f t="shared" si="495"/>
        <v>0</v>
      </c>
      <c r="FL219" s="75">
        <f t="shared" si="496"/>
        <v>0</v>
      </c>
      <c r="FM219" s="75">
        <f t="shared" si="497"/>
        <v>0</v>
      </c>
      <c r="FN219" s="75">
        <f t="shared" si="498"/>
        <v>0</v>
      </c>
      <c r="FO219" s="75">
        <f t="shared" si="499"/>
        <v>0</v>
      </c>
      <c r="FP219" s="75">
        <f t="shared" si="500"/>
        <v>3039.36</v>
      </c>
    </row>
    <row r="220" spans="1:172" ht="15" customHeight="1" outlineLevel="2" x14ac:dyDescent="0.25">
      <c r="A220" s="30">
        <v>12</v>
      </c>
      <c r="B220" s="30" t="s">
        <v>408</v>
      </c>
      <c r="C220" s="30" t="s">
        <v>6</v>
      </c>
      <c r="D220" s="64">
        <f t="shared" si="423"/>
        <v>16164</v>
      </c>
      <c r="E220" s="62">
        <v>16164</v>
      </c>
      <c r="F220" s="37" t="s">
        <v>751</v>
      </c>
      <c r="G220" s="36" t="s">
        <v>410</v>
      </c>
      <c r="H220" s="36" t="s">
        <v>410</v>
      </c>
      <c r="I220" s="37" t="s">
        <v>750</v>
      </c>
      <c r="J220" s="37" t="s">
        <v>748</v>
      </c>
      <c r="K220" s="37" t="s">
        <v>415</v>
      </c>
      <c r="L220" s="32" t="s">
        <v>220</v>
      </c>
      <c r="M220" s="33" t="s">
        <v>405</v>
      </c>
      <c r="N220" s="34">
        <v>0.01</v>
      </c>
      <c r="O220" s="34">
        <v>0.02</v>
      </c>
      <c r="P220" s="34">
        <v>0</v>
      </c>
      <c r="Q220" s="34">
        <v>0</v>
      </c>
      <c r="R220" s="33">
        <v>0</v>
      </c>
      <c r="S220" s="33">
        <v>0</v>
      </c>
      <c r="T220" s="33">
        <v>30</v>
      </c>
      <c r="U220" s="33"/>
      <c r="X220" s="75">
        <f>+VLOOKUP($D220,[1]venta_neta_cons!$A$2:$N$1048576,3,0)</f>
        <v>677</v>
      </c>
      <c r="Y220" s="75">
        <f>+VLOOKUP($D220,[1]venta_neta_cons!$A$2:$N$1048576,4,0)</f>
        <v>0</v>
      </c>
      <c r="Z220" s="75">
        <f>+VLOOKUP($D220,[1]venta_neta_cons!$A$2:$N$1048576,5,0)</f>
        <v>0</v>
      </c>
      <c r="AA220" s="75">
        <f>+VLOOKUP($D220,[1]venta_neta_cons!$A$2:$N$1048576,6,0)</f>
        <v>0</v>
      </c>
      <c r="AB220" s="75">
        <f>+VLOOKUP($D220,[1]venta_neta_cons!$A$2:$N$1048576,7,0)</f>
        <v>0</v>
      </c>
      <c r="AC220" s="75">
        <f>+VLOOKUP($D220,[1]venta_neta_cons!$A$2:$N$1048576,8,0)</f>
        <v>0</v>
      </c>
      <c r="AD220" s="75">
        <f>+VLOOKUP($D220,[1]venta_neta_cons!$A$2:$N$1048576,9,0)</f>
        <v>0</v>
      </c>
      <c r="AE220" s="75">
        <f>+VLOOKUP($D220,[1]venta_neta_cons!$A$2:$N$1048576,10,0)</f>
        <v>0</v>
      </c>
      <c r="AF220" s="75">
        <f>+VLOOKUP($D220,[1]venta_neta_cons!$A$2:$N$1048576,11,0)</f>
        <v>0</v>
      </c>
      <c r="AG220" s="75">
        <f>+VLOOKUP($D220,[1]venta_neta_cons!$A$2:$N$1048576,12,0)</f>
        <v>0</v>
      </c>
      <c r="AH220" s="75">
        <f>+VLOOKUP($D220,[1]venta_neta_cons!$A$2:$N$1048576,13,0)</f>
        <v>0</v>
      </c>
      <c r="AI220" s="75">
        <f>+VLOOKUP($D220,[1]venta_neta_cons!$A$2:$N$1048576,14,0)</f>
        <v>0</v>
      </c>
      <c r="AJ220" s="76">
        <f t="shared" si="424"/>
        <v>677</v>
      </c>
      <c r="AK220" s="159">
        <f t="shared" si="422"/>
        <v>0.62553914327917282</v>
      </c>
      <c r="AL220" s="76"/>
      <c r="AM220" s="75">
        <f>+VLOOKUP($D220,[1]saldo_cons!$A$2:$N$1048576,3,0)</f>
        <v>677</v>
      </c>
      <c r="AN220" s="75">
        <f>+VLOOKUP($D220,[1]saldo_cons!$A$2:$N$1048576,4,0)</f>
        <v>0</v>
      </c>
      <c r="AO220" s="75">
        <f>+VLOOKUP($D220,[1]saldo_cons!$A$2:$N$1048576,5,0)</f>
        <v>0</v>
      </c>
      <c r="AP220" s="75">
        <f>+VLOOKUP($D220,[1]saldo_cons!$A$2:$N$1048576,6,0)</f>
        <v>0</v>
      </c>
      <c r="AQ220" s="75">
        <f>+VLOOKUP($D220,[1]saldo_cons!$A$2:$N$1048576,7,0)</f>
        <v>0</v>
      </c>
      <c r="AR220" s="75">
        <f>+VLOOKUP($D220,[1]saldo_cons!$A$2:$N$1048576,8,0)</f>
        <v>0</v>
      </c>
      <c r="AS220" s="75">
        <f>+VLOOKUP($D220,[1]saldo_cons!$A$2:$N$1048576,9,0)</f>
        <v>0</v>
      </c>
      <c r="AT220" s="75">
        <f>+VLOOKUP($D220,[1]saldo_cons!$A$2:$N$1048576,10,0)</f>
        <v>0</v>
      </c>
      <c r="AU220" s="75">
        <f>+VLOOKUP($D220,[1]saldo_cons!$A$2:$N$1048576,11,0)</f>
        <v>0</v>
      </c>
      <c r="AV220" s="75">
        <f>+VLOOKUP($D220,[1]saldo_cons!$A$2:$N$1048576,12,0)</f>
        <v>0</v>
      </c>
      <c r="AW220" s="75">
        <f>+VLOOKUP($D220,[1]saldo_cons!$A$2:$N$1048576,13,0)</f>
        <v>0</v>
      </c>
      <c r="AX220" s="75">
        <f>+VLOOKUP($D220,[1]saldo_cons!$A$2:$N$1048576,14,0)</f>
        <v>0</v>
      </c>
      <c r="AY220" s="76">
        <f t="shared" si="501"/>
        <v>677</v>
      </c>
      <c r="AZ220" s="76"/>
      <c r="BA220" s="76"/>
      <c r="BB220" s="75">
        <f>+VLOOKUP($D220,[1]ggr_cons!$A$2:$N$1048576,3,0)</f>
        <v>423.49</v>
      </c>
      <c r="BC220" s="75">
        <f>+VLOOKUP($D220,[1]ggr_cons!$A$2:$N$1048576,4,0)</f>
        <v>0</v>
      </c>
      <c r="BD220" s="75">
        <f>+VLOOKUP($D220,[1]ggr_cons!$A$2:$N$1048576,5,0)</f>
        <v>0</v>
      </c>
      <c r="BE220" s="75">
        <f>+VLOOKUP($D220,[1]ggr_cons!$A$2:$N$1048576,6,0)</f>
        <v>0</v>
      </c>
      <c r="BF220" s="75">
        <f>+VLOOKUP($D220,[1]ggr_cons!$A$2:$N$1048576,7,0)</f>
        <v>0</v>
      </c>
      <c r="BG220" s="75">
        <f>+VLOOKUP($D220,[1]ggr_cons!$A$2:$N$1048576,8,0)</f>
        <v>0</v>
      </c>
      <c r="BH220" s="75">
        <f>+VLOOKUP($D220,[1]ggr_cons!$A$2:$N$1048576,9,0)</f>
        <v>0</v>
      </c>
      <c r="BI220" s="75">
        <f>+VLOOKUP($D220,[1]ggr_cons!$A$2:$N$1048576,10,0)</f>
        <v>0</v>
      </c>
      <c r="BJ220" s="75">
        <f>+VLOOKUP($D220,[1]ggr_cons!$A$2:$N$1048576,11,0)</f>
        <v>0</v>
      </c>
      <c r="BK220" s="75">
        <f>+VLOOKUP($D220,[1]ggr_cons!$A$2:$N$1048576,12,0)</f>
        <v>0</v>
      </c>
      <c r="BL220" s="75">
        <f>+VLOOKUP($D220,[1]ggr_cons!$A$2:$N$1048576,13,0)</f>
        <v>0</v>
      </c>
      <c r="BM220" s="75">
        <f>+VLOOKUP($D220,[1]ggr_cons!$A$2:$N$1048576,14,0)</f>
        <v>0</v>
      </c>
      <c r="BN220" s="76">
        <f t="shared" si="502"/>
        <v>423.49</v>
      </c>
      <c r="BO220" s="75"/>
      <c r="BP220" s="75"/>
      <c r="BQ220" s="77">
        <f t="shared" si="425"/>
        <v>6.7700000000000005</v>
      </c>
      <c r="BR220" s="77">
        <f t="shared" si="426"/>
        <v>0</v>
      </c>
      <c r="BS220" s="77">
        <f t="shared" si="427"/>
        <v>0</v>
      </c>
      <c r="BT220" s="77">
        <f t="shared" si="428"/>
        <v>0</v>
      </c>
      <c r="BU220" s="77">
        <f t="shared" si="429"/>
        <v>0</v>
      </c>
      <c r="BV220" s="77">
        <f t="shared" si="430"/>
        <v>0</v>
      </c>
      <c r="BW220" s="77">
        <f t="shared" si="431"/>
        <v>0</v>
      </c>
      <c r="BX220" s="77">
        <f t="shared" si="432"/>
        <v>0</v>
      </c>
      <c r="BY220" s="77">
        <f t="shared" si="433"/>
        <v>0</v>
      </c>
      <c r="BZ220" s="77">
        <f t="shared" si="434"/>
        <v>0</v>
      </c>
      <c r="CA220" s="77">
        <f t="shared" si="435"/>
        <v>0</v>
      </c>
      <c r="CB220" s="77">
        <f t="shared" si="436"/>
        <v>0</v>
      </c>
      <c r="CC220" s="77">
        <f t="shared" si="437"/>
        <v>6.7700000000000005</v>
      </c>
      <c r="CD220" s="75"/>
      <c r="CE220" s="77"/>
      <c r="CF220" s="77">
        <f t="shared" si="438"/>
        <v>5.5950413223140503</v>
      </c>
      <c r="CG220" s="77">
        <f t="shared" si="439"/>
        <v>0</v>
      </c>
      <c r="CH220" s="77">
        <f t="shared" si="440"/>
        <v>0</v>
      </c>
      <c r="CI220" s="77">
        <f t="shared" si="441"/>
        <v>0</v>
      </c>
      <c r="CJ220" s="77">
        <f t="shared" si="442"/>
        <v>0</v>
      </c>
      <c r="CK220" s="77">
        <f t="shared" si="443"/>
        <v>0</v>
      </c>
      <c r="CL220" s="77">
        <f t="shared" si="444"/>
        <v>0</v>
      </c>
      <c r="CM220" s="77">
        <f t="shared" si="445"/>
        <v>0</v>
      </c>
      <c r="CN220" s="77">
        <f t="shared" si="446"/>
        <v>0</v>
      </c>
      <c r="CO220" s="77">
        <f t="shared" si="447"/>
        <v>0</v>
      </c>
      <c r="CP220" s="77">
        <f t="shared" si="448"/>
        <v>0</v>
      </c>
      <c r="CQ220" s="77">
        <f t="shared" si="449"/>
        <v>0</v>
      </c>
      <c r="CR220" s="77">
        <f t="shared" si="450"/>
        <v>5.5950413223140503</v>
      </c>
      <c r="CS220" s="75"/>
      <c r="CT220" s="75"/>
      <c r="CU220" s="78">
        <f t="shared" si="463"/>
        <v>13.540000000000001</v>
      </c>
      <c r="CV220" s="78">
        <f t="shared" si="464"/>
        <v>0</v>
      </c>
      <c r="CW220" s="78">
        <f t="shared" si="465"/>
        <v>0</v>
      </c>
      <c r="CX220" s="78">
        <f t="shared" si="466"/>
        <v>0</v>
      </c>
      <c r="CY220" s="78">
        <f t="shared" si="467"/>
        <v>0</v>
      </c>
      <c r="CZ220" s="78">
        <f t="shared" si="468"/>
        <v>0</v>
      </c>
      <c r="DA220" s="78">
        <f t="shared" si="469"/>
        <v>0</v>
      </c>
      <c r="DB220" s="78">
        <f t="shared" si="470"/>
        <v>0</v>
      </c>
      <c r="DC220" s="78">
        <f t="shared" si="471"/>
        <v>0</v>
      </c>
      <c r="DD220" s="78">
        <f t="shared" si="472"/>
        <v>0</v>
      </c>
      <c r="DE220" s="78">
        <f t="shared" si="473"/>
        <v>0</v>
      </c>
      <c r="DF220" s="78">
        <f t="shared" si="474"/>
        <v>0</v>
      </c>
      <c r="DG220" s="77">
        <f t="shared" si="475"/>
        <v>13.540000000000001</v>
      </c>
      <c r="DH220" s="75"/>
      <c r="DJ220" s="6">
        <f t="shared" si="476"/>
        <v>30</v>
      </c>
      <c r="DK220" s="6">
        <f t="shared" si="477"/>
        <v>0</v>
      </c>
      <c r="DL220" s="6">
        <f t="shared" si="478"/>
        <v>0</v>
      </c>
      <c r="DM220" s="6">
        <f t="shared" si="479"/>
        <v>0</v>
      </c>
      <c r="DN220" s="6">
        <f t="shared" si="480"/>
        <v>0</v>
      </c>
      <c r="DO220" s="6">
        <f t="shared" si="481"/>
        <v>0</v>
      </c>
      <c r="DP220" s="6">
        <f t="shared" si="482"/>
        <v>0</v>
      </c>
      <c r="DQ220" s="6">
        <f t="shared" si="483"/>
        <v>0</v>
      </c>
      <c r="DR220" s="6">
        <f t="shared" si="484"/>
        <v>0</v>
      </c>
      <c r="DS220" s="6">
        <f t="shared" si="485"/>
        <v>0</v>
      </c>
      <c r="DT220" s="6">
        <f t="shared" si="486"/>
        <v>0</v>
      </c>
      <c r="DU220" s="6">
        <f t="shared" si="487"/>
        <v>0</v>
      </c>
      <c r="DV220" s="77">
        <f t="shared" si="505"/>
        <v>30</v>
      </c>
      <c r="DY220" s="6">
        <v>0</v>
      </c>
      <c r="DZ220" s="6">
        <v>0</v>
      </c>
      <c r="EA220" s="6">
        <v>0</v>
      </c>
      <c r="EB220" s="6">
        <v>0</v>
      </c>
      <c r="EC220" s="6">
        <v>0</v>
      </c>
      <c r="ED220" s="6">
        <v>0</v>
      </c>
      <c r="EE220" s="6">
        <v>0</v>
      </c>
      <c r="EF220" s="6">
        <v>0</v>
      </c>
      <c r="EG220" s="6">
        <v>0</v>
      </c>
      <c r="EH220" s="6">
        <v>0</v>
      </c>
      <c r="EI220" s="6">
        <v>0</v>
      </c>
      <c r="EJ220" s="6">
        <v>0</v>
      </c>
      <c r="EK220" s="77">
        <f t="shared" si="503"/>
        <v>0</v>
      </c>
      <c r="EO220" s="75">
        <f t="shared" si="451"/>
        <v>43.54</v>
      </c>
      <c r="EP220" s="75">
        <f t="shared" si="452"/>
        <v>0</v>
      </c>
      <c r="EQ220" s="75">
        <f t="shared" si="453"/>
        <v>0</v>
      </c>
      <c r="ER220" s="75">
        <f t="shared" si="454"/>
        <v>0</v>
      </c>
      <c r="ES220" s="75">
        <f t="shared" si="455"/>
        <v>0</v>
      </c>
      <c r="ET220" s="75">
        <f t="shared" si="456"/>
        <v>0</v>
      </c>
      <c r="EU220" s="75">
        <f t="shared" si="457"/>
        <v>0</v>
      </c>
      <c r="EV220" s="75">
        <f t="shared" si="458"/>
        <v>0</v>
      </c>
      <c r="EW220" s="75">
        <f t="shared" si="459"/>
        <v>0</v>
      </c>
      <c r="EX220" s="75">
        <f t="shared" si="460"/>
        <v>0</v>
      </c>
      <c r="EY220" s="75">
        <f t="shared" si="461"/>
        <v>0</v>
      </c>
      <c r="EZ220" s="75">
        <f t="shared" si="462"/>
        <v>0</v>
      </c>
      <c r="FA220" s="77">
        <f t="shared" si="504"/>
        <v>43.54</v>
      </c>
      <c r="FD220" s="75">
        <f t="shared" si="488"/>
        <v>633.46</v>
      </c>
      <c r="FE220" s="75">
        <f t="shared" si="489"/>
        <v>0</v>
      </c>
      <c r="FF220" s="75">
        <f t="shared" si="490"/>
        <v>0</v>
      </c>
      <c r="FG220" s="75">
        <f t="shared" si="491"/>
        <v>0</v>
      </c>
      <c r="FH220" s="75">
        <f t="shared" si="492"/>
        <v>0</v>
      </c>
      <c r="FI220" s="75">
        <f t="shared" si="493"/>
        <v>0</v>
      </c>
      <c r="FJ220" s="75">
        <f t="shared" si="494"/>
        <v>0</v>
      </c>
      <c r="FK220" s="75">
        <f t="shared" si="495"/>
        <v>0</v>
      </c>
      <c r="FL220" s="75">
        <f t="shared" si="496"/>
        <v>0</v>
      </c>
      <c r="FM220" s="75">
        <f t="shared" si="497"/>
        <v>0</v>
      </c>
      <c r="FN220" s="75">
        <f t="shared" si="498"/>
        <v>0</v>
      </c>
      <c r="FO220" s="75">
        <f t="shared" si="499"/>
        <v>0</v>
      </c>
      <c r="FP220" s="75">
        <f t="shared" si="500"/>
        <v>633.46</v>
      </c>
    </row>
    <row r="221" spans="1:172" ht="15" customHeight="1" outlineLevel="2" x14ac:dyDescent="0.25">
      <c r="A221" s="30">
        <v>12</v>
      </c>
      <c r="B221" s="30" t="s">
        <v>408</v>
      </c>
      <c r="C221" s="30" t="s">
        <v>6</v>
      </c>
      <c r="D221" s="64">
        <f t="shared" si="423"/>
        <v>16165</v>
      </c>
      <c r="E221" s="62">
        <v>16165</v>
      </c>
      <c r="F221" s="37" t="s">
        <v>754</v>
      </c>
      <c r="G221" s="36" t="s">
        <v>410</v>
      </c>
      <c r="H221" s="36" t="s">
        <v>410</v>
      </c>
      <c r="I221" s="37" t="s">
        <v>752</v>
      </c>
      <c r="J221" s="37" t="s">
        <v>753</v>
      </c>
      <c r="K221" s="37" t="s">
        <v>415</v>
      </c>
      <c r="L221" s="32" t="s">
        <v>220</v>
      </c>
      <c r="M221" s="33" t="s">
        <v>405</v>
      </c>
      <c r="N221" s="34">
        <v>0.01</v>
      </c>
      <c r="O221" s="34">
        <v>0.02</v>
      </c>
      <c r="P221" s="34">
        <v>0</v>
      </c>
      <c r="Q221" s="34">
        <v>0</v>
      </c>
      <c r="R221" s="33">
        <v>0</v>
      </c>
      <c r="S221" s="33">
        <v>0</v>
      </c>
      <c r="T221" s="33">
        <v>30</v>
      </c>
      <c r="U221" s="33"/>
      <c r="X221" s="75">
        <f>+VLOOKUP($D221,[1]venta_neta_cons!$A$2:$N$1048576,3,0)</f>
        <v>58</v>
      </c>
      <c r="Y221" s="75">
        <f>+VLOOKUP($D221,[1]venta_neta_cons!$A$2:$N$1048576,4,0)</f>
        <v>0</v>
      </c>
      <c r="Z221" s="75">
        <f>+VLOOKUP($D221,[1]venta_neta_cons!$A$2:$N$1048576,5,0)</f>
        <v>0</v>
      </c>
      <c r="AA221" s="75">
        <f>+VLOOKUP($D221,[1]venta_neta_cons!$A$2:$N$1048576,6,0)</f>
        <v>0</v>
      </c>
      <c r="AB221" s="75">
        <f>+VLOOKUP($D221,[1]venta_neta_cons!$A$2:$N$1048576,7,0)</f>
        <v>0</v>
      </c>
      <c r="AC221" s="75">
        <f>+VLOOKUP($D221,[1]venta_neta_cons!$A$2:$N$1048576,8,0)</f>
        <v>0</v>
      </c>
      <c r="AD221" s="75">
        <f>+VLOOKUP($D221,[1]venta_neta_cons!$A$2:$N$1048576,9,0)</f>
        <v>0</v>
      </c>
      <c r="AE221" s="75">
        <f>+VLOOKUP($D221,[1]venta_neta_cons!$A$2:$N$1048576,10,0)</f>
        <v>0</v>
      </c>
      <c r="AF221" s="75">
        <f>+VLOOKUP($D221,[1]venta_neta_cons!$A$2:$N$1048576,11,0)</f>
        <v>0</v>
      </c>
      <c r="AG221" s="75">
        <f>+VLOOKUP($D221,[1]venta_neta_cons!$A$2:$N$1048576,12,0)</f>
        <v>0</v>
      </c>
      <c r="AH221" s="75">
        <f>+VLOOKUP($D221,[1]venta_neta_cons!$A$2:$N$1048576,13,0)</f>
        <v>0</v>
      </c>
      <c r="AI221" s="75">
        <f>+VLOOKUP($D221,[1]venta_neta_cons!$A$2:$N$1048576,14,0)</f>
        <v>0</v>
      </c>
      <c r="AJ221" s="76">
        <f t="shared" si="424"/>
        <v>58</v>
      </c>
      <c r="AK221" s="159">
        <f t="shared" si="422"/>
        <v>-0.48362068965517235</v>
      </c>
      <c r="AL221" s="76"/>
      <c r="AM221" s="75">
        <f>+VLOOKUP($D221,[1]saldo_cons!$A$2:$N$1048576,3,0)</f>
        <v>58</v>
      </c>
      <c r="AN221" s="75">
        <f>+VLOOKUP($D221,[1]saldo_cons!$A$2:$N$1048576,4,0)</f>
        <v>0</v>
      </c>
      <c r="AO221" s="75">
        <f>+VLOOKUP($D221,[1]saldo_cons!$A$2:$N$1048576,5,0)</f>
        <v>0</v>
      </c>
      <c r="AP221" s="75">
        <f>+VLOOKUP($D221,[1]saldo_cons!$A$2:$N$1048576,6,0)</f>
        <v>0</v>
      </c>
      <c r="AQ221" s="75">
        <f>+VLOOKUP($D221,[1]saldo_cons!$A$2:$N$1048576,7,0)</f>
        <v>0</v>
      </c>
      <c r="AR221" s="75">
        <f>+VLOOKUP($D221,[1]saldo_cons!$A$2:$N$1048576,8,0)</f>
        <v>0</v>
      </c>
      <c r="AS221" s="75">
        <f>+VLOOKUP($D221,[1]saldo_cons!$A$2:$N$1048576,9,0)</f>
        <v>0</v>
      </c>
      <c r="AT221" s="75">
        <f>+VLOOKUP($D221,[1]saldo_cons!$A$2:$N$1048576,10,0)</f>
        <v>0</v>
      </c>
      <c r="AU221" s="75">
        <f>+VLOOKUP($D221,[1]saldo_cons!$A$2:$N$1048576,11,0)</f>
        <v>0</v>
      </c>
      <c r="AV221" s="75">
        <f>+VLOOKUP($D221,[1]saldo_cons!$A$2:$N$1048576,12,0)</f>
        <v>0</v>
      </c>
      <c r="AW221" s="75">
        <f>+VLOOKUP($D221,[1]saldo_cons!$A$2:$N$1048576,13,0)</f>
        <v>0</v>
      </c>
      <c r="AX221" s="75">
        <f>+VLOOKUP($D221,[1]saldo_cons!$A$2:$N$1048576,14,0)</f>
        <v>0</v>
      </c>
      <c r="AY221" s="76">
        <f t="shared" si="501"/>
        <v>58</v>
      </c>
      <c r="AZ221" s="76"/>
      <c r="BA221" s="76"/>
      <c r="BB221" s="75">
        <f>+VLOOKUP($D221,[1]ggr_cons!$A$2:$N$1048576,3,0)</f>
        <v>-28.049999999999997</v>
      </c>
      <c r="BC221" s="75">
        <f>+VLOOKUP($D221,[1]ggr_cons!$A$2:$N$1048576,4,0)</f>
        <v>0</v>
      </c>
      <c r="BD221" s="75">
        <f>+VLOOKUP($D221,[1]ggr_cons!$A$2:$N$1048576,5,0)</f>
        <v>0</v>
      </c>
      <c r="BE221" s="75">
        <f>+VLOOKUP($D221,[1]ggr_cons!$A$2:$N$1048576,6,0)</f>
        <v>0</v>
      </c>
      <c r="BF221" s="75">
        <f>+VLOOKUP($D221,[1]ggr_cons!$A$2:$N$1048576,7,0)</f>
        <v>0</v>
      </c>
      <c r="BG221" s="75">
        <f>+VLOOKUP($D221,[1]ggr_cons!$A$2:$N$1048576,8,0)</f>
        <v>0</v>
      </c>
      <c r="BH221" s="75">
        <f>+VLOOKUP($D221,[1]ggr_cons!$A$2:$N$1048576,9,0)</f>
        <v>0</v>
      </c>
      <c r="BI221" s="75">
        <f>+VLOOKUP($D221,[1]ggr_cons!$A$2:$N$1048576,10,0)</f>
        <v>0</v>
      </c>
      <c r="BJ221" s="75">
        <f>+VLOOKUP($D221,[1]ggr_cons!$A$2:$N$1048576,11,0)</f>
        <v>0</v>
      </c>
      <c r="BK221" s="75">
        <f>+VLOOKUP($D221,[1]ggr_cons!$A$2:$N$1048576,12,0)</f>
        <v>0</v>
      </c>
      <c r="BL221" s="75">
        <f>+VLOOKUP($D221,[1]ggr_cons!$A$2:$N$1048576,13,0)</f>
        <v>0</v>
      </c>
      <c r="BM221" s="75">
        <f>+VLOOKUP($D221,[1]ggr_cons!$A$2:$N$1048576,14,0)</f>
        <v>0</v>
      </c>
      <c r="BN221" s="76">
        <f t="shared" si="502"/>
        <v>-28.049999999999997</v>
      </c>
      <c r="BO221" s="75"/>
      <c r="BP221" s="75"/>
      <c r="BQ221" s="77">
        <f t="shared" si="425"/>
        <v>0.57999999999999996</v>
      </c>
      <c r="BR221" s="77">
        <f t="shared" si="426"/>
        <v>0</v>
      </c>
      <c r="BS221" s="77">
        <f t="shared" si="427"/>
        <v>0</v>
      </c>
      <c r="BT221" s="77">
        <f t="shared" si="428"/>
        <v>0</v>
      </c>
      <c r="BU221" s="77">
        <f t="shared" si="429"/>
        <v>0</v>
      </c>
      <c r="BV221" s="77">
        <f t="shared" si="430"/>
        <v>0</v>
      </c>
      <c r="BW221" s="77">
        <f t="shared" si="431"/>
        <v>0</v>
      </c>
      <c r="BX221" s="77">
        <f t="shared" si="432"/>
        <v>0</v>
      </c>
      <c r="BY221" s="77">
        <f t="shared" si="433"/>
        <v>0</v>
      </c>
      <c r="BZ221" s="77">
        <f t="shared" si="434"/>
        <v>0</v>
      </c>
      <c r="CA221" s="77">
        <f t="shared" si="435"/>
        <v>0</v>
      </c>
      <c r="CB221" s="77">
        <f t="shared" si="436"/>
        <v>0</v>
      </c>
      <c r="CC221" s="77">
        <f t="shared" si="437"/>
        <v>0.57999999999999996</v>
      </c>
      <c r="CD221" s="75"/>
      <c r="CE221" s="77"/>
      <c r="CF221" s="77">
        <f t="shared" si="438"/>
        <v>0.47933884297520657</v>
      </c>
      <c r="CG221" s="77">
        <f t="shared" si="439"/>
        <v>0</v>
      </c>
      <c r="CH221" s="77">
        <f t="shared" si="440"/>
        <v>0</v>
      </c>
      <c r="CI221" s="77">
        <f t="shared" si="441"/>
        <v>0</v>
      </c>
      <c r="CJ221" s="77">
        <f t="shared" si="442"/>
        <v>0</v>
      </c>
      <c r="CK221" s="77">
        <f t="shared" si="443"/>
        <v>0</v>
      </c>
      <c r="CL221" s="77">
        <f t="shared" si="444"/>
        <v>0</v>
      </c>
      <c r="CM221" s="77">
        <f t="shared" si="445"/>
        <v>0</v>
      </c>
      <c r="CN221" s="77">
        <f t="shared" si="446"/>
        <v>0</v>
      </c>
      <c r="CO221" s="77">
        <f t="shared" si="447"/>
        <v>0</v>
      </c>
      <c r="CP221" s="77">
        <f t="shared" si="448"/>
        <v>0</v>
      </c>
      <c r="CQ221" s="77">
        <f t="shared" si="449"/>
        <v>0</v>
      </c>
      <c r="CR221" s="77">
        <f t="shared" si="450"/>
        <v>0.47933884297520657</v>
      </c>
      <c r="CS221" s="75"/>
      <c r="CT221" s="75"/>
      <c r="CU221" s="78">
        <f t="shared" si="463"/>
        <v>1.1599999999999999</v>
      </c>
      <c r="CV221" s="78">
        <f t="shared" si="464"/>
        <v>0</v>
      </c>
      <c r="CW221" s="78">
        <f t="shared" si="465"/>
        <v>0</v>
      </c>
      <c r="CX221" s="78">
        <f t="shared" si="466"/>
        <v>0</v>
      </c>
      <c r="CY221" s="78">
        <f t="shared" si="467"/>
        <v>0</v>
      </c>
      <c r="CZ221" s="78">
        <f t="shared" si="468"/>
        <v>0</v>
      </c>
      <c r="DA221" s="78">
        <f t="shared" si="469"/>
        <v>0</v>
      </c>
      <c r="DB221" s="78">
        <f t="shared" si="470"/>
        <v>0</v>
      </c>
      <c r="DC221" s="78">
        <f t="shared" si="471"/>
        <v>0</v>
      </c>
      <c r="DD221" s="78">
        <f t="shared" si="472"/>
        <v>0</v>
      </c>
      <c r="DE221" s="78">
        <f t="shared" si="473"/>
        <v>0</v>
      </c>
      <c r="DF221" s="78">
        <f t="shared" si="474"/>
        <v>0</v>
      </c>
      <c r="DG221" s="77">
        <f t="shared" si="475"/>
        <v>1.1599999999999999</v>
      </c>
      <c r="DH221" s="75"/>
      <c r="DJ221" s="6">
        <f t="shared" si="476"/>
        <v>30</v>
      </c>
      <c r="DK221" s="6">
        <f t="shared" si="477"/>
        <v>0</v>
      </c>
      <c r="DL221" s="6">
        <f t="shared" si="478"/>
        <v>0</v>
      </c>
      <c r="DM221" s="6">
        <f t="shared" si="479"/>
        <v>0</v>
      </c>
      <c r="DN221" s="6">
        <f t="shared" si="480"/>
        <v>0</v>
      </c>
      <c r="DO221" s="6">
        <f t="shared" si="481"/>
        <v>0</v>
      </c>
      <c r="DP221" s="6">
        <f t="shared" si="482"/>
        <v>0</v>
      </c>
      <c r="DQ221" s="6">
        <f t="shared" si="483"/>
        <v>0</v>
      </c>
      <c r="DR221" s="6">
        <f t="shared" si="484"/>
        <v>0</v>
      </c>
      <c r="DS221" s="6">
        <f t="shared" si="485"/>
        <v>0</v>
      </c>
      <c r="DT221" s="6">
        <f t="shared" si="486"/>
        <v>0</v>
      </c>
      <c r="DU221" s="6">
        <f t="shared" si="487"/>
        <v>0</v>
      </c>
      <c r="DV221" s="77">
        <f t="shared" si="505"/>
        <v>30</v>
      </c>
      <c r="DY221" s="6">
        <v>0</v>
      </c>
      <c r="DZ221" s="6">
        <v>0</v>
      </c>
      <c r="EA221" s="6">
        <v>0</v>
      </c>
      <c r="EB221" s="6">
        <v>0</v>
      </c>
      <c r="EC221" s="6">
        <v>0</v>
      </c>
      <c r="ED221" s="6">
        <v>0</v>
      </c>
      <c r="EE221" s="6">
        <v>0</v>
      </c>
      <c r="EF221" s="6">
        <v>0</v>
      </c>
      <c r="EG221" s="6">
        <v>0</v>
      </c>
      <c r="EH221" s="6">
        <v>0</v>
      </c>
      <c r="EI221" s="6">
        <v>0</v>
      </c>
      <c r="EJ221" s="6">
        <v>0</v>
      </c>
      <c r="EK221" s="77">
        <f t="shared" si="503"/>
        <v>0</v>
      </c>
      <c r="EO221" s="75">
        <f t="shared" si="451"/>
        <v>31.16</v>
      </c>
      <c r="EP221" s="75">
        <f t="shared" si="452"/>
        <v>0</v>
      </c>
      <c r="EQ221" s="75">
        <f t="shared" si="453"/>
        <v>0</v>
      </c>
      <c r="ER221" s="75">
        <f t="shared" si="454"/>
        <v>0</v>
      </c>
      <c r="ES221" s="75">
        <f t="shared" si="455"/>
        <v>0</v>
      </c>
      <c r="ET221" s="75">
        <f t="shared" si="456"/>
        <v>0</v>
      </c>
      <c r="EU221" s="75">
        <f t="shared" si="457"/>
        <v>0</v>
      </c>
      <c r="EV221" s="75">
        <f t="shared" si="458"/>
        <v>0</v>
      </c>
      <c r="EW221" s="75">
        <f t="shared" si="459"/>
        <v>0</v>
      </c>
      <c r="EX221" s="75">
        <f t="shared" si="460"/>
        <v>0</v>
      </c>
      <c r="EY221" s="75">
        <f t="shared" si="461"/>
        <v>0</v>
      </c>
      <c r="EZ221" s="75">
        <f t="shared" si="462"/>
        <v>0</v>
      </c>
      <c r="FA221" s="77">
        <f t="shared" si="504"/>
        <v>31.16</v>
      </c>
      <c r="FD221" s="75">
        <f t="shared" si="488"/>
        <v>26.84</v>
      </c>
      <c r="FE221" s="75">
        <f t="shared" si="489"/>
        <v>0</v>
      </c>
      <c r="FF221" s="75">
        <f t="shared" si="490"/>
        <v>0</v>
      </c>
      <c r="FG221" s="75">
        <f t="shared" si="491"/>
        <v>0</v>
      </c>
      <c r="FH221" s="75">
        <f t="shared" si="492"/>
        <v>0</v>
      </c>
      <c r="FI221" s="75">
        <f t="shared" si="493"/>
        <v>0</v>
      </c>
      <c r="FJ221" s="75">
        <f t="shared" si="494"/>
        <v>0</v>
      </c>
      <c r="FK221" s="75">
        <f t="shared" si="495"/>
        <v>0</v>
      </c>
      <c r="FL221" s="75">
        <f t="shared" si="496"/>
        <v>0</v>
      </c>
      <c r="FM221" s="75">
        <f t="shared" si="497"/>
        <v>0</v>
      </c>
      <c r="FN221" s="75">
        <f t="shared" si="498"/>
        <v>0</v>
      </c>
      <c r="FO221" s="75">
        <f t="shared" si="499"/>
        <v>0</v>
      </c>
      <c r="FP221" s="75">
        <f t="shared" si="500"/>
        <v>26.84</v>
      </c>
    </row>
    <row r="222" spans="1:172" ht="15" customHeight="1" outlineLevel="2" x14ac:dyDescent="0.25">
      <c r="A222" s="30">
        <v>12</v>
      </c>
      <c r="B222" s="30" t="s">
        <v>408</v>
      </c>
      <c r="C222" s="30" t="s">
        <v>6</v>
      </c>
      <c r="D222" s="64">
        <f t="shared" si="423"/>
        <v>16167</v>
      </c>
      <c r="E222" s="62">
        <v>16167</v>
      </c>
      <c r="F222" s="37" t="s">
        <v>757</v>
      </c>
      <c r="G222" s="36" t="s">
        <v>410</v>
      </c>
      <c r="H222" s="36" t="s">
        <v>410</v>
      </c>
      <c r="I222" s="37" t="s">
        <v>755</v>
      </c>
      <c r="J222" s="37" t="s">
        <v>756</v>
      </c>
      <c r="K222" s="37" t="s">
        <v>431</v>
      </c>
      <c r="L222" s="32" t="s">
        <v>220</v>
      </c>
      <c r="M222" s="33" t="s">
        <v>405</v>
      </c>
      <c r="N222" s="34">
        <v>0.01</v>
      </c>
      <c r="O222" s="34">
        <v>0.02</v>
      </c>
      <c r="P222" s="34">
        <v>0</v>
      </c>
      <c r="Q222" s="34">
        <v>0</v>
      </c>
      <c r="R222" s="33">
        <v>0</v>
      </c>
      <c r="S222" s="33">
        <v>0</v>
      </c>
      <c r="T222" s="33">
        <v>30</v>
      </c>
      <c r="U222" s="33"/>
      <c r="X222" s="75">
        <f>+VLOOKUP($D222,[1]venta_neta_cons!$A$2:$N$1048576,3,0)</f>
        <v>8932</v>
      </c>
      <c r="Y222" s="75">
        <f>+VLOOKUP($D222,[1]venta_neta_cons!$A$2:$N$1048576,4,0)</f>
        <v>0</v>
      </c>
      <c r="Z222" s="75">
        <f>+VLOOKUP($D222,[1]venta_neta_cons!$A$2:$N$1048576,5,0)</f>
        <v>0</v>
      </c>
      <c r="AA222" s="75">
        <f>+VLOOKUP($D222,[1]venta_neta_cons!$A$2:$N$1048576,6,0)</f>
        <v>0</v>
      </c>
      <c r="AB222" s="75">
        <f>+VLOOKUP($D222,[1]venta_neta_cons!$A$2:$N$1048576,7,0)</f>
        <v>0</v>
      </c>
      <c r="AC222" s="75">
        <f>+VLOOKUP($D222,[1]venta_neta_cons!$A$2:$N$1048576,8,0)</f>
        <v>0</v>
      </c>
      <c r="AD222" s="75">
        <f>+VLOOKUP($D222,[1]venta_neta_cons!$A$2:$N$1048576,9,0)</f>
        <v>0</v>
      </c>
      <c r="AE222" s="75">
        <f>+VLOOKUP($D222,[1]venta_neta_cons!$A$2:$N$1048576,10,0)</f>
        <v>0</v>
      </c>
      <c r="AF222" s="75">
        <f>+VLOOKUP($D222,[1]venta_neta_cons!$A$2:$N$1048576,11,0)</f>
        <v>0</v>
      </c>
      <c r="AG222" s="75">
        <f>+VLOOKUP($D222,[1]venta_neta_cons!$A$2:$N$1048576,12,0)</f>
        <v>0</v>
      </c>
      <c r="AH222" s="75">
        <f>+VLOOKUP($D222,[1]venta_neta_cons!$A$2:$N$1048576,13,0)</f>
        <v>0</v>
      </c>
      <c r="AI222" s="75">
        <f>+VLOOKUP($D222,[1]venta_neta_cons!$A$2:$N$1048576,14,0)</f>
        <v>0</v>
      </c>
      <c r="AJ222" s="76">
        <f t="shared" si="424"/>
        <v>8932</v>
      </c>
      <c r="AK222" s="159">
        <f t="shared" si="422"/>
        <v>0.21867890729959694</v>
      </c>
      <c r="AL222" s="76"/>
      <c r="AM222" s="75">
        <f>+VLOOKUP($D222,[1]saldo_cons!$A$2:$N$1048576,3,0)</f>
        <v>8932</v>
      </c>
      <c r="AN222" s="75">
        <f>+VLOOKUP($D222,[1]saldo_cons!$A$2:$N$1048576,4,0)</f>
        <v>0</v>
      </c>
      <c r="AO222" s="75">
        <f>+VLOOKUP($D222,[1]saldo_cons!$A$2:$N$1048576,5,0)</f>
        <v>0</v>
      </c>
      <c r="AP222" s="75">
        <f>+VLOOKUP($D222,[1]saldo_cons!$A$2:$N$1048576,6,0)</f>
        <v>0</v>
      </c>
      <c r="AQ222" s="75">
        <f>+VLOOKUP($D222,[1]saldo_cons!$A$2:$N$1048576,7,0)</f>
        <v>0</v>
      </c>
      <c r="AR222" s="75">
        <f>+VLOOKUP($D222,[1]saldo_cons!$A$2:$N$1048576,8,0)</f>
        <v>0</v>
      </c>
      <c r="AS222" s="75">
        <f>+VLOOKUP($D222,[1]saldo_cons!$A$2:$N$1048576,9,0)</f>
        <v>0</v>
      </c>
      <c r="AT222" s="75">
        <f>+VLOOKUP($D222,[1]saldo_cons!$A$2:$N$1048576,10,0)</f>
        <v>0</v>
      </c>
      <c r="AU222" s="75">
        <f>+VLOOKUP($D222,[1]saldo_cons!$A$2:$N$1048576,11,0)</f>
        <v>0</v>
      </c>
      <c r="AV222" s="75">
        <f>+VLOOKUP($D222,[1]saldo_cons!$A$2:$N$1048576,12,0)</f>
        <v>0</v>
      </c>
      <c r="AW222" s="75">
        <f>+VLOOKUP($D222,[1]saldo_cons!$A$2:$N$1048576,13,0)</f>
        <v>0</v>
      </c>
      <c r="AX222" s="75">
        <f>+VLOOKUP($D222,[1]saldo_cons!$A$2:$N$1048576,14,0)</f>
        <v>0</v>
      </c>
      <c r="AY222" s="76">
        <f t="shared" si="501"/>
        <v>8932</v>
      </c>
      <c r="AZ222" s="76"/>
      <c r="BA222" s="76"/>
      <c r="BB222" s="75">
        <f>+VLOOKUP($D222,[1]ggr_cons!$A$2:$N$1048576,3,0)</f>
        <v>1953.2399999999998</v>
      </c>
      <c r="BC222" s="75">
        <f>+VLOOKUP($D222,[1]ggr_cons!$A$2:$N$1048576,4,0)</f>
        <v>0</v>
      </c>
      <c r="BD222" s="75">
        <f>+VLOOKUP($D222,[1]ggr_cons!$A$2:$N$1048576,5,0)</f>
        <v>0</v>
      </c>
      <c r="BE222" s="75">
        <f>+VLOOKUP($D222,[1]ggr_cons!$A$2:$N$1048576,6,0)</f>
        <v>0</v>
      </c>
      <c r="BF222" s="75">
        <f>+VLOOKUP($D222,[1]ggr_cons!$A$2:$N$1048576,7,0)</f>
        <v>0</v>
      </c>
      <c r="BG222" s="75">
        <f>+VLOOKUP($D222,[1]ggr_cons!$A$2:$N$1048576,8,0)</f>
        <v>0</v>
      </c>
      <c r="BH222" s="75">
        <f>+VLOOKUP($D222,[1]ggr_cons!$A$2:$N$1048576,9,0)</f>
        <v>0</v>
      </c>
      <c r="BI222" s="75">
        <f>+VLOOKUP($D222,[1]ggr_cons!$A$2:$N$1048576,10,0)</f>
        <v>0</v>
      </c>
      <c r="BJ222" s="75">
        <f>+VLOOKUP($D222,[1]ggr_cons!$A$2:$N$1048576,11,0)</f>
        <v>0</v>
      </c>
      <c r="BK222" s="75">
        <f>+VLOOKUP($D222,[1]ggr_cons!$A$2:$N$1048576,12,0)</f>
        <v>0</v>
      </c>
      <c r="BL222" s="75">
        <f>+VLOOKUP($D222,[1]ggr_cons!$A$2:$N$1048576,13,0)</f>
        <v>0</v>
      </c>
      <c r="BM222" s="75">
        <f>+VLOOKUP($D222,[1]ggr_cons!$A$2:$N$1048576,14,0)</f>
        <v>0</v>
      </c>
      <c r="BN222" s="76">
        <f t="shared" si="502"/>
        <v>1953.2399999999998</v>
      </c>
      <c r="BO222" s="75"/>
      <c r="BP222" s="75"/>
      <c r="BQ222" s="77">
        <f t="shared" si="425"/>
        <v>89.320000000000007</v>
      </c>
      <c r="BR222" s="77">
        <f t="shared" si="426"/>
        <v>0</v>
      </c>
      <c r="BS222" s="77">
        <f t="shared" si="427"/>
        <v>0</v>
      </c>
      <c r="BT222" s="77">
        <f t="shared" si="428"/>
        <v>0</v>
      </c>
      <c r="BU222" s="77">
        <f t="shared" si="429"/>
        <v>0</v>
      </c>
      <c r="BV222" s="77">
        <f t="shared" si="430"/>
        <v>0</v>
      </c>
      <c r="BW222" s="77">
        <f t="shared" si="431"/>
        <v>0</v>
      </c>
      <c r="BX222" s="77">
        <f t="shared" si="432"/>
        <v>0</v>
      </c>
      <c r="BY222" s="77">
        <f t="shared" si="433"/>
        <v>0</v>
      </c>
      <c r="BZ222" s="77">
        <f t="shared" si="434"/>
        <v>0</v>
      </c>
      <c r="CA222" s="77">
        <f t="shared" si="435"/>
        <v>0</v>
      </c>
      <c r="CB222" s="77">
        <f t="shared" si="436"/>
        <v>0</v>
      </c>
      <c r="CC222" s="77">
        <f t="shared" si="437"/>
        <v>89.320000000000007</v>
      </c>
      <c r="CD222" s="75"/>
      <c r="CE222" s="77"/>
      <c r="CF222" s="77">
        <f t="shared" si="438"/>
        <v>73.818181818181827</v>
      </c>
      <c r="CG222" s="77">
        <f t="shared" si="439"/>
        <v>0</v>
      </c>
      <c r="CH222" s="77">
        <f t="shared" si="440"/>
        <v>0</v>
      </c>
      <c r="CI222" s="77">
        <f t="shared" si="441"/>
        <v>0</v>
      </c>
      <c r="CJ222" s="77">
        <f t="shared" si="442"/>
        <v>0</v>
      </c>
      <c r="CK222" s="77">
        <f t="shared" si="443"/>
        <v>0</v>
      </c>
      <c r="CL222" s="77">
        <f t="shared" si="444"/>
        <v>0</v>
      </c>
      <c r="CM222" s="77">
        <f t="shared" si="445"/>
        <v>0</v>
      </c>
      <c r="CN222" s="77">
        <f t="shared" si="446"/>
        <v>0</v>
      </c>
      <c r="CO222" s="77">
        <f t="shared" si="447"/>
        <v>0</v>
      </c>
      <c r="CP222" s="77">
        <f t="shared" si="448"/>
        <v>0</v>
      </c>
      <c r="CQ222" s="77">
        <f t="shared" si="449"/>
        <v>0</v>
      </c>
      <c r="CR222" s="77">
        <f t="shared" si="450"/>
        <v>73.818181818181827</v>
      </c>
      <c r="CS222" s="75"/>
      <c r="CT222" s="75"/>
      <c r="CU222" s="78">
        <f t="shared" si="463"/>
        <v>178.64000000000001</v>
      </c>
      <c r="CV222" s="78">
        <f t="shared" si="464"/>
        <v>0</v>
      </c>
      <c r="CW222" s="78">
        <f t="shared" si="465"/>
        <v>0</v>
      </c>
      <c r="CX222" s="78">
        <f t="shared" si="466"/>
        <v>0</v>
      </c>
      <c r="CY222" s="78">
        <f t="shared" si="467"/>
        <v>0</v>
      </c>
      <c r="CZ222" s="78">
        <f t="shared" si="468"/>
        <v>0</v>
      </c>
      <c r="DA222" s="78">
        <f t="shared" si="469"/>
        <v>0</v>
      </c>
      <c r="DB222" s="78">
        <f t="shared" si="470"/>
        <v>0</v>
      </c>
      <c r="DC222" s="78">
        <f t="shared" si="471"/>
        <v>0</v>
      </c>
      <c r="DD222" s="78">
        <f t="shared" si="472"/>
        <v>0</v>
      </c>
      <c r="DE222" s="78">
        <f t="shared" si="473"/>
        <v>0</v>
      </c>
      <c r="DF222" s="78">
        <f t="shared" si="474"/>
        <v>0</v>
      </c>
      <c r="DG222" s="77">
        <f t="shared" si="475"/>
        <v>178.64000000000001</v>
      </c>
      <c r="DH222" s="75"/>
      <c r="DJ222" s="6">
        <f t="shared" si="476"/>
        <v>30</v>
      </c>
      <c r="DK222" s="6">
        <f t="shared" si="477"/>
        <v>0</v>
      </c>
      <c r="DL222" s="6">
        <f t="shared" si="478"/>
        <v>0</v>
      </c>
      <c r="DM222" s="6">
        <f t="shared" si="479"/>
        <v>0</v>
      </c>
      <c r="DN222" s="6">
        <f t="shared" si="480"/>
        <v>0</v>
      </c>
      <c r="DO222" s="6">
        <f t="shared" si="481"/>
        <v>0</v>
      </c>
      <c r="DP222" s="6">
        <f t="shared" si="482"/>
        <v>0</v>
      </c>
      <c r="DQ222" s="6">
        <f t="shared" si="483"/>
        <v>0</v>
      </c>
      <c r="DR222" s="6">
        <f t="shared" si="484"/>
        <v>0</v>
      </c>
      <c r="DS222" s="6">
        <f t="shared" si="485"/>
        <v>0</v>
      </c>
      <c r="DT222" s="6">
        <f t="shared" si="486"/>
        <v>0</v>
      </c>
      <c r="DU222" s="6">
        <f t="shared" si="487"/>
        <v>0</v>
      </c>
      <c r="DV222" s="77">
        <f t="shared" si="505"/>
        <v>30</v>
      </c>
      <c r="DY222" s="6">
        <v>0</v>
      </c>
      <c r="DZ222" s="6">
        <v>0</v>
      </c>
      <c r="EA222" s="6">
        <v>0</v>
      </c>
      <c r="EB222" s="6">
        <v>0</v>
      </c>
      <c r="EC222" s="6">
        <v>0</v>
      </c>
      <c r="ED222" s="6">
        <v>0</v>
      </c>
      <c r="EE222" s="6">
        <v>0</v>
      </c>
      <c r="EF222" s="6">
        <v>0</v>
      </c>
      <c r="EG222" s="6">
        <v>0</v>
      </c>
      <c r="EH222" s="6">
        <v>0</v>
      </c>
      <c r="EI222" s="6">
        <v>0</v>
      </c>
      <c r="EJ222" s="6">
        <v>0</v>
      </c>
      <c r="EK222" s="77">
        <f t="shared" si="503"/>
        <v>0</v>
      </c>
      <c r="EO222" s="75">
        <f t="shared" si="451"/>
        <v>208.64000000000001</v>
      </c>
      <c r="EP222" s="75">
        <f t="shared" si="452"/>
        <v>0</v>
      </c>
      <c r="EQ222" s="75">
        <f t="shared" si="453"/>
        <v>0</v>
      </c>
      <c r="ER222" s="75">
        <f t="shared" si="454"/>
        <v>0</v>
      </c>
      <c r="ES222" s="75">
        <f t="shared" si="455"/>
        <v>0</v>
      </c>
      <c r="ET222" s="75">
        <f t="shared" si="456"/>
        <v>0</v>
      </c>
      <c r="EU222" s="75">
        <f t="shared" si="457"/>
        <v>0</v>
      </c>
      <c r="EV222" s="75">
        <f t="shared" si="458"/>
        <v>0</v>
      </c>
      <c r="EW222" s="75">
        <f t="shared" si="459"/>
        <v>0</v>
      </c>
      <c r="EX222" s="75">
        <f t="shared" si="460"/>
        <v>0</v>
      </c>
      <c r="EY222" s="75">
        <f t="shared" si="461"/>
        <v>0</v>
      </c>
      <c r="EZ222" s="75">
        <f t="shared" si="462"/>
        <v>0</v>
      </c>
      <c r="FA222" s="77">
        <f t="shared" si="504"/>
        <v>208.64000000000001</v>
      </c>
      <c r="FD222" s="75">
        <f t="shared" si="488"/>
        <v>8723.36</v>
      </c>
      <c r="FE222" s="75">
        <f t="shared" si="489"/>
        <v>0</v>
      </c>
      <c r="FF222" s="75">
        <f t="shared" si="490"/>
        <v>0</v>
      </c>
      <c r="FG222" s="75">
        <f t="shared" si="491"/>
        <v>0</v>
      </c>
      <c r="FH222" s="75">
        <f t="shared" si="492"/>
        <v>0</v>
      </c>
      <c r="FI222" s="75">
        <f t="shared" si="493"/>
        <v>0</v>
      </c>
      <c r="FJ222" s="75">
        <f t="shared" si="494"/>
        <v>0</v>
      </c>
      <c r="FK222" s="75">
        <f t="shared" si="495"/>
        <v>0</v>
      </c>
      <c r="FL222" s="75">
        <f t="shared" si="496"/>
        <v>0</v>
      </c>
      <c r="FM222" s="75">
        <f t="shared" si="497"/>
        <v>0</v>
      </c>
      <c r="FN222" s="75">
        <f t="shared" si="498"/>
        <v>0</v>
      </c>
      <c r="FO222" s="75">
        <f t="shared" si="499"/>
        <v>0</v>
      </c>
      <c r="FP222" s="75">
        <f t="shared" si="500"/>
        <v>8723.36</v>
      </c>
    </row>
    <row r="223" spans="1:172" ht="15" customHeight="1" outlineLevel="2" x14ac:dyDescent="0.25">
      <c r="A223" s="30">
        <v>12</v>
      </c>
      <c r="B223" s="30" t="s">
        <v>408</v>
      </c>
      <c r="C223" s="30" t="s">
        <v>6</v>
      </c>
      <c r="D223" s="64">
        <f t="shared" si="423"/>
        <v>16168</v>
      </c>
      <c r="E223" s="62">
        <v>16168</v>
      </c>
      <c r="F223" s="37" t="s">
        <v>759</v>
      </c>
      <c r="G223" s="36" t="s">
        <v>410</v>
      </c>
      <c r="H223" s="36" t="s">
        <v>410</v>
      </c>
      <c r="I223" s="37" t="s">
        <v>758</v>
      </c>
      <c r="J223" s="37" t="s">
        <v>514</v>
      </c>
      <c r="K223" s="44" t="s">
        <v>434</v>
      </c>
      <c r="L223" s="32" t="s">
        <v>220</v>
      </c>
      <c r="M223" s="33" t="s">
        <v>405</v>
      </c>
      <c r="N223" s="34">
        <v>0.01</v>
      </c>
      <c r="O223" s="34">
        <v>0.02</v>
      </c>
      <c r="P223" s="34">
        <v>0</v>
      </c>
      <c r="Q223" s="34">
        <v>0</v>
      </c>
      <c r="R223" s="33">
        <v>0</v>
      </c>
      <c r="S223" s="33">
        <v>0</v>
      </c>
      <c r="T223" s="33">
        <v>30</v>
      </c>
      <c r="U223" s="33"/>
      <c r="X223" s="75">
        <f>+VLOOKUP($D223,[1]venta_neta_cons!$A$2:$N$1048576,3,0)</f>
        <v>6382</v>
      </c>
      <c r="Y223" s="75">
        <f>+VLOOKUP($D223,[1]venta_neta_cons!$A$2:$N$1048576,4,0)</f>
        <v>0</v>
      </c>
      <c r="Z223" s="75">
        <f>+VLOOKUP($D223,[1]venta_neta_cons!$A$2:$N$1048576,5,0)</f>
        <v>0</v>
      </c>
      <c r="AA223" s="75">
        <f>+VLOOKUP($D223,[1]venta_neta_cons!$A$2:$N$1048576,6,0)</f>
        <v>0</v>
      </c>
      <c r="AB223" s="75">
        <f>+VLOOKUP($D223,[1]venta_neta_cons!$A$2:$N$1048576,7,0)</f>
        <v>0</v>
      </c>
      <c r="AC223" s="75">
        <f>+VLOOKUP($D223,[1]venta_neta_cons!$A$2:$N$1048576,8,0)</f>
        <v>0</v>
      </c>
      <c r="AD223" s="75">
        <f>+VLOOKUP($D223,[1]venta_neta_cons!$A$2:$N$1048576,9,0)</f>
        <v>0</v>
      </c>
      <c r="AE223" s="75">
        <f>+VLOOKUP($D223,[1]venta_neta_cons!$A$2:$N$1048576,10,0)</f>
        <v>0</v>
      </c>
      <c r="AF223" s="75">
        <f>+VLOOKUP($D223,[1]venta_neta_cons!$A$2:$N$1048576,11,0)</f>
        <v>0</v>
      </c>
      <c r="AG223" s="75">
        <f>+VLOOKUP($D223,[1]venta_neta_cons!$A$2:$N$1048576,12,0)</f>
        <v>0</v>
      </c>
      <c r="AH223" s="75">
        <f>+VLOOKUP($D223,[1]venta_neta_cons!$A$2:$N$1048576,13,0)</f>
        <v>0</v>
      </c>
      <c r="AI223" s="75">
        <f>+VLOOKUP($D223,[1]venta_neta_cons!$A$2:$N$1048576,14,0)</f>
        <v>0</v>
      </c>
      <c r="AJ223" s="76">
        <f t="shared" si="424"/>
        <v>6382</v>
      </c>
      <c r="AK223" s="159">
        <f t="shared" si="422"/>
        <v>0.32644625509244751</v>
      </c>
      <c r="AL223" s="76"/>
      <c r="AM223" s="75">
        <f>+VLOOKUP($D223,[1]saldo_cons!$A$2:$N$1048576,3,0)</f>
        <v>6382</v>
      </c>
      <c r="AN223" s="75">
        <f>+VLOOKUP($D223,[1]saldo_cons!$A$2:$N$1048576,4,0)</f>
        <v>0</v>
      </c>
      <c r="AO223" s="75">
        <f>+VLOOKUP($D223,[1]saldo_cons!$A$2:$N$1048576,5,0)</f>
        <v>0</v>
      </c>
      <c r="AP223" s="75">
        <f>+VLOOKUP($D223,[1]saldo_cons!$A$2:$N$1048576,6,0)</f>
        <v>0</v>
      </c>
      <c r="AQ223" s="75">
        <f>+VLOOKUP($D223,[1]saldo_cons!$A$2:$N$1048576,7,0)</f>
        <v>0</v>
      </c>
      <c r="AR223" s="75">
        <f>+VLOOKUP($D223,[1]saldo_cons!$A$2:$N$1048576,8,0)</f>
        <v>0</v>
      </c>
      <c r="AS223" s="75">
        <f>+VLOOKUP($D223,[1]saldo_cons!$A$2:$N$1048576,9,0)</f>
        <v>0</v>
      </c>
      <c r="AT223" s="75">
        <f>+VLOOKUP($D223,[1]saldo_cons!$A$2:$N$1048576,10,0)</f>
        <v>0</v>
      </c>
      <c r="AU223" s="75">
        <f>+VLOOKUP($D223,[1]saldo_cons!$A$2:$N$1048576,11,0)</f>
        <v>0</v>
      </c>
      <c r="AV223" s="75">
        <f>+VLOOKUP($D223,[1]saldo_cons!$A$2:$N$1048576,12,0)</f>
        <v>0</v>
      </c>
      <c r="AW223" s="75">
        <f>+VLOOKUP($D223,[1]saldo_cons!$A$2:$N$1048576,13,0)</f>
        <v>0</v>
      </c>
      <c r="AX223" s="75">
        <f>+VLOOKUP($D223,[1]saldo_cons!$A$2:$N$1048576,14,0)</f>
        <v>0</v>
      </c>
      <c r="AY223" s="76">
        <f t="shared" si="501"/>
        <v>6382</v>
      </c>
      <c r="AZ223" s="76"/>
      <c r="BA223" s="76"/>
      <c r="BB223" s="75">
        <f>+VLOOKUP($D223,[1]ggr_cons!$A$2:$N$1048576,3,0)</f>
        <v>2083.38</v>
      </c>
      <c r="BC223" s="75">
        <f>+VLOOKUP($D223,[1]ggr_cons!$A$2:$N$1048576,4,0)</f>
        <v>0</v>
      </c>
      <c r="BD223" s="75">
        <f>+VLOOKUP($D223,[1]ggr_cons!$A$2:$N$1048576,5,0)</f>
        <v>0</v>
      </c>
      <c r="BE223" s="75">
        <f>+VLOOKUP($D223,[1]ggr_cons!$A$2:$N$1048576,6,0)</f>
        <v>0</v>
      </c>
      <c r="BF223" s="75">
        <f>+VLOOKUP($D223,[1]ggr_cons!$A$2:$N$1048576,7,0)</f>
        <v>0</v>
      </c>
      <c r="BG223" s="75">
        <f>+VLOOKUP($D223,[1]ggr_cons!$A$2:$N$1048576,8,0)</f>
        <v>0</v>
      </c>
      <c r="BH223" s="75">
        <f>+VLOOKUP($D223,[1]ggr_cons!$A$2:$N$1048576,9,0)</f>
        <v>0</v>
      </c>
      <c r="BI223" s="75">
        <f>+VLOOKUP($D223,[1]ggr_cons!$A$2:$N$1048576,10,0)</f>
        <v>0</v>
      </c>
      <c r="BJ223" s="75">
        <f>+VLOOKUP($D223,[1]ggr_cons!$A$2:$N$1048576,11,0)</f>
        <v>0</v>
      </c>
      <c r="BK223" s="75">
        <f>+VLOOKUP($D223,[1]ggr_cons!$A$2:$N$1048576,12,0)</f>
        <v>0</v>
      </c>
      <c r="BL223" s="75">
        <f>+VLOOKUP($D223,[1]ggr_cons!$A$2:$N$1048576,13,0)</f>
        <v>0</v>
      </c>
      <c r="BM223" s="75">
        <f>+VLOOKUP($D223,[1]ggr_cons!$A$2:$N$1048576,14,0)</f>
        <v>0</v>
      </c>
      <c r="BN223" s="76">
        <f t="shared" si="502"/>
        <v>2083.38</v>
      </c>
      <c r="BO223" s="75"/>
      <c r="BP223" s="75"/>
      <c r="BQ223" s="77">
        <f t="shared" si="425"/>
        <v>63.82</v>
      </c>
      <c r="BR223" s="77">
        <f t="shared" si="426"/>
        <v>0</v>
      </c>
      <c r="BS223" s="77">
        <f t="shared" si="427"/>
        <v>0</v>
      </c>
      <c r="BT223" s="77">
        <f t="shared" si="428"/>
        <v>0</v>
      </c>
      <c r="BU223" s="77">
        <f t="shared" si="429"/>
        <v>0</v>
      </c>
      <c r="BV223" s="77">
        <f t="shared" si="430"/>
        <v>0</v>
      </c>
      <c r="BW223" s="77">
        <f t="shared" si="431"/>
        <v>0</v>
      </c>
      <c r="BX223" s="77">
        <f t="shared" si="432"/>
        <v>0</v>
      </c>
      <c r="BY223" s="77">
        <f t="shared" si="433"/>
        <v>0</v>
      </c>
      <c r="BZ223" s="77">
        <f t="shared" si="434"/>
        <v>0</v>
      </c>
      <c r="CA223" s="77">
        <f t="shared" si="435"/>
        <v>0</v>
      </c>
      <c r="CB223" s="77">
        <f t="shared" si="436"/>
        <v>0</v>
      </c>
      <c r="CC223" s="77">
        <f t="shared" si="437"/>
        <v>63.82</v>
      </c>
      <c r="CD223" s="75"/>
      <c r="CE223" s="77"/>
      <c r="CF223" s="77">
        <f t="shared" si="438"/>
        <v>52.743801652892564</v>
      </c>
      <c r="CG223" s="77">
        <f t="shared" si="439"/>
        <v>0</v>
      </c>
      <c r="CH223" s="77">
        <f t="shared" si="440"/>
        <v>0</v>
      </c>
      <c r="CI223" s="77">
        <f t="shared" si="441"/>
        <v>0</v>
      </c>
      <c r="CJ223" s="77">
        <f t="shared" si="442"/>
        <v>0</v>
      </c>
      <c r="CK223" s="77">
        <f t="shared" si="443"/>
        <v>0</v>
      </c>
      <c r="CL223" s="77">
        <f t="shared" si="444"/>
        <v>0</v>
      </c>
      <c r="CM223" s="77">
        <f t="shared" si="445"/>
        <v>0</v>
      </c>
      <c r="CN223" s="77">
        <f t="shared" si="446"/>
        <v>0</v>
      </c>
      <c r="CO223" s="77">
        <f t="shared" si="447"/>
        <v>0</v>
      </c>
      <c r="CP223" s="77">
        <f t="shared" si="448"/>
        <v>0</v>
      </c>
      <c r="CQ223" s="77">
        <f t="shared" si="449"/>
        <v>0</v>
      </c>
      <c r="CR223" s="77">
        <f t="shared" si="450"/>
        <v>52.743801652892564</v>
      </c>
      <c r="CS223" s="75"/>
      <c r="CT223" s="75"/>
      <c r="CU223" s="78">
        <f t="shared" si="463"/>
        <v>127.64</v>
      </c>
      <c r="CV223" s="78">
        <f t="shared" si="464"/>
        <v>0</v>
      </c>
      <c r="CW223" s="78">
        <f t="shared" si="465"/>
        <v>0</v>
      </c>
      <c r="CX223" s="78">
        <f t="shared" si="466"/>
        <v>0</v>
      </c>
      <c r="CY223" s="78">
        <f t="shared" si="467"/>
        <v>0</v>
      </c>
      <c r="CZ223" s="78">
        <f t="shared" si="468"/>
        <v>0</v>
      </c>
      <c r="DA223" s="78">
        <f t="shared" si="469"/>
        <v>0</v>
      </c>
      <c r="DB223" s="78">
        <f t="shared" si="470"/>
        <v>0</v>
      </c>
      <c r="DC223" s="78">
        <f t="shared" si="471"/>
        <v>0</v>
      </c>
      <c r="DD223" s="78">
        <f t="shared" si="472"/>
        <v>0</v>
      </c>
      <c r="DE223" s="78">
        <f t="shared" si="473"/>
        <v>0</v>
      </c>
      <c r="DF223" s="78">
        <f t="shared" si="474"/>
        <v>0</v>
      </c>
      <c r="DG223" s="77">
        <f t="shared" si="475"/>
        <v>127.64</v>
      </c>
      <c r="DH223" s="75"/>
      <c r="DJ223" s="6">
        <f t="shared" si="476"/>
        <v>30</v>
      </c>
      <c r="DK223" s="6">
        <f t="shared" si="477"/>
        <v>0</v>
      </c>
      <c r="DL223" s="6">
        <f t="shared" si="478"/>
        <v>0</v>
      </c>
      <c r="DM223" s="6">
        <f t="shared" si="479"/>
        <v>0</v>
      </c>
      <c r="DN223" s="6">
        <f t="shared" si="480"/>
        <v>0</v>
      </c>
      <c r="DO223" s="6">
        <f t="shared" si="481"/>
        <v>0</v>
      </c>
      <c r="DP223" s="6">
        <f t="shared" si="482"/>
        <v>0</v>
      </c>
      <c r="DQ223" s="6">
        <f t="shared" si="483"/>
        <v>0</v>
      </c>
      <c r="DR223" s="6">
        <f t="shared" si="484"/>
        <v>0</v>
      </c>
      <c r="DS223" s="6">
        <f t="shared" si="485"/>
        <v>0</v>
      </c>
      <c r="DT223" s="6">
        <f t="shared" si="486"/>
        <v>0</v>
      </c>
      <c r="DU223" s="6">
        <f t="shared" si="487"/>
        <v>0</v>
      </c>
      <c r="DV223" s="77">
        <f t="shared" si="505"/>
        <v>30</v>
      </c>
      <c r="DY223" s="6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77">
        <f t="shared" si="503"/>
        <v>0</v>
      </c>
      <c r="EO223" s="75">
        <f t="shared" si="451"/>
        <v>157.63999999999999</v>
      </c>
      <c r="EP223" s="75">
        <f t="shared" si="452"/>
        <v>0</v>
      </c>
      <c r="EQ223" s="75">
        <f t="shared" si="453"/>
        <v>0</v>
      </c>
      <c r="ER223" s="75">
        <f t="shared" si="454"/>
        <v>0</v>
      </c>
      <c r="ES223" s="75">
        <f t="shared" si="455"/>
        <v>0</v>
      </c>
      <c r="ET223" s="75">
        <f t="shared" si="456"/>
        <v>0</v>
      </c>
      <c r="EU223" s="75">
        <f t="shared" si="457"/>
        <v>0</v>
      </c>
      <c r="EV223" s="75">
        <f t="shared" si="458"/>
        <v>0</v>
      </c>
      <c r="EW223" s="75">
        <f t="shared" si="459"/>
        <v>0</v>
      </c>
      <c r="EX223" s="75">
        <f t="shared" si="460"/>
        <v>0</v>
      </c>
      <c r="EY223" s="75">
        <f t="shared" si="461"/>
        <v>0</v>
      </c>
      <c r="EZ223" s="75">
        <f t="shared" si="462"/>
        <v>0</v>
      </c>
      <c r="FA223" s="77">
        <f t="shared" si="504"/>
        <v>157.63999999999999</v>
      </c>
      <c r="FD223" s="75">
        <f t="shared" si="488"/>
        <v>6224.36</v>
      </c>
      <c r="FE223" s="75">
        <f t="shared" si="489"/>
        <v>0</v>
      </c>
      <c r="FF223" s="75">
        <f t="shared" si="490"/>
        <v>0</v>
      </c>
      <c r="FG223" s="75">
        <f t="shared" si="491"/>
        <v>0</v>
      </c>
      <c r="FH223" s="75">
        <f t="shared" si="492"/>
        <v>0</v>
      </c>
      <c r="FI223" s="75">
        <f t="shared" si="493"/>
        <v>0</v>
      </c>
      <c r="FJ223" s="75">
        <f t="shared" si="494"/>
        <v>0</v>
      </c>
      <c r="FK223" s="75">
        <f t="shared" si="495"/>
        <v>0</v>
      </c>
      <c r="FL223" s="75">
        <f t="shared" si="496"/>
        <v>0</v>
      </c>
      <c r="FM223" s="75">
        <f t="shared" si="497"/>
        <v>0</v>
      </c>
      <c r="FN223" s="75">
        <f t="shared" si="498"/>
        <v>0</v>
      </c>
      <c r="FO223" s="75">
        <f t="shared" si="499"/>
        <v>0</v>
      </c>
      <c r="FP223" s="75">
        <f t="shared" si="500"/>
        <v>6224.36</v>
      </c>
    </row>
    <row r="224" spans="1:172" ht="15" customHeight="1" outlineLevel="2" x14ac:dyDescent="0.25">
      <c r="A224" s="30">
        <v>12</v>
      </c>
      <c r="B224" s="30" t="s">
        <v>408</v>
      </c>
      <c r="C224" s="30" t="s">
        <v>6</v>
      </c>
      <c r="D224" s="64">
        <f t="shared" si="423"/>
        <v>16169</v>
      </c>
      <c r="E224" s="62">
        <v>16169</v>
      </c>
      <c r="F224" s="37" t="s">
        <v>762</v>
      </c>
      <c r="G224" s="36" t="s">
        <v>410</v>
      </c>
      <c r="H224" s="36" t="s">
        <v>410</v>
      </c>
      <c r="I224" s="37" t="s">
        <v>760</v>
      </c>
      <c r="J224" s="37" t="s">
        <v>761</v>
      </c>
      <c r="K224" s="44" t="s">
        <v>434</v>
      </c>
      <c r="L224" s="32" t="s">
        <v>220</v>
      </c>
      <c r="M224" s="33" t="s">
        <v>405</v>
      </c>
      <c r="N224" s="34">
        <v>0.01</v>
      </c>
      <c r="O224" s="34">
        <v>0.02</v>
      </c>
      <c r="P224" s="34">
        <v>0</v>
      </c>
      <c r="Q224" s="34">
        <v>0</v>
      </c>
      <c r="R224" s="33">
        <v>0</v>
      </c>
      <c r="S224" s="33">
        <v>0</v>
      </c>
      <c r="T224" s="33">
        <v>30</v>
      </c>
      <c r="U224" s="33"/>
      <c r="X224" s="75">
        <f>+VLOOKUP($D224,[1]venta_neta_cons!$A$2:$N$1048576,3,0)</f>
        <v>3804</v>
      </c>
      <c r="Y224" s="75">
        <f>+VLOOKUP($D224,[1]venta_neta_cons!$A$2:$N$1048576,4,0)</f>
        <v>0</v>
      </c>
      <c r="Z224" s="75">
        <f>+VLOOKUP($D224,[1]venta_neta_cons!$A$2:$N$1048576,5,0)</f>
        <v>0</v>
      </c>
      <c r="AA224" s="75">
        <f>+VLOOKUP($D224,[1]venta_neta_cons!$A$2:$N$1048576,6,0)</f>
        <v>0</v>
      </c>
      <c r="AB224" s="75">
        <f>+VLOOKUP($D224,[1]venta_neta_cons!$A$2:$N$1048576,7,0)</f>
        <v>0</v>
      </c>
      <c r="AC224" s="75">
        <f>+VLOOKUP($D224,[1]venta_neta_cons!$A$2:$N$1048576,8,0)</f>
        <v>0</v>
      </c>
      <c r="AD224" s="75">
        <f>+VLOOKUP($D224,[1]venta_neta_cons!$A$2:$N$1048576,9,0)</f>
        <v>0</v>
      </c>
      <c r="AE224" s="75">
        <f>+VLOOKUP($D224,[1]venta_neta_cons!$A$2:$N$1048576,10,0)</f>
        <v>0</v>
      </c>
      <c r="AF224" s="75">
        <f>+VLOOKUP($D224,[1]venta_neta_cons!$A$2:$N$1048576,11,0)</f>
        <v>0</v>
      </c>
      <c r="AG224" s="75">
        <f>+VLOOKUP($D224,[1]venta_neta_cons!$A$2:$N$1048576,12,0)</f>
        <v>0</v>
      </c>
      <c r="AH224" s="75">
        <f>+VLOOKUP($D224,[1]venta_neta_cons!$A$2:$N$1048576,13,0)</f>
        <v>0</v>
      </c>
      <c r="AI224" s="75">
        <f>+VLOOKUP($D224,[1]venta_neta_cons!$A$2:$N$1048576,14,0)</f>
        <v>0</v>
      </c>
      <c r="AJ224" s="76">
        <f t="shared" si="424"/>
        <v>3804</v>
      </c>
      <c r="AK224" s="159">
        <f t="shared" si="422"/>
        <v>0.28109095688748686</v>
      </c>
      <c r="AL224" s="76"/>
      <c r="AM224" s="75">
        <f>+VLOOKUP($D224,[1]saldo_cons!$A$2:$N$1048576,3,0)</f>
        <v>3804</v>
      </c>
      <c r="AN224" s="75">
        <f>+VLOOKUP($D224,[1]saldo_cons!$A$2:$N$1048576,4,0)</f>
        <v>0</v>
      </c>
      <c r="AO224" s="75">
        <f>+VLOOKUP($D224,[1]saldo_cons!$A$2:$N$1048576,5,0)</f>
        <v>0</v>
      </c>
      <c r="AP224" s="75">
        <f>+VLOOKUP($D224,[1]saldo_cons!$A$2:$N$1048576,6,0)</f>
        <v>0</v>
      </c>
      <c r="AQ224" s="75">
        <f>+VLOOKUP($D224,[1]saldo_cons!$A$2:$N$1048576,7,0)</f>
        <v>0</v>
      </c>
      <c r="AR224" s="75">
        <f>+VLOOKUP($D224,[1]saldo_cons!$A$2:$N$1048576,8,0)</f>
        <v>0</v>
      </c>
      <c r="AS224" s="75">
        <f>+VLOOKUP($D224,[1]saldo_cons!$A$2:$N$1048576,9,0)</f>
        <v>0</v>
      </c>
      <c r="AT224" s="75">
        <f>+VLOOKUP($D224,[1]saldo_cons!$A$2:$N$1048576,10,0)</f>
        <v>0</v>
      </c>
      <c r="AU224" s="75">
        <f>+VLOOKUP($D224,[1]saldo_cons!$A$2:$N$1048576,11,0)</f>
        <v>0</v>
      </c>
      <c r="AV224" s="75">
        <f>+VLOOKUP($D224,[1]saldo_cons!$A$2:$N$1048576,12,0)</f>
        <v>0</v>
      </c>
      <c r="AW224" s="75">
        <f>+VLOOKUP($D224,[1]saldo_cons!$A$2:$N$1048576,13,0)</f>
        <v>0</v>
      </c>
      <c r="AX224" s="75">
        <f>+VLOOKUP($D224,[1]saldo_cons!$A$2:$N$1048576,14,0)</f>
        <v>0</v>
      </c>
      <c r="AY224" s="76">
        <f t="shared" si="501"/>
        <v>3804</v>
      </c>
      <c r="AZ224" s="76"/>
      <c r="BA224" s="76"/>
      <c r="BB224" s="75">
        <f>+VLOOKUP($D224,[1]ggr_cons!$A$2:$N$1048576,3,0)</f>
        <v>1069.27</v>
      </c>
      <c r="BC224" s="75">
        <f>+VLOOKUP($D224,[1]ggr_cons!$A$2:$N$1048576,4,0)</f>
        <v>0</v>
      </c>
      <c r="BD224" s="75">
        <f>+VLOOKUP($D224,[1]ggr_cons!$A$2:$N$1048576,5,0)</f>
        <v>0</v>
      </c>
      <c r="BE224" s="75">
        <f>+VLOOKUP($D224,[1]ggr_cons!$A$2:$N$1048576,6,0)</f>
        <v>0</v>
      </c>
      <c r="BF224" s="75">
        <f>+VLOOKUP($D224,[1]ggr_cons!$A$2:$N$1048576,7,0)</f>
        <v>0</v>
      </c>
      <c r="BG224" s="75">
        <f>+VLOOKUP($D224,[1]ggr_cons!$A$2:$N$1048576,8,0)</f>
        <v>0</v>
      </c>
      <c r="BH224" s="75">
        <f>+VLOOKUP($D224,[1]ggr_cons!$A$2:$N$1048576,9,0)</f>
        <v>0</v>
      </c>
      <c r="BI224" s="75">
        <f>+VLOOKUP($D224,[1]ggr_cons!$A$2:$N$1048576,10,0)</f>
        <v>0</v>
      </c>
      <c r="BJ224" s="75">
        <f>+VLOOKUP($D224,[1]ggr_cons!$A$2:$N$1048576,11,0)</f>
        <v>0</v>
      </c>
      <c r="BK224" s="75">
        <f>+VLOOKUP($D224,[1]ggr_cons!$A$2:$N$1048576,12,0)</f>
        <v>0</v>
      </c>
      <c r="BL224" s="75">
        <f>+VLOOKUP($D224,[1]ggr_cons!$A$2:$N$1048576,13,0)</f>
        <v>0</v>
      </c>
      <c r="BM224" s="75">
        <f>+VLOOKUP($D224,[1]ggr_cons!$A$2:$N$1048576,14,0)</f>
        <v>0</v>
      </c>
      <c r="BN224" s="76">
        <f t="shared" si="502"/>
        <v>1069.27</v>
      </c>
      <c r="BO224" s="75"/>
      <c r="BP224" s="75"/>
      <c r="BQ224" s="77">
        <f t="shared" si="425"/>
        <v>38.04</v>
      </c>
      <c r="BR224" s="77">
        <f t="shared" si="426"/>
        <v>0</v>
      </c>
      <c r="BS224" s="77">
        <f t="shared" si="427"/>
        <v>0</v>
      </c>
      <c r="BT224" s="77">
        <f t="shared" si="428"/>
        <v>0</v>
      </c>
      <c r="BU224" s="77">
        <f t="shared" si="429"/>
        <v>0</v>
      </c>
      <c r="BV224" s="77">
        <f t="shared" si="430"/>
        <v>0</v>
      </c>
      <c r="BW224" s="77">
        <f t="shared" si="431"/>
        <v>0</v>
      </c>
      <c r="BX224" s="77">
        <f t="shared" si="432"/>
        <v>0</v>
      </c>
      <c r="BY224" s="77">
        <f t="shared" si="433"/>
        <v>0</v>
      </c>
      <c r="BZ224" s="77">
        <f t="shared" si="434"/>
        <v>0</v>
      </c>
      <c r="CA224" s="77">
        <f t="shared" si="435"/>
        <v>0</v>
      </c>
      <c r="CB224" s="77">
        <f t="shared" si="436"/>
        <v>0</v>
      </c>
      <c r="CC224" s="77">
        <f t="shared" si="437"/>
        <v>38.04</v>
      </c>
      <c r="CD224" s="75"/>
      <c r="CE224" s="77"/>
      <c r="CF224" s="77">
        <f t="shared" si="438"/>
        <v>31.438016528925619</v>
      </c>
      <c r="CG224" s="77">
        <f t="shared" si="439"/>
        <v>0</v>
      </c>
      <c r="CH224" s="77">
        <f t="shared" si="440"/>
        <v>0</v>
      </c>
      <c r="CI224" s="77">
        <f t="shared" si="441"/>
        <v>0</v>
      </c>
      <c r="CJ224" s="77">
        <f t="shared" si="442"/>
        <v>0</v>
      </c>
      <c r="CK224" s="77">
        <f t="shared" si="443"/>
        <v>0</v>
      </c>
      <c r="CL224" s="77">
        <f t="shared" si="444"/>
        <v>0</v>
      </c>
      <c r="CM224" s="77">
        <f t="shared" si="445"/>
        <v>0</v>
      </c>
      <c r="CN224" s="77">
        <f t="shared" si="446"/>
        <v>0</v>
      </c>
      <c r="CO224" s="77">
        <f t="shared" si="447"/>
        <v>0</v>
      </c>
      <c r="CP224" s="77">
        <f t="shared" si="448"/>
        <v>0</v>
      </c>
      <c r="CQ224" s="77">
        <f t="shared" si="449"/>
        <v>0</v>
      </c>
      <c r="CR224" s="77">
        <f t="shared" si="450"/>
        <v>31.438016528925619</v>
      </c>
      <c r="CS224" s="75"/>
      <c r="CT224" s="75"/>
      <c r="CU224" s="78">
        <f t="shared" si="463"/>
        <v>76.08</v>
      </c>
      <c r="CV224" s="78">
        <f t="shared" si="464"/>
        <v>0</v>
      </c>
      <c r="CW224" s="78">
        <f t="shared" si="465"/>
        <v>0</v>
      </c>
      <c r="CX224" s="78">
        <f t="shared" si="466"/>
        <v>0</v>
      </c>
      <c r="CY224" s="78">
        <f t="shared" si="467"/>
        <v>0</v>
      </c>
      <c r="CZ224" s="78">
        <f t="shared" si="468"/>
        <v>0</v>
      </c>
      <c r="DA224" s="78">
        <f t="shared" si="469"/>
        <v>0</v>
      </c>
      <c r="DB224" s="78">
        <f t="shared" si="470"/>
        <v>0</v>
      </c>
      <c r="DC224" s="78">
        <f t="shared" si="471"/>
        <v>0</v>
      </c>
      <c r="DD224" s="78">
        <f t="shared" si="472"/>
        <v>0</v>
      </c>
      <c r="DE224" s="78">
        <f t="shared" si="473"/>
        <v>0</v>
      </c>
      <c r="DF224" s="78">
        <f t="shared" si="474"/>
        <v>0</v>
      </c>
      <c r="DG224" s="77">
        <f t="shared" si="475"/>
        <v>76.08</v>
      </c>
      <c r="DH224" s="75"/>
      <c r="DJ224" s="6">
        <f t="shared" si="476"/>
        <v>30</v>
      </c>
      <c r="DK224" s="6">
        <f t="shared" si="477"/>
        <v>0</v>
      </c>
      <c r="DL224" s="6">
        <f t="shared" si="478"/>
        <v>0</v>
      </c>
      <c r="DM224" s="6">
        <f t="shared" si="479"/>
        <v>0</v>
      </c>
      <c r="DN224" s="6">
        <f t="shared" si="480"/>
        <v>0</v>
      </c>
      <c r="DO224" s="6">
        <f t="shared" si="481"/>
        <v>0</v>
      </c>
      <c r="DP224" s="6">
        <f t="shared" si="482"/>
        <v>0</v>
      </c>
      <c r="DQ224" s="6">
        <f t="shared" si="483"/>
        <v>0</v>
      </c>
      <c r="DR224" s="6">
        <f t="shared" si="484"/>
        <v>0</v>
      </c>
      <c r="DS224" s="6">
        <f t="shared" si="485"/>
        <v>0</v>
      </c>
      <c r="DT224" s="6">
        <f t="shared" si="486"/>
        <v>0</v>
      </c>
      <c r="DU224" s="6">
        <f t="shared" si="487"/>
        <v>0</v>
      </c>
      <c r="DV224" s="77">
        <f t="shared" si="505"/>
        <v>30</v>
      </c>
      <c r="DY224" s="6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77">
        <f t="shared" si="503"/>
        <v>0</v>
      </c>
      <c r="EO224" s="75">
        <f t="shared" si="451"/>
        <v>106.08</v>
      </c>
      <c r="EP224" s="75">
        <f t="shared" si="452"/>
        <v>0</v>
      </c>
      <c r="EQ224" s="75">
        <f t="shared" si="453"/>
        <v>0</v>
      </c>
      <c r="ER224" s="75">
        <f t="shared" si="454"/>
        <v>0</v>
      </c>
      <c r="ES224" s="75">
        <f t="shared" si="455"/>
        <v>0</v>
      </c>
      <c r="ET224" s="75">
        <f t="shared" si="456"/>
        <v>0</v>
      </c>
      <c r="EU224" s="75">
        <f t="shared" si="457"/>
        <v>0</v>
      </c>
      <c r="EV224" s="75">
        <f t="shared" si="458"/>
        <v>0</v>
      </c>
      <c r="EW224" s="75">
        <f t="shared" si="459"/>
        <v>0</v>
      </c>
      <c r="EX224" s="75">
        <f t="shared" si="460"/>
        <v>0</v>
      </c>
      <c r="EY224" s="75">
        <f t="shared" si="461"/>
        <v>0</v>
      </c>
      <c r="EZ224" s="75">
        <f t="shared" si="462"/>
        <v>0</v>
      </c>
      <c r="FA224" s="77">
        <f t="shared" si="504"/>
        <v>106.08</v>
      </c>
      <c r="FD224" s="75">
        <f t="shared" si="488"/>
        <v>3697.92</v>
      </c>
      <c r="FE224" s="75">
        <f t="shared" si="489"/>
        <v>0</v>
      </c>
      <c r="FF224" s="75">
        <f t="shared" si="490"/>
        <v>0</v>
      </c>
      <c r="FG224" s="75">
        <f t="shared" si="491"/>
        <v>0</v>
      </c>
      <c r="FH224" s="75">
        <f t="shared" si="492"/>
        <v>0</v>
      </c>
      <c r="FI224" s="75">
        <f t="shared" si="493"/>
        <v>0</v>
      </c>
      <c r="FJ224" s="75">
        <f t="shared" si="494"/>
        <v>0</v>
      </c>
      <c r="FK224" s="75">
        <f t="shared" si="495"/>
        <v>0</v>
      </c>
      <c r="FL224" s="75">
        <f t="shared" si="496"/>
        <v>0</v>
      </c>
      <c r="FM224" s="75">
        <f t="shared" si="497"/>
        <v>0</v>
      </c>
      <c r="FN224" s="75">
        <f t="shared" si="498"/>
        <v>0</v>
      </c>
      <c r="FO224" s="75">
        <f t="shared" si="499"/>
        <v>0</v>
      </c>
      <c r="FP224" s="75">
        <f t="shared" si="500"/>
        <v>3697.92</v>
      </c>
    </row>
    <row r="225" spans="1:172" ht="15" customHeight="1" outlineLevel="2" x14ac:dyDescent="0.25">
      <c r="A225" s="30">
        <v>12</v>
      </c>
      <c r="B225" s="30" t="s">
        <v>408</v>
      </c>
      <c r="C225" s="30" t="s">
        <v>6</v>
      </c>
      <c r="D225" s="64">
        <f t="shared" si="423"/>
        <v>16170</v>
      </c>
      <c r="E225" s="62">
        <v>16170</v>
      </c>
      <c r="F225" s="37" t="s">
        <v>764</v>
      </c>
      <c r="G225" s="36" t="s">
        <v>410</v>
      </c>
      <c r="H225" s="36" t="s">
        <v>410</v>
      </c>
      <c r="I225" s="37" t="s">
        <v>763</v>
      </c>
      <c r="J225" s="37"/>
      <c r="K225" s="44" t="s">
        <v>434</v>
      </c>
      <c r="L225" s="32" t="s">
        <v>220</v>
      </c>
      <c r="M225" s="33" t="s">
        <v>405</v>
      </c>
      <c r="N225" s="34">
        <v>0.01</v>
      </c>
      <c r="O225" s="34">
        <v>0.02</v>
      </c>
      <c r="P225" s="34">
        <v>0</v>
      </c>
      <c r="Q225" s="34">
        <v>0</v>
      </c>
      <c r="R225" s="33">
        <v>0</v>
      </c>
      <c r="S225" s="33">
        <v>0</v>
      </c>
      <c r="T225" s="33">
        <v>30</v>
      </c>
      <c r="U225" s="33"/>
      <c r="X225" s="75">
        <f>+VLOOKUP($D225,[1]venta_neta_cons!$A$2:$N$1048576,3,0)</f>
        <v>778</v>
      </c>
      <c r="Y225" s="75">
        <f>+VLOOKUP($D225,[1]venta_neta_cons!$A$2:$N$1048576,4,0)</f>
        <v>0</v>
      </c>
      <c r="Z225" s="75">
        <f>+VLOOKUP($D225,[1]venta_neta_cons!$A$2:$N$1048576,5,0)</f>
        <v>0</v>
      </c>
      <c r="AA225" s="75">
        <f>+VLOOKUP($D225,[1]venta_neta_cons!$A$2:$N$1048576,6,0)</f>
        <v>0</v>
      </c>
      <c r="AB225" s="75">
        <f>+VLOOKUP($D225,[1]venta_neta_cons!$A$2:$N$1048576,7,0)</f>
        <v>0</v>
      </c>
      <c r="AC225" s="75">
        <f>+VLOOKUP($D225,[1]venta_neta_cons!$A$2:$N$1048576,8,0)</f>
        <v>0</v>
      </c>
      <c r="AD225" s="75">
        <f>+VLOOKUP($D225,[1]venta_neta_cons!$A$2:$N$1048576,9,0)</f>
        <v>0</v>
      </c>
      <c r="AE225" s="75">
        <f>+VLOOKUP($D225,[1]venta_neta_cons!$A$2:$N$1048576,10,0)</f>
        <v>0</v>
      </c>
      <c r="AF225" s="75">
        <f>+VLOOKUP($D225,[1]venta_neta_cons!$A$2:$N$1048576,11,0)</f>
        <v>0</v>
      </c>
      <c r="AG225" s="75">
        <f>+VLOOKUP($D225,[1]venta_neta_cons!$A$2:$N$1048576,12,0)</f>
        <v>0</v>
      </c>
      <c r="AH225" s="75">
        <f>+VLOOKUP($D225,[1]venta_neta_cons!$A$2:$N$1048576,13,0)</f>
        <v>0</v>
      </c>
      <c r="AI225" s="75">
        <f>+VLOOKUP($D225,[1]venta_neta_cons!$A$2:$N$1048576,14,0)</f>
        <v>0</v>
      </c>
      <c r="AJ225" s="76">
        <f t="shared" si="424"/>
        <v>778</v>
      </c>
      <c r="AK225" s="159">
        <f t="shared" si="422"/>
        <v>0.60550128534704373</v>
      </c>
      <c r="AL225" s="76"/>
      <c r="AM225" s="75">
        <f>+VLOOKUP($D225,[1]saldo_cons!$A$2:$N$1048576,3,0)</f>
        <v>778</v>
      </c>
      <c r="AN225" s="75">
        <f>+VLOOKUP($D225,[1]saldo_cons!$A$2:$N$1048576,4,0)</f>
        <v>0</v>
      </c>
      <c r="AO225" s="75">
        <f>+VLOOKUP($D225,[1]saldo_cons!$A$2:$N$1048576,5,0)</f>
        <v>0</v>
      </c>
      <c r="AP225" s="75">
        <f>+VLOOKUP($D225,[1]saldo_cons!$A$2:$N$1048576,6,0)</f>
        <v>0</v>
      </c>
      <c r="AQ225" s="75">
        <f>+VLOOKUP($D225,[1]saldo_cons!$A$2:$N$1048576,7,0)</f>
        <v>0</v>
      </c>
      <c r="AR225" s="75">
        <f>+VLOOKUP($D225,[1]saldo_cons!$A$2:$N$1048576,8,0)</f>
        <v>0</v>
      </c>
      <c r="AS225" s="75">
        <f>+VLOOKUP($D225,[1]saldo_cons!$A$2:$N$1048576,9,0)</f>
        <v>0</v>
      </c>
      <c r="AT225" s="75">
        <f>+VLOOKUP($D225,[1]saldo_cons!$A$2:$N$1048576,10,0)</f>
        <v>0</v>
      </c>
      <c r="AU225" s="75">
        <f>+VLOOKUP($D225,[1]saldo_cons!$A$2:$N$1048576,11,0)</f>
        <v>0</v>
      </c>
      <c r="AV225" s="75">
        <f>+VLOOKUP($D225,[1]saldo_cons!$A$2:$N$1048576,12,0)</f>
        <v>0</v>
      </c>
      <c r="AW225" s="75">
        <f>+VLOOKUP($D225,[1]saldo_cons!$A$2:$N$1048576,13,0)</f>
        <v>0</v>
      </c>
      <c r="AX225" s="75">
        <f>+VLOOKUP($D225,[1]saldo_cons!$A$2:$N$1048576,14,0)</f>
        <v>0</v>
      </c>
      <c r="AY225" s="76">
        <f t="shared" si="501"/>
        <v>778</v>
      </c>
      <c r="AZ225" s="76"/>
      <c r="BA225" s="76"/>
      <c r="BB225" s="75">
        <f>+VLOOKUP($D225,[1]ggr_cons!$A$2:$N$1048576,3,0)</f>
        <v>471.08</v>
      </c>
      <c r="BC225" s="75">
        <f>+VLOOKUP($D225,[1]ggr_cons!$A$2:$N$1048576,4,0)</f>
        <v>0</v>
      </c>
      <c r="BD225" s="75">
        <f>+VLOOKUP($D225,[1]ggr_cons!$A$2:$N$1048576,5,0)</f>
        <v>0</v>
      </c>
      <c r="BE225" s="75">
        <f>+VLOOKUP($D225,[1]ggr_cons!$A$2:$N$1048576,6,0)</f>
        <v>0</v>
      </c>
      <c r="BF225" s="75">
        <f>+VLOOKUP($D225,[1]ggr_cons!$A$2:$N$1048576,7,0)</f>
        <v>0</v>
      </c>
      <c r="BG225" s="75">
        <f>+VLOOKUP($D225,[1]ggr_cons!$A$2:$N$1048576,8,0)</f>
        <v>0</v>
      </c>
      <c r="BH225" s="75">
        <f>+VLOOKUP($D225,[1]ggr_cons!$A$2:$N$1048576,9,0)</f>
        <v>0</v>
      </c>
      <c r="BI225" s="75">
        <f>+VLOOKUP($D225,[1]ggr_cons!$A$2:$N$1048576,10,0)</f>
        <v>0</v>
      </c>
      <c r="BJ225" s="75">
        <f>+VLOOKUP($D225,[1]ggr_cons!$A$2:$N$1048576,11,0)</f>
        <v>0</v>
      </c>
      <c r="BK225" s="75">
        <f>+VLOOKUP($D225,[1]ggr_cons!$A$2:$N$1048576,12,0)</f>
        <v>0</v>
      </c>
      <c r="BL225" s="75">
        <f>+VLOOKUP($D225,[1]ggr_cons!$A$2:$N$1048576,13,0)</f>
        <v>0</v>
      </c>
      <c r="BM225" s="75">
        <f>+VLOOKUP($D225,[1]ggr_cons!$A$2:$N$1048576,14,0)</f>
        <v>0</v>
      </c>
      <c r="BN225" s="76">
        <f t="shared" si="502"/>
        <v>471.08</v>
      </c>
      <c r="BO225" s="75"/>
      <c r="BP225" s="75"/>
      <c r="BQ225" s="77">
        <f t="shared" si="425"/>
        <v>7.78</v>
      </c>
      <c r="BR225" s="77">
        <f t="shared" si="426"/>
        <v>0</v>
      </c>
      <c r="BS225" s="77">
        <f t="shared" si="427"/>
        <v>0</v>
      </c>
      <c r="BT225" s="77">
        <f t="shared" si="428"/>
        <v>0</v>
      </c>
      <c r="BU225" s="77">
        <f t="shared" si="429"/>
        <v>0</v>
      </c>
      <c r="BV225" s="77">
        <f t="shared" si="430"/>
        <v>0</v>
      </c>
      <c r="BW225" s="77">
        <f t="shared" si="431"/>
        <v>0</v>
      </c>
      <c r="BX225" s="77">
        <f t="shared" si="432"/>
        <v>0</v>
      </c>
      <c r="BY225" s="77">
        <f t="shared" si="433"/>
        <v>0</v>
      </c>
      <c r="BZ225" s="77">
        <f t="shared" si="434"/>
        <v>0</v>
      </c>
      <c r="CA225" s="77">
        <f t="shared" si="435"/>
        <v>0</v>
      </c>
      <c r="CB225" s="77">
        <f t="shared" si="436"/>
        <v>0</v>
      </c>
      <c r="CC225" s="77">
        <f t="shared" si="437"/>
        <v>7.78</v>
      </c>
      <c r="CD225" s="75"/>
      <c r="CE225" s="77"/>
      <c r="CF225" s="77">
        <f t="shared" si="438"/>
        <v>6.4297520661157028</v>
      </c>
      <c r="CG225" s="77">
        <f t="shared" si="439"/>
        <v>0</v>
      </c>
      <c r="CH225" s="77">
        <f t="shared" si="440"/>
        <v>0</v>
      </c>
      <c r="CI225" s="77">
        <f t="shared" si="441"/>
        <v>0</v>
      </c>
      <c r="CJ225" s="77">
        <f t="shared" si="442"/>
        <v>0</v>
      </c>
      <c r="CK225" s="77">
        <f t="shared" si="443"/>
        <v>0</v>
      </c>
      <c r="CL225" s="77">
        <f t="shared" si="444"/>
        <v>0</v>
      </c>
      <c r="CM225" s="77">
        <f t="shared" si="445"/>
        <v>0</v>
      </c>
      <c r="CN225" s="77">
        <f t="shared" si="446"/>
        <v>0</v>
      </c>
      <c r="CO225" s="77">
        <f t="shared" si="447"/>
        <v>0</v>
      </c>
      <c r="CP225" s="77">
        <f t="shared" si="448"/>
        <v>0</v>
      </c>
      <c r="CQ225" s="77">
        <f t="shared" si="449"/>
        <v>0</v>
      </c>
      <c r="CR225" s="77">
        <f t="shared" si="450"/>
        <v>6.4297520661157028</v>
      </c>
      <c r="CS225" s="75"/>
      <c r="CT225" s="75"/>
      <c r="CU225" s="78">
        <f t="shared" si="463"/>
        <v>15.56</v>
      </c>
      <c r="CV225" s="78">
        <f t="shared" si="464"/>
        <v>0</v>
      </c>
      <c r="CW225" s="78">
        <f t="shared" si="465"/>
        <v>0</v>
      </c>
      <c r="CX225" s="78">
        <f t="shared" si="466"/>
        <v>0</v>
      </c>
      <c r="CY225" s="78">
        <f t="shared" si="467"/>
        <v>0</v>
      </c>
      <c r="CZ225" s="78">
        <f t="shared" si="468"/>
        <v>0</v>
      </c>
      <c r="DA225" s="78">
        <f t="shared" si="469"/>
        <v>0</v>
      </c>
      <c r="DB225" s="78">
        <f t="shared" si="470"/>
        <v>0</v>
      </c>
      <c r="DC225" s="78">
        <f t="shared" si="471"/>
        <v>0</v>
      </c>
      <c r="DD225" s="78">
        <f t="shared" si="472"/>
        <v>0</v>
      </c>
      <c r="DE225" s="78">
        <f t="shared" si="473"/>
        <v>0</v>
      </c>
      <c r="DF225" s="78">
        <f t="shared" si="474"/>
        <v>0</v>
      </c>
      <c r="DG225" s="77">
        <f t="shared" si="475"/>
        <v>15.56</v>
      </c>
      <c r="DH225" s="75"/>
      <c r="DJ225" s="6">
        <f t="shared" si="476"/>
        <v>30</v>
      </c>
      <c r="DK225" s="6">
        <f t="shared" si="477"/>
        <v>0</v>
      </c>
      <c r="DL225" s="6">
        <f t="shared" si="478"/>
        <v>0</v>
      </c>
      <c r="DM225" s="6">
        <f t="shared" si="479"/>
        <v>0</v>
      </c>
      <c r="DN225" s="6">
        <f t="shared" si="480"/>
        <v>0</v>
      </c>
      <c r="DO225" s="6">
        <f t="shared" si="481"/>
        <v>0</v>
      </c>
      <c r="DP225" s="6">
        <f t="shared" si="482"/>
        <v>0</v>
      </c>
      <c r="DQ225" s="6">
        <f t="shared" si="483"/>
        <v>0</v>
      </c>
      <c r="DR225" s="6">
        <f t="shared" si="484"/>
        <v>0</v>
      </c>
      <c r="DS225" s="6">
        <f t="shared" si="485"/>
        <v>0</v>
      </c>
      <c r="DT225" s="6">
        <f t="shared" si="486"/>
        <v>0</v>
      </c>
      <c r="DU225" s="6">
        <f t="shared" si="487"/>
        <v>0</v>
      </c>
      <c r="DV225" s="77">
        <f t="shared" si="505"/>
        <v>30</v>
      </c>
      <c r="DY225" s="6">
        <v>0</v>
      </c>
      <c r="DZ225" s="6">
        <v>0</v>
      </c>
      <c r="EA225" s="6">
        <v>0</v>
      </c>
      <c r="EB225" s="6">
        <v>0</v>
      </c>
      <c r="EC225" s="6">
        <v>0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>
        <v>0</v>
      </c>
      <c r="EK225" s="77">
        <f t="shared" si="503"/>
        <v>0</v>
      </c>
      <c r="EO225" s="75">
        <f t="shared" si="451"/>
        <v>45.56</v>
      </c>
      <c r="EP225" s="75">
        <f t="shared" si="452"/>
        <v>0</v>
      </c>
      <c r="EQ225" s="75">
        <f t="shared" si="453"/>
        <v>0</v>
      </c>
      <c r="ER225" s="75">
        <f t="shared" si="454"/>
        <v>0</v>
      </c>
      <c r="ES225" s="75">
        <f t="shared" si="455"/>
        <v>0</v>
      </c>
      <c r="ET225" s="75">
        <f t="shared" si="456"/>
        <v>0</v>
      </c>
      <c r="EU225" s="75">
        <f t="shared" si="457"/>
        <v>0</v>
      </c>
      <c r="EV225" s="75">
        <f t="shared" si="458"/>
        <v>0</v>
      </c>
      <c r="EW225" s="75">
        <f t="shared" si="459"/>
        <v>0</v>
      </c>
      <c r="EX225" s="75">
        <f t="shared" si="460"/>
        <v>0</v>
      </c>
      <c r="EY225" s="75">
        <f t="shared" si="461"/>
        <v>0</v>
      </c>
      <c r="EZ225" s="75">
        <f t="shared" si="462"/>
        <v>0</v>
      </c>
      <c r="FA225" s="77">
        <f t="shared" si="504"/>
        <v>45.56</v>
      </c>
      <c r="FD225" s="75">
        <f t="shared" si="488"/>
        <v>732.44</v>
      </c>
      <c r="FE225" s="75">
        <f t="shared" si="489"/>
        <v>0</v>
      </c>
      <c r="FF225" s="75">
        <f t="shared" si="490"/>
        <v>0</v>
      </c>
      <c r="FG225" s="75">
        <f t="shared" si="491"/>
        <v>0</v>
      </c>
      <c r="FH225" s="75">
        <f t="shared" si="492"/>
        <v>0</v>
      </c>
      <c r="FI225" s="75">
        <f t="shared" si="493"/>
        <v>0</v>
      </c>
      <c r="FJ225" s="75">
        <f t="shared" si="494"/>
        <v>0</v>
      </c>
      <c r="FK225" s="75">
        <f t="shared" si="495"/>
        <v>0</v>
      </c>
      <c r="FL225" s="75">
        <f t="shared" si="496"/>
        <v>0</v>
      </c>
      <c r="FM225" s="75">
        <f t="shared" si="497"/>
        <v>0</v>
      </c>
      <c r="FN225" s="75">
        <f t="shared" si="498"/>
        <v>0</v>
      </c>
      <c r="FO225" s="75">
        <f t="shared" si="499"/>
        <v>0</v>
      </c>
      <c r="FP225" s="75">
        <f t="shared" si="500"/>
        <v>732.44</v>
      </c>
    </row>
    <row r="226" spans="1:172" ht="15" customHeight="1" outlineLevel="2" x14ac:dyDescent="0.25">
      <c r="A226" s="30">
        <v>12</v>
      </c>
      <c r="B226" s="30" t="s">
        <v>408</v>
      </c>
      <c r="C226" s="30" t="s">
        <v>6</v>
      </c>
      <c r="D226" s="64">
        <f t="shared" si="423"/>
        <v>16171</v>
      </c>
      <c r="E226" s="62">
        <v>16171</v>
      </c>
      <c r="F226" s="37" t="s">
        <v>766</v>
      </c>
      <c r="G226" s="36" t="s">
        <v>410</v>
      </c>
      <c r="H226" s="36" t="s">
        <v>410</v>
      </c>
      <c r="I226" s="37" t="s">
        <v>765</v>
      </c>
      <c r="J226" s="37" t="s">
        <v>450</v>
      </c>
      <c r="K226" s="44" t="s">
        <v>434</v>
      </c>
      <c r="L226" s="32" t="s">
        <v>220</v>
      </c>
      <c r="M226" s="33" t="s">
        <v>405</v>
      </c>
      <c r="N226" s="34">
        <v>0.01</v>
      </c>
      <c r="O226" s="34">
        <v>0.02</v>
      </c>
      <c r="P226" s="34">
        <v>0</v>
      </c>
      <c r="Q226" s="34">
        <v>0</v>
      </c>
      <c r="R226" s="33">
        <v>0</v>
      </c>
      <c r="S226" s="33">
        <v>0</v>
      </c>
      <c r="T226" s="33">
        <v>30</v>
      </c>
      <c r="U226" s="33"/>
      <c r="X226" s="75">
        <f>+VLOOKUP($D226,[1]venta_neta_cons!$A$2:$N$1048576,3,0)</f>
        <v>1224</v>
      </c>
      <c r="Y226" s="75">
        <f>+VLOOKUP($D226,[1]venta_neta_cons!$A$2:$N$1048576,4,0)</f>
        <v>0</v>
      </c>
      <c r="Z226" s="75">
        <f>+VLOOKUP($D226,[1]venta_neta_cons!$A$2:$N$1048576,5,0)</f>
        <v>0</v>
      </c>
      <c r="AA226" s="75">
        <f>+VLOOKUP($D226,[1]venta_neta_cons!$A$2:$N$1048576,6,0)</f>
        <v>0</v>
      </c>
      <c r="AB226" s="75">
        <f>+VLOOKUP($D226,[1]venta_neta_cons!$A$2:$N$1048576,7,0)</f>
        <v>0</v>
      </c>
      <c r="AC226" s="75">
        <f>+VLOOKUP($D226,[1]venta_neta_cons!$A$2:$N$1048576,8,0)</f>
        <v>0</v>
      </c>
      <c r="AD226" s="75">
        <f>+VLOOKUP($D226,[1]venta_neta_cons!$A$2:$N$1048576,9,0)</f>
        <v>0</v>
      </c>
      <c r="AE226" s="75">
        <f>+VLOOKUP($D226,[1]venta_neta_cons!$A$2:$N$1048576,10,0)</f>
        <v>0</v>
      </c>
      <c r="AF226" s="75">
        <f>+VLOOKUP($D226,[1]venta_neta_cons!$A$2:$N$1048576,11,0)</f>
        <v>0</v>
      </c>
      <c r="AG226" s="75">
        <f>+VLOOKUP($D226,[1]venta_neta_cons!$A$2:$N$1048576,12,0)</f>
        <v>0</v>
      </c>
      <c r="AH226" s="75">
        <f>+VLOOKUP($D226,[1]venta_neta_cons!$A$2:$N$1048576,13,0)</f>
        <v>0</v>
      </c>
      <c r="AI226" s="75">
        <f>+VLOOKUP($D226,[1]venta_neta_cons!$A$2:$N$1048576,14,0)</f>
        <v>0</v>
      </c>
      <c r="AJ226" s="76">
        <f t="shared" si="424"/>
        <v>1224</v>
      </c>
      <c r="AK226" s="159">
        <f t="shared" si="422"/>
        <v>0.58849673202614372</v>
      </c>
      <c r="AL226" s="76"/>
      <c r="AM226" s="75">
        <f>+VLOOKUP($D226,[1]saldo_cons!$A$2:$N$1048576,3,0)</f>
        <v>1224</v>
      </c>
      <c r="AN226" s="75">
        <f>+VLOOKUP($D226,[1]saldo_cons!$A$2:$N$1048576,4,0)</f>
        <v>0</v>
      </c>
      <c r="AO226" s="75">
        <f>+VLOOKUP($D226,[1]saldo_cons!$A$2:$N$1048576,5,0)</f>
        <v>0</v>
      </c>
      <c r="AP226" s="75">
        <f>+VLOOKUP($D226,[1]saldo_cons!$A$2:$N$1048576,6,0)</f>
        <v>0</v>
      </c>
      <c r="AQ226" s="75">
        <f>+VLOOKUP($D226,[1]saldo_cons!$A$2:$N$1048576,7,0)</f>
        <v>0</v>
      </c>
      <c r="AR226" s="75">
        <f>+VLOOKUP($D226,[1]saldo_cons!$A$2:$N$1048576,8,0)</f>
        <v>0</v>
      </c>
      <c r="AS226" s="75">
        <f>+VLOOKUP($D226,[1]saldo_cons!$A$2:$N$1048576,9,0)</f>
        <v>0</v>
      </c>
      <c r="AT226" s="75">
        <f>+VLOOKUP($D226,[1]saldo_cons!$A$2:$N$1048576,10,0)</f>
        <v>0</v>
      </c>
      <c r="AU226" s="75">
        <f>+VLOOKUP($D226,[1]saldo_cons!$A$2:$N$1048576,11,0)</f>
        <v>0</v>
      </c>
      <c r="AV226" s="75">
        <f>+VLOOKUP($D226,[1]saldo_cons!$A$2:$N$1048576,12,0)</f>
        <v>0</v>
      </c>
      <c r="AW226" s="75">
        <f>+VLOOKUP($D226,[1]saldo_cons!$A$2:$N$1048576,13,0)</f>
        <v>0</v>
      </c>
      <c r="AX226" s="75">
        <f>+VLOOKUP($D226,[1]saldo_cons!$A$2:$N$1048576,14,0)</f>
        <v>0</v>
      </c>
      <c r="AY226" s="76">
        <f t="shared" si="501"/>
        <v>1224</v>
      </c>
      <c r="AZ226" s="76"/>
      <c r="BA226" s="76"/>
      <c r="BB226" s="75">
        <f>+VLOOKUP($D226,[1]ggr_cons!$A$2:$N$1048576,3,0)</f>
        <v>720.31999999999994</v>
      </c>
      <c r="BC226" s="75">
        <f>+VLOOKUP($D226,[1]ggr_cons!$A$2:$N$1048576,4,0)</f>
        <v>0</v>
      </c>
      <c r="BD226" s="75">
        <f>+VLOOKUP($D226,[1]ggr_cons!$A$2:$N$1048576,5,0)</f>
        <v>0</v>
      </c>
      <c r="BE226" s="75">
        <f>+VLOOKUP($D226,[1]ggr_cons!$A$2:$N$1048576,6,0)</f>
        <v>0</v>
      </c>
      <c r="BF226" s="75">
        <f>+VLOOKUP($D226,[1]ggr_cons!$A$2:$N$1048576,7,0)</f>
        <v>0</v>
      </c>
      <c r="BG226" s="75">
        <f>+VLOOKUP($D226,[1]ggr_cons!$A$2:$N$1048576,8,0)</f>
        <v>0</v>
      </c>
      <c r="BH226" s="75">
        <f>+VLOOKUP($D226,[1]ggr_cons!$A$2:$N$1048576,9,0)</f>
        <v>0</v>
      </c>
      <c r="BI226" s="75">
        <f>+VLOOKUP($D226,[1]ggr_cons!$A$2:$N$1048576,10,0)</f>
        <v>0</v>
      </c>
      <c r="BJ226" s="75">
        <f>+VLOOKUP($D226,[1]ggr_cons!$A$2:$N$1048576,11,0)</f>
        <v>0</v>
      </c>
      <c r="BK226" s="75">
        <f>+VLOOKUP($D226,[1]ggr_cons!$A$2:$N$1048576,12,0)</f>
        <v>0</v>
      </c>
      <c r="BL226" s="75">
        <f>+VLOOKUP($D226,[1]ggr_cons!$A$2:$N$1048576,13,0)</f>
        <v>0</v>
      </c>
      <c r="BM226" s="75">
        <f>+VLOOKUP($D226,[1]ggr_cons!$A$2:$N$1048576,14,0)</f>
        <v>0</v>
      </c>
      <c r="BN226" s="76">
        <f t="shared" si="502"/>
        <v>720.31999999999994</v>
      </c>
      <c r="BO226" s="75"/>
      <c r="BP226" s="75"/>
      <c r="BQ226" s="77">
        <f t="shared" si="425"/>
        <v>12.24</v>
      </c>
      <c r="BR226" s="77">
        <f t="shared" si="426"/>
        <v>0</v>
      </c>
      <c r="BS226" s="77">
        <f t="shared" si="427"/>
        <v>0</v>
      </c>
      <c r="BT226" s="77">
        <f t="shared" si="428"/>
        <v>0</v>
      </c>
      <c r="BU226" s="77">
        <f t="shared" si="429"/>
        <v>0</v>
      </c>
      <c r="BV226" s="77">
        <f t="shared" si="430"/>
        <v>0</v>
      </c>
      <c r="BW226" s="77">
        <f t="shared" si="431"/>
        <v>0</v>
      </c>
      <c r="BX226" s="77">
        <f t="shared" si="432"/>
        <v>0</v>
      </c>
      <c r="BY226" s="77">
        <f t="shared" si="433"/>
        <v>0</v>
      </c>
      <c r="BZ226" s="77">
        <f t="shared" si="434"/>
        <v>0</v>
      </c>
      <c r="CA226" s="77">
        <f t="shared" si="435"/>
        <v>0</v>
      </c>
      <c r="CB226" s="77">
        <f t="shared" si="436"/>
        <v>0</v>
      </c>
      <c r="CC226" s="77">
        <f t="shared" si="437"/>
        <v>12.24</v>
      </c>
      <c r="CD226" s="75"/>
      <c r="CE226" s="77"/>
      <c r="CF226" s="77">
        <f t="shared" si="438"/>
        <v>10.115702479338843</v>
      </c>
      <c r="CG226" s="77">
        <f t="shared" si="439"/>
        <v>0</v>
      </c>
      <c r="CH226" s="77">
        <f t="shared" si="440"/>
        <v>0</v>
      </c>
      <c r="CI226" s="77">
        <f t="shared" si="441"/>
        <v>0</v>
      </c>
      <c r="CJ226" s="77">
        <f t="shared" si="442"/>
        <v>0</v>
      </c>
      <c r="CK226" s="77">
        <f t="shared" si="443"/>
        <v>0</v>
      </c>
      <c r="CL226" s="77">
        <f t="shared" si="444"/>
        <v>0</v>
      </c>
      <c r="CM226" s="77">
        <f t="shared" si="445"/>
        <v>0</v>
      </c>
      <c r="CN226" s="77">
        <f t="shared" si="446"/>
        <v>0</v>
      </c>
      <c r="CO226" s="77">
        <f t="shared" si="447"/>
        <v>0</v>
      </c>
      <c r="CP226" s="77">
        <f t="shared" si="448"/>
        <v>0</v>
      </c>
      <c r="CQ226" s="77">
        <f t="shared" si="449"/>
        <v>0</v>
      </c>
      <c r="CR226" s="77">
        <f t="shared" si="450"/>
        <v>10.115702479338843</v>
      </c>
      <c r="CS226" s="75"/>
      <c r="CT226" s="75"/>
      <c r="CU226" s="78">
        <f t="shared" si="463"/>
        <v>24.48</v>
      </c>
      <c r="CV226" s="78">
        <f t="shared" si="464"/>
        <v>0</v>
      </c>
      <c r="CW226" s="78">
        <f t="shared" si="465"/>
        <v>0</v>
      </c>
      <c r="CX226" s="78">
        <f t="shared" si="466"/>
        <v>0</v>
      </c>
      <c r="CY226" s="78">
        <f t="shared" si="467"/>
        <v>0</v>
      </c>
      <c r="CZ226" s="78">
        <f t="shared" si="468"/>
        <v>0</v>
      </c>
      <c r="DA226" s="78">
        <f t="shared" si="469"/>
        <v>0</v>
      </c>
      <c r="DB226" s="78">
        <f t="shared" si="470"/>
        <v>0</v>
      </c>
      <c r="DC226" s="78">
        <f t="shared" si="471"/>
        <v>0</v>
      </c>
      <c r="DD226" s="78">
        <f t="shared" si="472"/>
        <v>0</v>
      </c>
      <c r="DE226" s="78">
        <f t="shared" si="473"/>
        <v>0</v>
      </c>
      <c r="DF226" s="78">
        <f t="shared" si="474"/>
        <v>0</v>
      </c>
      <c r="DG226" s="77">
        <f t="shared" si="475"/>
        <v>24.48</v>
      </c>
      <c r="DH226" s="75"/>
      <c r="DJ226" s="6">
        <f t="shared" si="476"/>
        <v>30</v>
      </c>
      <c r="DK226" s="6">
        <f t="shared" si="477"/>
        <v>0</v>
      </c>
      <c r="DL226" s="6">
        <f t="shared" si="478"/>
        <v>0</v>
      </c>
      <c r="DM226" s="6">
        <f t="shared" si="479"/>
        <v>0</v>
      </c>
      <c r="DN226" s="6">
        <f t="shared" si="480"/>
        <v>0</v>
      </c>
      <c r="DO226" s="6">
        <f t="shared" si="481"/>
        <v>0</v>
      </c>
      <c r="DP226" s="6">
        <f t="shared" si="482"/>
        <v>0</v>
      </c>
      <c r="DQ226" s="6">
        <f t="shared" si="483"/>
        <v>0</v>
      </c>
      <c r="DR226" s="6">
        <f t="shared" si="484"/>
        <v>0</v>
      </c>
      <c r="DS226" s="6">
        <f t="shared" si="485"/>
        <v>0</v>
      </c>
      <c r="DT226" s="6">
        <f t="shared" si="486"/>
        <v>0</v>
      </c>
      <c r="DU226" s="6">
        <f t="shared" si="487"/>
        <v>0</v>
      </c>
      <c r="DV226" s="77">
        <f t="shared" si="505"/>
        <v>30</v>
      </c>
      <c r="DY226" s="6">
        <v>0</v>
      </c>
      <c r="DZ226" s="6">
        <v>0</v>
      </c>
      <c r="EA226" s="6">
        <v>0</v>
      </c>
      <c r="EB226" s="6">
        <v>0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>
        <v>0</v>
      </c>
      <c r="EK226" s="77">
        <f t="shared" si="503"/>
        <v>0</v>
      </c>
      <c r="EO226" s="75">
        <f t="shared" si="451"/>
        <v>54.480000000000004</v>
      </c>
      <c r="EP226" s="75">
        <f t="shared" si="452"/>
        <v>0</v>
      </c>
      <c r="EQ226" s="75">
        <f t="shared" si="453"/>
        <v>0</v>
      </c>
      <c r="ER226" s="75">
        <f t="shared" si="454"/>
        <v>0</v>
      </c>
      <c r="ES226" s="75">
        <f t="shared" si="455"/>
        <v>0</v>
      </c>
      <c r="ET226" s="75">
        <f t="shared" si="456"/>
        <v>0</v>
      </c>
      <c r="EU226" s="75">
        <f t="shared" si="457"/>
        <v>0</v>
      </c>
      <c r="EV226" s="75">
        <f t="shared" si="458"/>
        <v>0</v>
      </c>
      <c r="EW226" s="75">
        <f t="shared" si="459"/>
        <v>0</v>
      </c>
      <c r="EX226" s="75">
        <f t="shared" si="460"/>
        <v>0</v>
      </c>
      <c r="EY226" s="75">
        <f t="shared" si="461"/>
        <v>0</v>
      </c>
      <c r="EZ226" s="75">
        <f t="shared" si="462"/>
        <v>0</v>
      </c>
      <c r="FA226" s="77">
        <f t="shared" si="504"/>
        <v>54.480000000000004</v>
      </c>
      <c r="FD226" s="75">
        <f t="shared" si="488"/>
        <v>1169.52</v>
      </c>
      <c r="FE226" s="75">
        <f t="shared" si="489"/>
        <v>0</v>
      </c>
      <c r="FF226" s="75">
        <f t="shared" si="490"/>
        <v>0</v>
      </c>
      <c r="FG226" s="75">
        <f t="shared" si="491"/>
        <v>0</v>
      </c>
      <c r="FH226" s="75">
        <f t="shared" si="492"/>
        <v>0</v>
      </c>
      <c r="FI226" s="75">
        <f t="shared" si="493"/>
        <v>0</v>
      </c>
      <c r="FJ226" s="75">
        <f t="shared" si="494"/>
        <v>0</v>
      </c>
      <c r="FK226" s="75">
        <f t="shared" si="495"/>
        <v>0</v>
      </c>
      <c r="FL226" s="75">
        <f t="shared" si="496"/>
        <v>0</v>
      </c>
      <c r="FM226" s="75">
        <f t="shared" si="497"/>
        <v>0</v>
      </c>
      <c r="FN226" s="75">
        <f t="shared" si="498"/>
        <v>0</v>
      </c>
      <c r="FO226" s="75">
        <f t="shared" si="499"/>
        <v>0</v>
      </c>
      <c r="FP226" s="75">
        <f t="shared" si="500"/>
        <v>1169.52</v>
      </c>
    </row>
    <row r="227" spans="1:172" ht="15" customHeight="1" outlineLevel="2" x14ac:dyDescent="0.25">
      <c r="A227" s="30">
        <v>12</v>
      </c>
      <c r="B227" s="30" t="s">
        <v>408</v>
      </c>
      <c r="C227" s="30" t="s">
        <v>6</v>
      </c>
      <c r="D227" s="64">
        <f t="shared" si="423"/>
        <v>16172</v>
      </c>
      <c r="E227" s="62">
        <v>16172</v>
      </c>
      <c r="F227" s="37" t="s">
        <v>768</v>
      </c>
      <c r="G227" s="36" t="s">
        <v>410</v>
      </c>
      <c r="H227" s="36" t="s">
        <v>410</v>
      </c>
      <c r="I227" s="37" t="s">
        <v>767</v>
      </c>
      <c r="J227" s="37" t="s">
        <v>431</v>
      </c>
      <c r="K227" s="37" t="s">
        <v>431</v>
      </c>
      <c r="L227" s="32" t="s">
        <v>220</v>
      </c>
      <c r="M227" s="33" t="s">
        <v>405</v>
      </c>
      <c r="N227" s="34">
        <v>0.01</v>
      </c>
      <c r="O227" s="34">
        <v>0.02</v>
      </c>
      <c r="P227" s="34">
        <v>0</v>
      </c>
      <c r="Q227" s="34">
        <v>0</v>
      </c>
      <c r="R227" s="33">
        <v>0</v>
      </c>
      <c r="S227" s="33">
        <v>0</v>
      </c>
      <c r="T227" s="33">
        <v>30</v>
      </c>
      <c r="U227" s="33"/>
      <c r="X227" s="75">
        <f>+VLOOKUP($D227,[1]venta_neta_cons!$A$2:$N$1048576,3,0)</f>
        <v>465</v>
      </c>
      <c r="Y227" s="75">
        <f>+VLOOKUP($D227,[1]venta_neta_cons!$A$2:$N$1048576,4,0)</f>
        <v>0</v>
      </c>
      <c r="Z227" s="75">
        <f>+VLOOKUP($D227,[1]venta_neta_cons!$A$2:$N$1048576,5,0)</f>
        <v>0</v>
      </c>
      <c r="AA227" s="75">
        <f>+VLOOKUP($D227,[1]venta_neta_cons!$A$2:$N$1048576,6,0)</f>
        <v>0</v>
      </c>
      <c r="AB227" s="75">
        <f>+VLOOKUP($D227,[1]venta_neta_cons!$A$2:$N$1048576,7,0)</f>
        <v>0</v>
      </c>
      <c r="AC227" s="75">
        <f>+VLOOKUP($D227,[1]venta_neta_cons!$A$2:$N$1048576,8,0)</f>
        <v>0</v>
      </c>
      <c r="AD227" s="75">
        <f>+VLOOKUP($D227,[1]venta_neta_cons!$A$2:$N$1048576,9,0)</f>
        <v>0</v>
      </c>
      <c r="AE227" s="75">
        <f>+VLOOKUP($D227,[1]venta_neta_cons!$A$2:$N$1048576,10,0)</f>
        <v>0</v>
      </c>
      <c r="AF227" s="75">
        <f>+VLOOKUP($D227,[1]venta_neta_cons!$A$2:$N$1048576,11,0)</f>
        <v>0</v>
      </c>
      <c r="AG227" s="75">
        <f>+VLOOKUP($D227,[1]venta_neta_cons!$A$2:$N$1048576,12,0)</f>
        <v>0</v>
      </c>
      <c r="AH227" s="75">
        <f>+VLOOKUP($D227,[1]venta_neta_cons!$A$2:$N$1048576,13,0)</f>
        <v>0</v>
      </c>
      <c r="AI227" s="75">
        <f>+VLOOKUP($D227,[1]venta_neta_cons!$A$2:$N$1048576,14,0)</f>
        <v>0</v>
      </c>
      <c r="AJ227" s="76">
        <f t="shared" si="424"/>
        <v>465</v>
      </c>
      <c r="AK227" s="159">
        <f t="shared" si="422"/>
        <v>0.79180645161290319</v>
      </c>
      <c r="AL227" s="76"/>
      <c r="AM227" s="75">
        <f>+VLOOKUP($D227,[1]saldo_cons!$A$2:$N$1048576,3,0)</f>
        <v>465</v>
      </c>
      <c r="AN227" s="75">
        <f>+VLOOKUP($D227,[1]saldo_cons!$A$2:$N$1048576,4,0)</f>
        <v>0</v>
      </c>
      <c r="AO227" s="75">
        <f>+VLOOKUP($D227,[1]saldo_cons!$A$2:$N$1048576,5,0)</f>
        <v>0</v>
      </c>
      <c r="AP227" s="75">
        <f>+VLOOKUP($D227,[1]saldo_cons!$A$2:$N$1048576,6,0)</f>
        <v>0</v>
      </c>
      <c r="AQ227" s="75">
        <f>+VLOOKUP($D227,[1]saldo_cons!$A$2:$N$1048576,7,0)</f>
        <v>0</v>
      </c>
      <c r="AR227" s="75">
        <f>+VLOOKUP($D227,[1]saldo_cons!$A$2:$N$1048576,8,0)</f>
        <v>0</v>
      </c>
      <c r="AS227" s="75">
        <f>+VLOOKUP($D227,[1]saldo_cons!$A$2:$N$1048576,9,0)</f>
        <v>0</v>
      </c>
      <c r="AT227" s="75">
        <f>+VLOOKUP($D227,[1]saldo_cons!$A$2:$N$1048576,10,0)</f>
        <v>0</v>
      </c>
      <c r="AU227" s="75">
        <f>+VLOOKUP($D227,[1]saldo_cons!$A$2:$N$1048576,11,0)</f>
        <v>0</v>
      </c>
      <c r="AV227" s="75">
        <f>+VLOOKUP($D227,[1]saldo_cons!$A$2:$N$1048576,12,0)</f>
        <v>0</v>
      </c>
      <c r="AW227" s="75">
        <f>+VLOOKUP($D227,[1]saldo_cons!$A$2:$N$1048576,13,0)</f>
        <v>0</v>
      </c>
      <c r="AX227" s="75">
        <f>+VLOOKUP($D227,[1]saldo_cons!$A$2:$N$1048576,14,0)</f>
        <v>0</v>
      </c>
      <c r="AY227" s="76">
        <f t="shared" si="501"/>
        <v>465</v>
      </c>
      <c r="AZ227" s="76"/>
      <c r="BA227" s="76"/>
      <c r="BB227" s="75">
        <f>+VLOOKUP($D227,[1]ggr_cons!$A$2:$N$1048576,3,0)</f>
        <v>368.19</v>
      </c>
      <c r="BC227" s="75">
        <f>+VLOOKUP($D227,[1]ggr_cons!$A$2:$N$1048576,4,0)</f>
        <v>0</v>
      </c>
      <c r="BD227" s="75">
        <f>+VLOOKUP($D227,[1]ggr_cons!$A$2:$N$1048576,5,0)</f>
        <v>0</v>
      </c>
      <c r="BE227" s="75">
        <f>+VLOOKUP($D227,[1]ggr_cons!$A$2:$N$1048576,6,0)</f>
        <v>0</v>
      </c>
      <c r="BF227" s="75">
        <f>+VLOOKUP($D227,[1]ggr_cons!$A$2:$N$1048576,7,0)</f>
        <v>0</v>
      </c>
      <c r="BG227" s="75">
        <f>+VLOOKUP($D227,[1]ggr_cons!$A$2:$N$1048576,8,0)</f>
        <v>0</v>
      </c>
      <c r="BH227" s="75">
        <f>+VLOOKUP($D227,[1]ggr_cons!$A$2:$N$1048576,9,0)</f>
        <v>0</v>
      </c>
      <c r="BI227" s="75">
        <f>+VLOOKUP($D227,[1]ggr_cons!$A$2:$N$1048576,10,0)</f>
        <v>0</v>
      </c>
      <c r="BJ227" s="75">
        <f>+VLOOKUP($D227,[1]ggr_cons!$A$2:$N$1048576,11,0)</f>
        <v>0</v>
      </c>
      <c r="BK227" s="75">
        <f>+VLOOKUP($D227,[1]ggr_cons!$A$2:$N$1048576,12,0)</f>
        <v>0</v>
      </c>
      <c r="BL227" s="75">
        <f>+VLOOKUP($D227,[1]ggr_cons!$A$2:$N$1048576,13,0)</f>
        <v>0</v>
      </c>
      <c r="BM227" s="75">
        <f>+VLOOKUP($D227,[1]ggr_cons!$A$2:$N$1048576,14,0)</f>
        <v>0</v>
      </c>
      <c r="BN227" s="76">
        <f t="shared" si="502"/>
        <v>368.19</v>
      </c>
      <c r="BO227" s="75"/>
      <c r="BP227" s="75"/>
      <c r="BQ227" s="77">
        <f t="shared" si="425"/>
        <v>4.6500000000000004</v>
      </c>
      <c r="BR227" s="77">
        <f t="shared" si="426"/>
        <v>0</v>
      </c>
      <c r="BS227" s="77">
        <f t="shared" si="427"/>
        <v>0</v>
      </c>
      <c r="BT227" s="77">
        <f t="shared" si="428"/>
        <v>0</v>
      </c>
      <c r="BU227" s="77">
        <f t="shared" si="429"/>
        <v>0</v>
      </c>
      <c r="BV227" s="77">
        <f t="shared" si="430"/>
        <v>0</v>
      </c>
      <c r="BW227" s="77">
        <f t="shared" si="431"/>
        <v>0</v>
      </c>
      <c r="BX227" s="77">
        <f t="shared" si="432"/>
        <v>0</v>
      </c>
      <c r="BY227" s="77">
        <f t="shared" si="433"/>
        <v>0</v>
      </c>
      <c r="BZ227" s="77">
        <f t="shared" si="434"/>
        <v>0</v>
      </c>
      <c r="CA227" s="77">
        <f t="shared" si="435"/>
        <v>0</v>
      </c>
      <c r="CB227" s="77">
        <f t="shared" si="436"/>
        <v>0</v>
      </c>
      <c r="CC227" s="77">
        <f t="shared" si="437"/>
        <v>4.6500000000000004</v>
      </c>
      <c r="CD227" s="75"/>
      <c r="CE227" s="77"/>
      <c r="CF227" s="77">
        <f t="shared" si="438"/>
        <v>3.8429752066115705</v>
      </c>
      <c r="CG227" s="77">
        <f t="shared" si="439"/>
        <v>0</v>
      </c>
      <c r="CH227" s="77">
        <f t="shared" si="440"/>
        <v>0</v>
      </c>
      <c r="CI227" s="77">
        <f t="shared" si="441"/>
        <v>0</v>
      </c>
      <c r="CJ227" s="77">
        <f t="shared" si="442"/>
        <v>0</v>
      </c>
      <c r="CK227" s="77">
        <f t="shared" si="443"/>
        <v>0</v>
      </c>
      <c r="CL227" s="77">
        <f t="shared" si="444"/>
        <v>0</v>
      </c>
      <c r="CM227" s="77">
        <f t="shared" si="445"/>
        <v>0</v>
      </c>
      <c r="CN227" s="77">
        <f t="shared" si="446"/>
        <v>0</v>
      </c>
      <c r="CO227" s="77">
        <f t="shared" si="447"/>
        <v>0</v>
      </c>
      <c r="CP227" s="77">
        <f t="shared" si="448"/>
        <v>0</v>
      </c>
      <c r="CQ227" s="77">
        <f t="shared" si="449"/>
        <v>0</v>
      </c>
      <c r="CR227" s="77">
        <f t="shared" si="450"/>
        <v>3.8429752066115705</v>
      </c>
      <c r="CS227" s="75"/>
      <c r="CT227" s="75"/>
      <c r="CU227" s="78">
        <f t="shared" si="463"/>
        <v>9.3000000000000007</v>
      </c>
      <c r="CV227" s="78">
        <f t="shared" si="464"/>
        <v>0</v>
      </c>
      <c r="CW227" s="78">
        <f t="shared" si="465"/>
        <v>0</v>
      </c>
      <c r="CX227" s="78">
        <f t="shared" si="466"/>
        <v>0</v>
      </c>
      <c r="CY227" s="78">
        <f t="shared" si="467"/>
        <v>0</v>
      </c>
      <c r="CZ227" s="78">
        <f t="shared" si="468"/>
        <v>0</v>
      </c>
      <c r="DA227" s="78">
        <f t="shared" si="469"/>
        <v>0</v>
      </c>
      <c r="DB227" s="78">
        <f t="shared" si="470"/>
        <v>0</v>
      </c>
      <c r="DC227" s="78">
        <f t="shared" si="471"/>
        <v>0</v>
      </c>
      <c r="DD227" s="78">
        <f t="shared" si="472"/>
        <v>0</v>
      </c>
      <c r="DE227" s="78">
        <f t="shared" si="473"/>
        <v>0</v>
      </c>
      <c r="DF227" s="78">
        <f t="shared" si="474"/>
        <v>0</v>
      </c>
      <c r="DG227" s="77">
        <f t="shared" si="475"/>
        <v>9.3000000000000007</v>
      </c>
      <c r="DH227" s="75"/>
      <c r="DJ227" s="6">
        <f t="shared" si="476"/>
        <v>30</v>
      </c>
      <c r="DK227" s="6">
        <f t="shared" si="477"/>
        <v>0</v>
      </c>
      <c r="DL227" s="6">
        <f t="shared" si="478"/>
        <v>0</v>
      </c>
      <c r="DM227" s="6">
        <f t="shared" si="479"/>
        <v>0</v>
      </c>
      <c r="DN227" s="6">
        <f t="shared" si="480"/>
        <v>0</v>
      </c>
      <c r="DO227" s="6">
        <f t="shared" si="481"/>
        <v>0</v>
      </c>
      <c r="DP227" s="6">
        <f t="shared" si="482"/>
        <v>0</v>
      </c>
      <c r="DQ227" s="6">
        <f t="shared" si="483"/>
        <v>0</v>
      </c>
      <c r="DR227" s="6">
        <f t="shared" si="484"/>
        <v>0</v>
      </c>
      <c r="DS227" s="6">
        <f t="shared" si="485"/>
        <v>0</v>
      </c>
      <c r="DT227" s="6">
        <f t="shared" si="486"/>
        <v>0</v>
      </c>
      <c r="DU227" s="6">
        <f t="shared" si="487"/>
        <v>0</v>
      </c>
      <c r="DV227" s="77">
        <f t="shared" si="505"/>
        <v>30</v>
      </c>
      <c r="DY227" s="6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77">
        <f t="shared" si="503"/>
        <v>0</v>
      </c>
      <c r="EO227" s="75">
        <f t="shared" si="451"/>
        <v>39.299999999999997</v>
      </c>
      <c r="EP227" s="75">
        <f t="shared" si="452"/>
        <v>0</v>
      </c>
      <c r="EQ227" s="75">
        <f t="shared" si="453"/>
        <v>0</v>
      </c>
      <c r="ER227" s="75">
        <f t="shared" si="454"/>
        <v>0</v>
      </c>
      <c r="ES227" s="75">
        <f t="shared" si="455"/>
        <v>0</v>
      </c>
      <c r="ET227" s="75">
        <f t="shared" si="456"/>
        <v>0</v>
      </c>
      <c r="EU227" s="75">
        <f t="shared" si="457"/>
        <v>0</v>
      </c>
      <c r="EV227" s="75">
        <f t="shared" si="458"/>
        <v>0</v>
      </c>
      <c r="EW227" s="75">
        <f t="shared" si="459"/>
        <v>0</v>
      </c>
      <c r="EX227" s="75">
        <f t="shared" si="460"/>
        <v>0</v>
      </c>
      <c r="EY227" s="75">
        <f t="shared" si="461"/>
        <v>0</v>
      </c>
      <c r="EZ227" s="75">
        <f t="shared" si="462"/>
        <v>0</v>
      </c>
      <c r="FA227" s="77">
        <f t="shared" si="504"/>
        <v>39.299999999999997</v>
      </c>
      <c r="FD227" s="75">
        <f t="shared" si="488"/>
        <v>425.7</v>
      </c>
      <c r="FE227" s="75">
        <f t="shared" si="489"/>
        <v>0</v>
      </c>
      <c r="FF227" s="75">
        <f t="shared" si="490"/>
        <v>0</v>
      </c>
      <c r="FG227" s="75">
        <f t="shared" si="491"/>
        <v>0</v>
      </c>
      <c r="FH227" s="75">
        <f t="shared" si="492"/>
        <v>0</v>
      </c>
      <c r="FI227" s="75">
        <f t="shared" si="493"/>
        <v>0</v>
      </c>
      <c r="FJ227" s="75">
        <f t="shared" si="494"/>
        <v>0</v>
      </c>
      <c r="FK227" s="75">
        <f t="shared" si="495"/>
        <v>0</v>
      </c>
      <c r="FL227" s="75">
        <f t="shared" si="496"/>
        <v>0</v>
      </c>
      <c r="FM227" s="75">
        <f t="shared" si="497"/>
        <v>0</v>
      </c>
      <c r="FN227" s="75">
        <f t="shared" si="498"/>
        <v>0</v>
      </c>
      <c r="FO227" s="75">
        <f t="shared" si="499"/>
        <v>0</v>
      </c>
      <c r="FP227" s="75">
        <f t="shared" si="500"/>
        <v>425.7</v>
      </c>
    </row>
    <row r="228" spans="1:172" ht="15" customHeight="1" outlineLevel="2" x14ac:dyDescent="0.25">
      <c r="A228" s="30">
        <v>12</v>
      </c>
      <c r="B228" s="30" t="s">
        <v>408</v>
      </c>
      <c r="C228" s="30" t="s">
        <v>6</v>
      </c>
      <c r="D228" s="64">
        <f t="shared" si="423"/>
        <v>16173</v>
      </c>
      <c r="E228" s="62">
        <v>16173</v>
      </c>
      <c r="F228" s="39" t="s">
        <v>770</v>
      </c>
      <c r="G228" s="36" t="s">
        <v>410</v>
      </c>
      <c r="H228" s="36" t="s">
        <v>410</v>
      </c>
      <c r="I228" s="37" t="s">
        <v>769</v>
      </c>
      <c r="J228" s="37" t="s">
        <v>431</v>
      </c>
      <c r="K228" s="37" t="s">
        <v>431</v>
      </c>
      <c r="L228" s="32" t="s">
        <v>220</v>
      </c>
      <c r="M228" s="33" t="s">
        <v>405</v>
      </c>
      <c r="N228" s="34">
        <v>0.01</v>
      </c>
      <c r="O228" s="34">
        <v>0.02</v>
      </c>
      <c r="P228" s="34">
        <v>0</v>
      </c>
      <c r="Q228" s="34">
        <v>0</v>
      </c>
      <c r="R228" s="33">
        <v>0</v>
      </c>
      <c r="S228" s="33">
        <v>0</v>
      </c>
      <c r="T228" s="33">
        <v>30</v>
      </c>
      <c r="U228" s="33"/>
      <c r="X228" s="75">
        <f>+VLOOKUP($D228,[1]venta_neta_cons!$A$2:$N$1048576,3,0)</f>
        <v>11</v>
      </c>
      <c r="Y228" s="75">
        <f>+VLOOKUP($D228,[1]venta_neta_cons!$A$2:$N$1048576,4,0)</f>
        <v>0</v>
      </c>
      <c r="Z228" s="75">
        <f>+VLOOKUP($D228,[1]venta_neta_cons!$A$2:$N$1048576,5,0)</f>
        <v>0</v>
      </c>
      <c r="AA228" s="75">
        <f>+VLOOKUP($D228,[1]venta_neta_cons!$A$2:$N$1048576,6,0)</f>
        <v>0</v>
      </c>
      <c r="AB228" s="75">
        <f>+VLOOKUP($D228,[1]venta_neta_cons!$A$2:$N$1048576,7,0)</f>
        <v>0</v>
      </c>
      <c r="AC228" s="75">
        <f>+VLOOKUP($D228,[1]venta_neta_cons!$A$2:$N$1048576,8,0)</f>
        <v>0</v>
      </c>
      <c r="AD228" s="75">
        <f>+VLOOKUP($D228,[1]venta_neta_cons!$A$2:$N$1048576,9,0)</f>
        <v>0</v>
      </c>
      <c r="AE228" s="75">
        <f>+VLOOKUP($D228,[1]venta_neta_cons!$A$2:$N$1048576,10,0)</f>
        <v>0</v>
      </c>
      <c r="AF228" s="75">
        <f>+VLOOKUP($D228,[1]venta_neta_cons!$A$2:$N$1048576,11,0)</f>
        <v>0</v>
      </c>
      <c r="AG228" s="75">
        <f>+VLOOKUP($D228,[1]venta_neta_cons!$A$2:$N$1048576,12,0)</f>
        <v>0</v>
      </c>
      <c r="AH228" s="75">
        <f>+VLOOKUP($D228,[1]venta_neta_cons!$A$2:$N$1048576,13,0)</f>
        <v>0</v>
      </c>
      <c r="AI228" s="75">
        <f>+VLOOKUP($D228,[1]venta_neta_cons!$A$2:$N$1048576,14,0)</f>
        <v>0</v>
      </c>
      <c r="AJ228" s="76">
        <f t="shared" si="424"/>
        <v>11</v>
      </c>
      <c r="AK228" s="159">
        <f t="shared" si="422"/>
        <v>1</v>
      </c>
      <c r="AL228" s="76"/>
      <c r="AM228" s="75">
        <f>+VLOOKUP($D228,[1]saldo_cons!$A$2:$N$1048576,3,0)</f>
        <v>11</v>
      </c>
      <c r="AN228" s="75">
        <f>+VLOOKUP($D228,[1]saldo_cons!$A$2:$N$1048576,4,0)</f>
        <v>0</v>
      </c>
      <c r="AO228" s="75">
        <f>+VLOOKUP($D228,[1]saldo_cons!$A$2:$N$1048576,5,0)</f>
        <v>0</v>
      </c>
      <c r="AP228" s="75">
        <f>+VLOOKUP($D228,[1]saldo_cons!$A$2:$N$1048576,6,0)</f>
        <v>0</v>
      </c>
      <c r="AQ228" s="75">
        <f>+VLOOKUP($D228,[1]saldo_cons!$A$2:$N$1048576,7,0)</f>
        <v>0</v>
      </c>
      <c r="AR228" s="75">
        <f>+VLOOKUP($D228,[1]saldo_cons!$A$2:$N$1048576,8,0)</f>
        <v>0</v>
      </c>
      <c r="AS228" s="75">
        <f>+VLOOKUP($D228,[1]saldo_cons!$A$2:$N$1048576,9,0)</f>
        <v>0</v>
      </c>
      <c r="AT228" s="75">
        <f>+VLOOKUP($D228,[1]saldo_cons!$A$2:$N$1048576,10,0)</f>
        <v>0</v>
      </c>
      <c r="AU228" s="75">
        <f>+VLOOKUP($D228,[1]saldo_cons!$A$2:$N$1048576,11,0)</f>
        <v>0</v>
      </c>
      <c r="AV228" s="75">
        <f>+VLOOKUP($D228,[1]saldo_cons!$A$2:$N$1048576,12,0)</f>
        <v>0</v>
      </c>
      <c r="AW228" s="75">
        <f>+VLOOKUP($D228,[1]saldo_cons!$A$2:$N$1048576,13,0)</f>
        <v>0</v>
      </c>
      <c r="AX228" s="75">
        <f>+VLOOKUP($D228,[1]saldo_cons!$A$2:$N$1048576,14,0)</f>
        <v>0</v>
      </c>
      <c r="AY228" s="76">
        <f t="shared" si="501"/>
        <v>11</v>
      </c>
      <c r="AZ228" s="76"/>
      <c r="BA228" s="76"/>
      <c r="BB228" s="75">
        <f>+VLOOKUP($D228,[1]ggr_cons!$A$2:$N$1048576,3,0)</f>
        <v>11</v>
      </c>
      <c r="BC228" s="75">
        <f>+VLOOKUP($D228,[1]ggr_cons!$A$2:$N$1048576,4,0)</f>
        <v>0</v>
      </c>
      <c r="BD228" s="75">
        <f>+VLOOKUP($D228,[1]ggr_cons!$A$2:$N$1048576,5,0)</f>
        <v>0</v>
      </c>
      <c r="BE228" s="75">
        <f>+VLOOKUP($D228,[1]ggr_cons!$A$2:$N$1048576,6,0)</f>
        <v>0</v>
      </c>
      <c r="BF228" s="75">
        <f>+VLOOKUP($D228,[1]ggr_cons!$A$2:$N$1048576,7,0)</f>
        <v>0</v>
      </c>
      <c r="BG228" s="75">
        <f>+VLOOKUP($D228,[1]ggr_cons!$A$2:$N$1048576,8,0)</f>
        <v>0</v>
      </c>
      <c r="BH228" s="75">
        <f>+VLOOKUP($D228,[1]ggr_cons!$A$2:$N$1048576,9,0)</f>
        <v>0</v>
      </c>
      <c r="BI228" s="75">
        <f>+VLOOKUP($D228,[1]ggr_cons!$A$2:$N$1048576,10,0)</f>
        <v>0</v>
      </c>
      <c r="BJ228" s="75">
        <f>+VLOOKUP($D228,[1]ggr_cons!$A$2:$N$1048576,11,0)</f>
        <v>0</v>
      </c>
      <c r="BK228" s="75">
        <f>+VLOOKUP($D228,[1]ggr_cons!$A$2:$N$1048576,12,0)</f>
        <v>0</v>
      </c>
      <c r="BL228" s="75">
        <f>+VLOOKUP($D228,[1]ggr_cons!$A$2:$N$1048576,13,0)</f>
        <v>0</v>
      </c>
      <c r="BM228" s="75">
        <f>+VLOOKUP($D228,[1]ggr_cons!$A$2:$N$1048576,14,0)</f>
        <v>0</v>
      </c>
      <c r="BN228" s="76">
        <f t="shared" si="502"/>
        <v>11</v>
      </c>
      <c r="BO228" s="75"/>
      <c r="BP228" s="75"/>
      <c r="BQ228" s="77">
        <f t="shared" si="425"/>
        <v>0.11</v>
      </c>
      <c r="BR228" s="77">
        <f t="shared" si="426"/>
        <v>0</v>
      </c>
      <c r="BS228" s="77">
        <f t="shared" si="427"/>
        <v>0</v>
      </c>
      <c r="BT228" s="77">
        <f t="shared" si="428"/>
        <v>0</v>
      </c>
      <c r="BU228" s="77">
        <f t="shared" si="429"/>
        <v>0</v>
      </c>
      <c r="BV228" s="77">
        <f t="shared" si="430"/>
        <v>0</v>
      </c>
      <c r="BW228" s="77">
        <f t="shared" si="431"/>
        <v>0</v>
      </c>
      <c r="BX228" s="77">
        <f t="shared" si="432"/>
        <v>0</v>
      </c>
      <c r="BY228" s="77">
        <f t="shared" si="433"/>
        <v>0</v>
      </c>
      <c r="BZ228" s="77">
        <f t="shared" si="434"/>
        <v>0</v>
      </c>
      <c r="CA228" s="77">
        <f t="shared" si="435"/>
        <v>0</v>
      </c>
      <c r="CB228" s="77">
        <f t="shared" si="436"/>
        <v>0</v>
      </c>
      <c r="CC228" s="77">
        <f t="shared" si="437"/>
        <v>0.11</v>
      </c>
      <c r="CD228" s="75"/>
      <c r="CE228" s="77"/>
      <c r="CF228" s="77">
        <f t="shared" si="438"/>
        <v>9.0909090909090912E-2</v>
      </c>
      <c r="CG228" s="77">
        <f t="shared" si="439"/>
        <v>0</v>
      </c>
      <c r="CH228" s="77">
        <f t="shared" si="440"/>
        <v>0</v>
      </c>
      <c r="CI228" s="77">
        <f t="shared" si="441"/>
        <v>0</v>
      </c>
      <c r="CJ228" s="77">
        <f t="shared" si="442"/>
        <v>0</v>
      </c>
      <c r="CK228" s="77">
        <f t="shared" si="443"/>
        <v>0</v>
      </c>
      <c r="CL228" s="77">
        <f t="shared" si="444"/>
        <v>0</v>
      </c>
      <c r="CM228" s="77">
        <f t="shared" si="445"/>
        <v>0</v>
      </c>
      <c r="CN228" s="77">
        <f t="shared" si="446"/>
        <v>0</v>
      </c>
      <c r="CO228" s="77">
        <f t="shared" si="447"/>
        <v>0</v>
      </c>
      <c r="CP228" s="77">
        <f t="shared" si="448"/>
        <v>0</v>
      </c>
      <c r="CQ228" s="77">
        <f t="shared" si="449"/>
        <v>0</v>
      </c>
      <c r="CR228" s="77">
        <f t="shared" si="450"/>
        <v>9.0909090909090912E-2</v>
      </c>
      <c r="CS228" s="75"/>
      <c r="CT228" s="75"/>
      <c r="CU228" s="78">
        <f t="shared" si="463"/>
        <v>0.22</v>
      </c>
      <c r="CV228" s="78">
        <f t="shared" si="464"/>
        <v>0</v>
      </c>
      <c r="CW228" s="78">
        <f t="shared" si="465"/>
        <v>0</v>
      </c>
      <c r="CX228" s="78">
        <f t="shared" si="466"/>
        <v>0</v>
      </c>
      <c r="CY228" s="78">
        <f t="shared" si="467"/>
        <v>0</v>
      </c>
      <c r="CZ228" s="78">
        <f t="shared" si="468"/>
        <v>0</v>
      </c>
      <c r="DA228" s="78">
        <f t="shared" si="469"/>
        <v>0</v>
      </c>
      <c r="DB228" s="78">
        <f t="shared" si="470"/>
        <v>0</v>
      </c>
      <c r="DC228" s="78">
        <f t="shared" si="471"/>
        <v>0</v>
      </c>
      <c r="DD228" s="78">
        <f t="shared" si="472"/>
        <v>0</v>
      </c>
      <c r="DE228" s="78">
        <f t="shared" si="473"/>
        <v>0</v>
      </c>
      <c r="DF228" s="78">
        <f t="shared" si="474"/>
        <v>0</v>
      </c>
      <c r="DG228" s="77">
        <f t="shared" si="475"/>
        <v>0.22</v>
      </c>
      <c r="DH228" s="75"/>
      <c r="DJ228" s="6">
        <f t="shared" si="476"/>
        <v>30</v>
      </c>
      <c r="DK228" s="6">
        <f t="shared" si="477"/>
        <v>0</v>
      </c>
      <c r="DL228" s="6">
        <f t="shared" si="478"/>
        <v>0</v>
      </c>
      <c r="DM228" s="6">
        <f t="shared" si="479"/>
        <v>0</v>
      </c>
      <c r="DN228" s="6">
        <f t="shared" si="480"/>
        <v>0</v>
      </c>
      <c r="DO228" s="6">
        <f t="shared" si="481"/>
        <v>0</v>
      </c>
      <c r="DP228" s="6">
        <f t="shared" si="482"/>
        <v>0</v>
      </c>
      <c r="DQ228" s="6">
        <f t="shared" si="483"/>
        <v>0</v>
      </c>
      <c r="DR228" s="6">
        <f t="shared" si="484"/>
        <v>0</v>
      </c>
      <c r="DS228" s="6">
        <f t="shared" si="485"/>
        <v>0</v>
      </c>
      <c r="DT228" s="6">
        <f t="shared" si="486"/>
        <v>0</v>
      </c>
      <c r="DU228" s="6">
        <f t="shared" si="487"/>
        <v>0</v>
      </c>
      <c r="DV228" s="77">
        <f t="shared" si="505"/>
        <v>30</v>
      </c>
      <c r="DY228" s="6">
        <v>0</v>
      </c>
      <c r="DZ228" s="6">
        <v>0</v>
      </c>
      <c r="EA228" s="6">
        <v>0</v>
      </c>
      <c r="EB228" s="6">
        <v>0</v>
      </c>
      <c r="EC228" s="6">
        <v>0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>
        <v>0</v>
      </c>
      <c r="EK228" s="77">
        <f t="shared" si="503"/>
        <v>0</v>
      </c>
      <c r="EO228" s="75">
        <f t="shared" si="451"/>
        <v>30.22</v>
      </c>
      <c r="EP228" s="75">
        <f t="shared" si="452"/>
        <v>0</v>
      </c>
      <c r="EQ228" s="75">
        <f t="shared" si="453"/>
        <v>0</v>
      </c>
      <c r="ER228" s="75">
        <f t="shared" si="454"/>
        <v>0</v>
      </c>
      <c r="ES228" s="75">
        <f t="shared" si="455"/>
        <v>0</v>
      </c>
      <c r="ET228" s="75">
        <f t="shared" si="456"/>
        <v>0</v>
      </c>
      <c r="EU228" s="75">
        <f t="shared" si="457"/>
        <v>0</v>
      </c>
      <c r="EV228" s="75">
        <f t="shared" si="458"/>
        <v>0</v>
      </c>
      <c r="EW228" s="75">
        <f t="shared" si="459"/>
        <v>0</v>
      </c>
      <c r="EX228" s="75">
        <f t="shared" si="460"/>
        <v>0</v>
      </c>
      <c r="EY228" s="75">
        <f t="shared" si="461"/>
        <v>0</v>
      </c>
      <c r="EZ228" s="75">
        <f t="shared" si="462"/>
        <v>0</v>
      </c>
      <c r="FA228" s="77">
        <f t="shared" si="504"/>
        <v>30.22</v>
      </c>
      <c r="FD228" s="75">
        <f t="shared" si="488"/>
        <v>-19.22</v>
      </c>
      <c r="FE228" s="75">
        <f t="shared" si="489"/>
        <v>0</v>
      </c>
      <c r="FF228" s="75">
        <f t="shared" si="490"/>
        <v>0</v>
      </c>
      <c r="FG228" s="75">
        <f t="shared" si="491"/>
        <v>0</v>
      </c>
      <c r="FH228" s="75">
        <f t="shared" si="492"/>
        <v>0</v>
      </c>
      <c r="FI228" s="75">
        <f t="shared" si="493"/>
        <v>0</v>
      </c>
      <c r="FJ228" s="75">
        <f t="shared" si="494"/>
        <v>0</v>
      </c>
      <c r="FK228" s="75">
        <f t="shared" si="495"/>
        <v>0</v>
      </c>
      <c r="FL228" s="75">
        <f t="shared" si="496"/>
        <v>0</v>
      </c>
      <c r="FM228" s="75">
        <f t="shared" si="497"/>
        <v>0</v>
      </c>
      <c r="FN228" s="75">
        <f t="shared" si="498"/>
        <v>0</v>
      </c>
      <c r="FO228" s="75">
        <f t="shared" si="499"/>
        <v>0</v>
      </c>
      <c r="FP228" s="75">
        <f t="shared" si="500"/>
        <v>-19.22</v>
      </c>
    </row>
    <row r="229" spans="1:172" ht="15" customHeight="1" outlineLevel="2" x14ac:dyDescent="0.25">
      <c r="A229" s="30">
        <v>12</v>
      </c>
      <c r="B229" s="30" t="s">
        <v>408</v>
      </c>
      <c r="C229" s="30" t="s">
        <v>6</v>
      </c>
      <c r="D229" s="64">
        <f t="shared" si="423"/>
        <v>16175</v>
      </c>
      <c r="E229" s="62">
        <v>16175</v>
      </c>
      <c r="F229" s="39" t="s">
        <v>772</v>
      </c>
      <c r="G229" s="36" t="s">
        <v>410</v>
      </c>
      <c r="H229" s="36" t="s">
        <v>410</v>
      </c>
      <c r="I229" s="39" t="s">
        <v>771</v>
      </c>
      <c r="J229" s="44" t="s">
        <v>434</v>
      </c>
      <c r="K229" s="44" t="s">
        <v>434</v>
      </c>
      <c r="L229" s="32" t="s">
        <v>220</v>
      </c>
      <c r="M229" s="33" t="s">
        <v>405</v>
      </c>
      <c r="N229" s="34">
        <v>0.01</v>
      </c>
      <c r="O229" s="34">
        <v>0.02</v>
      </c>
      <c r="P229" s="34">
        <v>0</v>
      </c>
      <c r="Q229" s="34">
        <v>0</v>
      </c>
      <c r="R229" s="33">
        <v>0</v>
      </c>
      <c r="S229" s="33">
        <v>0</v>
      </c>
      <c r="T229" s="33">
        <v>30</v>
      </c>
      <c r="U229" s="33"/>
      <c r="X229" s="75">
        <f>+VLOOKUP($D229,[1]venta_neta_cons!$A$2:$N$1048576,3,0)</f>
        <v>2916</v>
      </c>
      <c r="Y229" s="75">
        <f>+VLOOKUP($D229,[1]venta_neta_cons!$A$2:$N$1048576,4,0)</f>
        <v>0</v>
      </c>
      <c r="Z229" s="75">
        <f>+VLOOKUP($D229,[1]venta_neta_cons!$A$2:$N$1048576,5,0)</f>
        <v>0</v>
      </c>
      <c r="AA229" s="75">
        <f>+VLOOKUP($D229,[1]venta_neta_cons!$A$2:$N$1048576,6,0)</f>
        <v>0</v>
      </c>
      <c r="AB229" s="75">
        <f>+VLOOKUP($D229,[1]venta_neta_cons!$A$2:$N$1048576,7,0)</f>
        <v>0</v>
      </c>
      <c r="AC229" s="75">
        <f>+VLOOKUP($D229,[1]venta_neta_cons!$A$2:$N$1048576,8,0)</f>
        <v>0</v>
      </c>
      <c r="AD229" s="75">
        <f>+VLOOKUP($D229,[1]venta_neta_cons!$A$2:$N$1048576,9,0)</f>
        <v>0</v>
      </c>
      <c r="AE229" s="75">
        <f>+VLOOKUP($D229,[1]venta_neta_cons!$A$2:$N$1048576,10,0)</f>
        <v>0</v>
      </c>
      <c r="AF229" s="75">
        <f>+VLOOKUP($D229,[1]venta_neta_cons!$A$2:$N$1048576,11,0)</f>
        <v>0</v>
      </c>
      <c r="AG229" s="75">
        <f>+VLOOKUP($D229,[1]venta_neta_cons!$A$2:$N$1048576,12,0)</f>
        <v>0</v>
      </c>
      <c r="AH229" s="75">
        <f>+VLOOKUP($D229,[1]venta_neta_cons!$A$2:$N$1048576,13,0)</f>
        <v>0</v>
      </c>
      <c r="AI229" s="75">
        <f>+VLOOKUP($D229,[1]venta_neta_cons!$A$2:$N$1048576,14,0)</f>
        <v>0</v>
      </c>
      <c r="AJ229" s="76">
        <f t="shared" si="424"/>
        <v>2916</v>
      </c>
      <c r="AK229" s="159">
        <f t="shared" si="422"/>
        <v>0.4097256515775034</v>
      </c>
      <c r="AL229" s="76"/>
      <c r="AM229" s="75">
        <f>+VLOOKUP($D229,[1]saldo_cons!$A$2:$N$1048576,3,0)</f>
        <v>2916</v>
      </c>
      <c r="AN229" s="75">
        <f>+VLOOKUP($D229,[1]saldo_cons!$A$2:$N$1048576,4,0)</f>
        <v>0</v>
      </c>
      <c r="AO229" s="75">
        <f>+VLOOKUP($D229,[1]saldo_cons!$A$2:$N$1048576,5,0)</f>
        <v>0</v>
      </c>
      <c r="AP229" s="75">
        <f>+VLOOKUP($D229,[1]saldo_cons!$A$2:$N$1048576,6,0)</f>
        <v>0</v>
      </c>
      <c r="AQ229" s="75">
        <f>+VLOOKUP($D229,[1]saldo_cons!$A$2:$N$1048576,7,0)</f>
        <v>0</v>
      </c>
      <c r="AR229" s="75">
        <f>+VLOOKUP($D229,[1]saldo_cons!$A$2:$N$1048576,8,0)</f>
        <v>0</v>
      </c>
      <c r="AS229" s="75">
        <f>+VLOOKUP($D229,[1]saldo_cons!$A$2:$N$1048576,9,0)</f>
        <v>0</v>
      </c>
      <c r="AT229" s="75">
        <f>+VLOOKUP($D229,[1]saldo_cons!$A$2:$N$1048576,10,0)</f>
        <v>0</v>
      </c>
      <c r="AU229" s="75">
        <f>+VLOOKUP($D229,[1]saldo_cons!$A$2:$N$1048576,11,0)</f>
        <v>0</v>
      </c>
      <c r="AV229" s="75">
        <f>+VLOOKUP($D229,[1]saldo_cons!$A$2:$N$1048576,12,0)</f>
        <v>0</v>
      </c>
      <c r="AW229" s="75">
        <f>+VLOOKUP($D229,[1]saldo_cons!$A$2:$N$1048576,13,0)</f>
        <v>0</v>
      </c>
      <c r="AX229" s="75">
        <f>+VLOOKUP($D229,[1]saldo_cons!$A$2:$N$1048576,14,0)</f>
        <v>0</v>
      </c>
      <c r="AY229" s="76">
        <f t="shared" si="501"/>
        <v>2916</v>
      </c>
      <c r="AZ229" s="76"/>
      <c r="BA229" s="76"/>
      <c r="BB229" s="75">
        <f>+VLOOKUP($D229,[1]ggr_cons!$A$2:$N$1048576,3,0)</f>
        <v>1194.76</v>
      </c>
      <c r="BC229" s="75">
        <f>+VLOOKUP($D229,[1]ggr_cons!$A$2:$N$1048576,4,0)</f>
        <v>0</v>
      </c>
      <c r="BD229" s="75">
        <f>+VLOOKUP($D229,[1]ggr_cons!$A$2:$N$1048576,5,0)</f>
        <v>0</v>
      </c>
      <c r="BE229" s="75">
        <f>+VLOOKUP($D229,[1]ggr_cons!$A$2:$N$1048576,6,0)</f>
        <v>0</v>
      </c>
      <c r="BF229" s="75">
        <f>+VLOOKUP($D229,[1]ggr_cons!$A$2:$N$1048576,7,0)</f>
        <v>0</v>
      </c>
      <c r="BG229" s="75">
        <f>+VLOOKUP($D229,[1]ggr_cons!$A$2:$N$1048576,8,0)</f>
        <v>0</v>
      </c>
      <c r="BH229" s="75">
        <f>+VLOOKUP($D229,[1]ggr_cons!$A$2:$N$1048576,9,0)</f>
        <v>0</v>
      </c>
      <c r="BI229" s="75">
        <f>+VLOOKUP($D229,[1]ggr_cons!$A$2:$N$1048576,10,0)</f>
        <v>0</v>
      </c>
      <c r="BJ229" s="75">
        <f>+VLOOKUP($D229,[1]ggr_cons!$A$2:$N$1048576,11,0)</f>
        <v>0</v>
      </c>
      <c r="BK229" s="75">
        <f>+VLOOKUP($D229,[1]ggr_cons!$A$2:$N$1048576,12,0)</f>
        <v>0</v>
      </c>
      <c r="BL229" s="75">
        <f>+VLOOKUP($D229,[1]ggr_cons!$A$2:$N$1048576,13,0)</f>
        <v>0</v>
      </c>
      <c r="BM229" s="75">
        <f>+VLOOKUP($D229,[1]ggr_cons!$A$2:$N$1048576,14,0)</f>
        <v>0</v>
      </c>
      <c r="BN229" s="76">
        <f t="shared" si="502"/>
        <v>1194.76</v>
      </c>
      <c r="BO229" s="75"/>
      <c r="BP229" s="75"/>
      <c r="BQ229" s="77">
        <f t="shared" si="425"/>
        <v>29.16</v>
      </c>
      <c r="BR229" s="77">
        <f t="shared" si="426"/>
        <v>0</v>
      </c>
      <c r="BS229" s="77">
        <f t="shared" si="427"/>
        <v>0</v>
      </c>
      <c r="BT229" s="77">
        <f t="shared" si="428"/>
        <v>0</v>
      </c>
      <c r="BU229" s="77">
        <f t="shared" si="429"/>
        <v>0</v>
      </c>
      <c r="BV229" s="77">
        <f t="shared" si="430"/>
        <v>0</v>
      </c>
      <c r="BW229" s="77">
        <f t="shared" si="431"/>
        <v>0</v>
      </c>
      <c r="BX229" s="77">
        <f t="shared" si="432"/>
        <v>0</v>
      </c>
      <c r="BY229" s="77">
        <f t="shared" si="433"/>
        <v>0</v>
      </c>
      <c r="BZ229" s="77">
        <f t="shared" si="434"/>
        <v>0</v>
      </c>
      <c r="CA229" s="77">
        <f t="shared" si="435"/>
        <v>0</v>
      </c>
      <c r="CB229" s="77">
        <f t="shared" si="436"/>
        <v>0</v>
      </c>
      <c r="CC229" s="77">
        <f t="shared" si="437"/>
        <v>29.16</v>
      </c>
      <c r="CD229" s="75"/>
      <c r="CE229" s="77"/>
      <c r="CF229" s="77">
        <f t="shared" si="438"/>
        <v>24.099173553719009</v>
      </c>
      <c r="CG229" s="77">
        <f t="shared" si="439"/>
        <v>0</v>
      </c>
      <c r="CH229" s="77">
        <f t="shared" si="440"/>
        <v>0</v>
      </c>
      <c r="CI229" s="77">
        <f t="shared" si="441"/>
        <v>0</v>
      </c>
      <c r="CJ229" s="77">
        <f t="shared" si="442"/>
        <v>0</v>
      </c>
      <c r="CK229" s="77">
        <f t="shared" si="443"/>
        <v>0</v>
      </c>
      <c r="CL229" s="77">
        <f t="shared" si="444"/>
        <v>0</v>
      </c>
      <c r="CM229" s="77">
        <f t="shared" si="445"/>
        <v>0</v>
      </c>
      <c r="CN229" s="77">
        <f t="shared" si="446"/>
        <v>0</v>
      </c>
      <c r="CO229" s="77">
        <f t="shared" si="447"/>
        <v>0</v>
      </c>
      <c r="CP229" s="77">
        <f t="shared" si="448"/>
        <v>0</v>
      </c>
      <c r="CQ229" s="77">
        <f t="shared" si="449"/>
        <v>0</v>
      </c>
      <c r="CR229" s="77">
        <f t="shared" si="450"/>
        <v>24.099173553719009</v>
      </c>
      <c r="CS229" s="75"/>
      <c r="CT229" s="75"/>
      <c r="CU229" s="78">
        <f t="shared" si="463"/>
        <v>58.32</v>
      </c>
      <c r="CV229" s="78">
        <f t="shared" si="464"/>
        <v>0</v>
      </c>
      <c r="CW229" s="78">
        <f t="shared" si="465"/>
        <v>0</v>
      </c>
      <c r="CX229" s="78">
        <f t="shared" si="466"/>
        <v>0</v>
      </c>
      <c r="CY229" s="78">
        <f t="shared" si="467"/>
        <v>0</v>
      </c>
      <c r="CZ229" s="78">
        <f t="shared" si="468"/>
        <v>0</v>
      </c>
      <c r="DA229" s="78">
        <f t="shared" si="469"/>
        <v>0</v>
      </c>
      <c r="DB229" s="78">
        <f t="shared" si="470"/>
        <v>0</v>
      </c>
      <c r="DC229" s="78">
        <f t="shared" si="471"/>
        <v>0</v>
      </c>
      <c r="DD229" s="78">
        <f t="shared" si="472"/>
        <v>0</v>
      </c>
      <c r="DE229" s="78">
        <f t="shared" si="473"/>
        <v>0</v>
      </c>
      <c r="DF229" s="78">
        <f t="shared" si="474"/>
        <v>0</v>
      </c>
      <c r="DG229" s="77">
        <f t="shared" si="475"/>
        <v>58.32</v>
      </c>
      <c r="DH229" s="75"/>
      <c r="DJ229" s="6">
        <f t="shared" si="476"/>
        <v>30</v>
      </c>
      <c r="DK229" s="6">
        <f t="shared" si="477"/>
        <v>0</v>
      </c>
      <c r="DL229" s="6">
        <f t="shared" si="478"/>
        <v>0</v>
      </c>
      <c r="DM229" s="6">
        <f t="shared" si="479"/>
        <v>0</v>
      </c>
      <c r="DN229" s="6">
        <f t="shared" si="480"/>
        <v>0</v>
      </c>
      <c r="DO229" s="6">
        <f t="shared" si="481"/>
        <v>0</v>
      </c>
      <c r="DP229" s="6">
        <f t="shared" si="482"/>
        <v>0</v>
      </c>
      <c r="DQ229" s="6">
        <f t="shared" si="483"/>
        <v>0</v>
      </c>
      <c r="DR229" s="6">
        <f t="shared" si="484"/>
        <v>0</v>
      </c>
      <c r="DS229" s="6">
        <f t="shared" si="485"/>
        <v>0</v>
      </c>
      <c r="DT229" s="6">
        <f t="shared" si="486"/>
        <v>0</v>
      </c>
      <c r="DU229" s="6">
        <f t="shared" si="487"/>
        <v>0</v>
      </c>
      <c r="DV229" s="77">
        <f t="shared" si="505"/>
        <v>30</v>
      </c>
      <c r="DY229" s="6">
        <v>0</v>
      </c>
      <c r="DZ229" s="6">
        <v>0</v>
      </c>
      <c r="EA229" s="6">
        <v>0</v>
      </c>
      <c r="EB229" s="6">
        <v>0</v>
      </c>
      <c r="EC229" s="6">
        <v>0</v>
      </c>
      <c r="ED229" s="6">
        <v>0</v>
      </c>
      <c r="EE229" s="6">
        <v>0</v>
      </c>
      <c r="EF229" s="6">
        <v>0</v>
      </c>
      <c r="EG229" s="6">
        <v>0</v>
      </c>
      <c r="EH229" s="6">
        <v>0</v>
      </c>
      <c r="EI229" s="6">
        <v>0</v>
      </c>
      <c r="EJ229" s="6">
        <v>0</v>
      </c>
      <c r="EK229" s="77">
        <f t="shared" si="503"/>
        <v>0</v>
      </c>
      <c r="EO229" s="75">
        <f t="shared" si="451"/>
        <v>88.32</v>
      </c>
      <c r="EP229" s="75">
        <f t="shared" si="452"/>
        <v>0</v>
      </c>
      <c r="EQ229" s="75">
        <f t="shared" si="453"/>
        <v>0</v>
      </c>
      <c r="ER229" s="75">
        <f t="shared" si="454"/>
        <v>0</v>
      </c>
      <c r="ES229" s="75">
        <f t="shared" si="455"/>
        <v>0</v>
      </c>
      <c r="ET229" s="75">
        <f t="shared" si="456"/>
        <v>0</v>
      </c>
      <c r="EU229" s="75">
        <f t="shared" si="457"/>
        <v>0</v>
      </c>
      <c r="EV229" s="75">
        <f t="shared" si="458"/>
        <v>0</v>
      </c>
      <c r="EW229" s="75">
        <f t="shared" si="459"/>
        <v>0</v>
      </c>
      <c r="EX229" s="75">
        <f t="shared" si="460"/>
        <v>0</v>
      </c>
      <c r="EY229" s="75">
        <f t="shared" si="461"/>
        <v>0</v>
      </c>
      <c r="EZ229" s="75">
        <f t="shared" si="462"/>
        <v>0</v>
      </c>
      <c r="FA229" s="77">
        <f t="shared" si="504"/>
        <v>88.32</v>
      </c>
      <c r="FD229" s="75">
        <f t="shared" si="488"/>
        <v>2827.68</v>
      </c>
      <c r="FE229" s="75">
        <f t="shared" si="489"/>
        <v>0</v>
      </c>
      <c r="FF229" s="75">
        <f t="shared" si="490"/>
        <v>0</v>
      </c>
      <c r="FG229" s="75">
        <f t="shared" si="491"/>
        <v>0</v>
      </c>
      <c r="FH229" s="75">
        <f t="shared" si="492"/>
        <v>0</v>
      </c>
      <c r="FI229" s="75">
        <f t="shared" si="493"/>
        <v>0</v>
      </c>
      <c r="FJ229" s="75">
        <f t="shared" si="494"/>
        <v>0</v>
      </c>
      <c r="FK229" s="75">
        <f t="shared" si="495"/>
        <v>0</v>
      </c>
      <c r="FL229" s="75">
        <f t="shared" si="496"/>
        <v>0</v>
      </c>
      <c r="FM229" s="75">
        <f t="shared" si="497"/>
        <v>0</v>
      </c>
      <c r="FN229" s="75">
        <f t="shared" si="498"/>
        <v>0</v>
      </c>
      <c r="FO229" s="75">
        <f t="shared" si="499"/>
        <v>0</v>
      </c>
      <c r="FP229" s="75">
        <f t="shared" si="500"/>
        <v>2827.68</v>
      </c>
    </row>
    <row r="230" spans="1:172" ht="15" customHeight="1" outlineLevel="2" x14ac:dyDescent="0.25">
      <c r="A230" s="30">
        <v>12</v>
      </c>
      <c r="B230" s="30" t="s">
        <v>408</v>
      </c>
      <c r="C230" s="30" t="s">
        <v>6</v>
      </c>
      <c r="D230" s="64">
        <f t="shared" si="423"/>
        <v>16176</v>
      </c>
      <c r="E230" s="62">
        <v>16176</v>
      </c>
      <c r="F230" s="39" t="s">
        <v>774</v>
      </c>
      <c r="G230" s="36" t="s">
        <v>410</v>
      </c>
      <c r="H230" s="36" t="s">
        <v>410</v>
      </c>
      <c r="I230" s="39" t="s">
        <v>773</v>
      </c>
      <c r="J230" s="44" t="s">
        <v>434</v>
      </c>
      <c r="K230" s="44" t="s">
        <v>434</v>
      </c>
      <c r="L230" s="32" t="s">
        <v>220</v>
      </c>
      <c r="M230" s="33" t="s">
        <v>405</v>
      </c>
      <c r="N230" s="34">
        <v>0.01</v>
      </c>
      <c r="O230" s="34">
        <v>0.02</v>
      </c>
      <c r="P230" s="34">
        <v>0</v>
      </c>
      <c r="Q230" s="34">
        <v>0</v>
      </c>
      <c r="R230" s="33">
        <v>0</v>
      </c>
      <c r="S230" s="33">
        <v>0</v>
      </c>
      <c r="T230" s="33">
        <v>30</v>
      </c>
      <c r="U230" s="33"/>
      <c r="X230" s="75">
        <f>+VLOOKUP($D230,[1]venta_neta_cons!$A$2:$N$1048576,3,0)</f>
        <v>335</v>
      </c>
      <c r="Y230" s="75">
        <f>+VLOOKUP($D230,[1]venta_neta_cons!$A$2:$N$1048576,4,0)</f>
        <v>0</v>
      </c>
      <c r="Z230" s="75">
        <f>+VLOOKUP($D230,[1]venta_neta_cons!$A$2:$N$1048576,5,0)</f>
        <v>0</v>
      </c>
      <c r="AA230" s="75">
        <f>+VLOOKUP($D230,[1]venta_neta_cons!$A$2:$N$1048576,6,0)</f>
        <v>0</v>
      </c>
      <c r="AB230" s="75">
        <f>+VLOOKUP($D230,[1]venta_neta_cons!$A$2:$N$1048576,7,0)</f>
        <v>0</v>
      </c>
      <c r="AC230" s="75">
        <f>+VLOOKUP($D230,[1]venta_neta_cons!$A$2:$N$1048576,8,0)</f>
        <v>0</v>
      </c>
      <c r="AD230" s="75">
        <f>+VLOOKUP($D230,[1]venta_neta_cons!$A$2:$N$1048576,9,0)</f>
        <v>0</v>
      </c>
      <c r="AE230" s="75">
        <f>+VLOOKUP($D230,[1]venta_neta_cons!$A$2:$N$1048576,10,0)</f>
        <v>0</v>
      </c>
      <c r="AF230" s="75">
        <f>+VLOOKUP($D230,[1]venta_neta_cons!$A$2:$N$1048576,11,0)</f>
        <v>0</v>
      </c>
      <c r="AG230" s="75">
        <f>+VLOOKUP($D230,[1]venta_neta_cons!$A$2:$N$1048576,12,0)</f>
        <v>0</v>
      </c>
      <c r="AH230" s="75">
        <f>+VLOOKUP($D230,[1]venta_neta_cons!$A$2:$N$1048576,13,0)</f>
        <v>0</v>
      </c>
      <c r="AI230" s="75">
        <f>+VLOOKUP($D230,[1]venta_neta_cons!$A$2:$N$1048576,14,0)</f>
        <v>0</v>
      </c>
      <c r="AJ230" s="76">
        <f t="shared" si="424"/>
        <v>335</v>
      </c>
      <c r="AK230" s="159">
        <f t="shared" si="422"/>
        <v>0.37110447761194026</v>
      </c>
      <c r="AL230" s="76"/>
      <c r="AM230" s="75">
        <f>+VLOOKUP($D230,[1]saldo_cons!$A$2:$N$1048576,3,0)</f>
        <v>335</v>
      </c>
      <c r="AN230" s="75">
        <f>+VLOOKUP($D230,[1]saldo_cons!$A$2:$N$1048576,4,0)</f>
        <v>0</v>
      </c>
      <c r="AO230" s="75">
        <f>+VLOOKUP($D230,[1]saldo_cons!$A$2:$N$1048576,5,0)</f>
        <v>0</v>
      </c>
      <c r="AP230" s="75">
        <f>+VLOOKUP($D230,[1]saldo_cons!$A$2:$N$1048576,6,0)</f>
        <v>0</v>
      </c>
      <c r="AQ230" s="75">
        <f>+VLOOKUP($D230,[1]saldo_cons!$A$2:$N$1048576,7,0)</f>
        <v>0</v>
      </c>
      <c r="AR230" s="75">
        <f>+VLOOKUP($D230,[1]saldo_cons!$A$2:$N$1048576,8,0)</f>
        <v>0</v>
      </c>
      <c r="AS230" s="75">
        <f>+VLOOKUP($D230,[1]saldo_cons!$A$2:$N$1048576,9,0)</f>
        <v>0</v>
      </c>
      <c r="AT230" s="75">
        <f>+VLOOKUP($D230,[1]saldo_cons!$A$2:$N$1048576,10,0)</f>
        <v>0</v>
      </c>
      <c r="AU230" s="75">
        <f>+VLOOKUP($D230,[1]saldo_cons!$A$2:$N$1048576,11,0)</f>
        <v>0</v>
      </c>
      <c r="AV230" s="75">
        <f>+VLOOKUP($D230,[1]saldo_cons!$A$2:$N$1048576,12,0)</f>
        <v>0</v>
      </c>
      <c r="AW230" s="75">
        <f>+VLOOKUP($D230,[1]saldo_cons!$A$2:$N$1048576,13,0)</f>
        <v>0</v>
      </c>
      <c r="AX230" s="75">
        <f>+VLOOKUP($D230,[1]saldo_cons!$A$2:$N$1048576,14,0)</f>
        <v>0</v>
      </c>
      <c r="AY230" s="76">
        <f t="shared" si="501"/>
        <v>335</v>
      </c>
      <c r="AZ230" s="76"/>
      <c r="BA230" s="76"/>
      <c r="BB230" s="75">
        <f>+VLOOKUP($D230,[1]ggr_cons!$A$2:$N$1048576,3,0)</f>
        <v>124.32</v>
      </c>
      <c r="BC230" s="75">
        <f>+VLOOKUP($D230,[1]ggr_cons!$A$2:$N$1048576,4,0)</f>
        <v>0</v>
      </c>
      <c r="BD230" s="75">
        <f>+VLOOKUP($D230,[1]ggr_cons!$A$2:$N$1048576,5,0)</f>
        <v>0</v>
      </c>
      <c r="BE230" s="75">
        <f>+VLOOKUP($D230,[1]ggr_cons!$A$2:$N$1048576,6,0)</f>
        <v>0</v>
      </c>
      <c r="BF230" s="75">
        <f>+VLOOKUP($D230,[1]ggr_cons!$A$2:$N$1048576,7,0)</f>
        <v>0</v>
      </c>
      <c r="BG230" s="75">
        <f>+VLOOKUP($D230,[1]ggr_cons!$A$2:$N$1048576,8,0)</f>
        <v>0</v>
      </c>
      <c r="BH230" s="75">
        <f>+VLOOKUP($D230,[1]ggr_cons!$A$2:$N$1048576,9,0)</f>
        <v>0</v>
      </c>
      <c r="BI230" s="75">
        <f>+VLOOKUP($D230,[1]ggr_cons!$A$2:$N$1048576,10,0)</f>
        <v>0</v>
      </c>
      <c r="BJ230" s="75">
        <f>+VLOOKUP($D230,[1]ggr_cons!$A$2:$N$1048576,11,0)</f>
        <v>0</v>
      </c>
      <c r="BK230" s="75">
        <f>+VLOOKUP($D230,[1]ggr_cons!$A$2:$N$1048576,12,0)</f>
        <v>0</v>
      </c>
      <c r="BL230" s="75">
        <f>+VLOOKUP($D230,[1]ggr_cons!$A$2:$N$1048576,13,0)</f>
        <v>0</v>
      </c>
      <c r="BM230" s="75">
        <f>+VLOOKUP($D230,[1]ggr_cons!$A$2:$N$1048576,14,0)</f>
        <v>0</v>
      </c>
      <c r="BN230" s="76">
        <f t="shared" si="502"/>
        <v>124.32</v>
      </c>
      <c r="BO230" s="75"/>
      <c r="BP230" s="75"/>
      <c r="BQ230" s="77">
        <f t="shared" si="425"/>
        <v>3.35</v>
      </c>
      <c r="BR230" s="77">
        <f t="shared" si="426"/>
        <v>0</v>
      </c>
      <c r="BS230" s="77">
        <f t="shared" si="427"/>
        <v>0</v>
      </c>
      <c r="BT230" s="77">
        <f t="shared" si="428"/>
        <v>0</v>
      </c>
      <c r="BU230" s="77">
        <f t="shared" si="429"/>
        <v>0</v>
      </c>
      <c r="BV230" s="77">
        <f t="shared" si="430"/>
        <v>0</v>
      </c>
      <c r="BW230" s="77">
        <f t="shared" si="431"/>
        <v>0</v>
      </c>
      <c r="BX230" s="77">
        <f t="shared" si="432"/>
        <v>0</v>
      </c>
      <c r="BY230" s="77">
        <f t="shared" si="433"/>
        <v>0</v>
      </c>
      <c r="BZ230" s="77">
        <f t="shared" si="434"/>
        <v>0</v>
      </c>
      <c r="CA230" s="77">
        <f t="shared" si="435"/>
        <v>0</v>
      </c>
      <c r="CB230" s="77">
        <f t="shared" si="436"/>
        <v>0</v>
      </c>
      <c r="CC230" s="77">
        <f t="shared" si="437"/>
        <v>3.35</v>
      </c>
      <c r="CD230" s="75"/>
      <c r="CE230" s="77"/>
      <c r="CF230" s="77">
        <f t="shared" si="438"/>
        <v>2.7685950413223144</v>
      </c>
      <c r="CG230" s="77">
        <f t="shared" si="439"/>
        <v>0</v>
      </c>
      <c r="CH230" s="77">
        <f t="shared" si="440"/>
        <v>0</v>
      </c>
      <c r="CI230" s="77">
        <f t="shared" si="441"/>
        <v>0</v>
      </c>
      <c r="CJ230" s="77">
        <f t="shared" si="442"/>
        <v>0</v>
      </c>
      <c r="CK230" s="77">
        <f t="shared" si="443"/>
        <v>0</v>
      </c>
      <c r="CL230" s="77">
        <f t="shared" si="444"/>
        <v>0</v>
      </c>
      <c r="CM230" s="77">
        <f t="shared" si="445"/>
        <v>0</v>
      </c>
      <c r="CN230" s="77">
        <f t="shared" si="446"/>
        <v>0</v>
      </c>
      <c r="CO230" s="77">
        <f t="shared" si="447"/>
        <v>0</v>
      </c>
      <c r="CP230" s="77">
        <f t="shared" si="448"/>
        <v>0</v>
      </c>
      <c r="CQ230" s="77">
        <f t="shared" si="449"/>
        <v>0</v>
      </c>
      <c r="CR230" s="77">
        <f t="shared" si="450"/>
        <v>2.7685950413223144</v>
      </c>
      <c r="CS230" s="75"/>
      <c r="CT230" s="75"/>
      <c r="CU230" s="78">
        <f t="shared" si="463"/>
        <v>6.7</v>
      </c>
      <c r="CV230" s="78">
        <f t="shared" si="464"/>
        <v>0</v>
      </c>
      <c r="CW230" s="78">
        <f t="shared" si="465"/>
        <v>0</v>
      </c>
      <c r="CX230" s="78">
        <f t="shared" si="466"/>
        <v>0</v>
      </c>
      <c r="CY230" s="78">
        <f t="shared" si="467"/>
        <v>0</v>
      </c>
      <c r="CZ230" s="78">
        <f t="shared" si="468"/>
        <v>0</v>
      </c>
      <c r="DA230" s="78">
        <f t="shared" si="469"/>
        <v>0</v>
      </c>
      <c r="DB230" s="78">
        <f t="shared" si="470"/>
        <v>0</v>
      </c>
      <c r="DC230" s="78">
        <f t="shared" si="471"/>
        <v>0</v>
      </c>
      <c r="DD230" s="78">
        <f t="shared" si="472"/>
        <v>0</v>
      </c>
      <c r="DE230" s="78">
        <f t="shared" si="473"/>
        <v>0</v>
      </c>
      <c r="DF230" s="78">
        <f t="shared" si="474"/>
        <v>0</v>
      </c>
      <c r="DG230" s="77">
        <f t="shared" si="475"/>
        <v>6.7</v>
      </c>
      <c r="DH230" s="75"/>
      <c r="DJ230" s="6">
        <f t="shared" si="476"/>
        <v>30</v>
      </c>
      <c r="DK230" s="6">
        <f t="shared" si="477"/>
        <v>0</v>
      </c>
      <c r="DL230" s="6">
        <f t="shared" si="478"/>
        <v>0</v>
      </c>
      <c r="DM230" s="6">
        <f t="shared" si="479"/>
        <v>0</v>
      </c>
      <c r="DN230" s="6">
        <f t="shared" si="480"/>
        <v>0</v>
      </c>
      <c r="DO230" s="6">
        <f t="shared" si="481"/>
        <v>0</v>
      </c>
      <c r="DP230" s="6">
        <f t="shared" si="482"/>
        <v>0</v>
      </c>
      <c r="DQ230" s="6">
        <f t="shared" si="483"/>
        <v>0</v>
      </c>
      <c r="DR230" s="6">
        <f t="shared" si="484"/>
        <v>0</v>
      </c>
      <c r="DS230" s="6">
        <f t="shared" si="485"/>
        <v>0</v>
      </c>
      <c r="DT230" s="6">
        <f t="shared" si="486"/>
        <v>0</v>
      </c>
      <c r="DU230" s="6">
        <f t="shared" si="487"/>
        <v>0</v>
      </c>
      <c r="DV230" s="77">
        <f t="shared" si="505"/>
        <v>30</v>
      </c>
      <c r="DY230" s="6">
        <v>0</v>
      </c>
      <c r="DZ230" s="6">
        <v>0</v>
      </c>
      <c r="EA230" s="6">
        <v>0</v>
      </c>
      <c r="EB230" s="6">
        <v>0</v>
      </c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77">
        <f t="shared" si="503"/>
        <v>0</v>
      </c>
      <c r="EO230" s="75">
        <f t="shared" si="451"/>
        <v>36.700000000000003</v>
      </c>
      <c r="EP230" s="75">
        <f t="shared" si="452"/>
        <v>0</v>
      </c>
      <c r="EQ230" s="75">
        <f t="shared" si="453"/>
        <v>0</v>
      </c>
      <c r="ER230" s="75">
        <f t="shared" si="454"/>
        <v>0</v>
      </c>
      <c r="ES230" s="75">
        <f t="shared" si="455"/>
        <v>0</v>
      </c>
      <c r="ET230" s="75">
        <f t="shared" si="456"/>
        <v>0</v>
      </c>
      <c r="EU230" s="75">
        <f t="shared" si="457"/>
        <v>0</v>
      </c>
      <c r="EV230" s="75">
        <f t="shared" si="458"/>
        <v>0</v>
      </c>
      <c r="EW230" s="75">
        <f t="shared" si="459"/>
        <v>0</v>
      </c>
      <c r="EX230" s="75">
        <f t="shared" si="460"/>
        <v>0</v>
      </c>
      <c r="EY230" s="75">
        <f t="shared" si="461"/>
        <v>0</v>
      </c>
      <c r="EZ230" s="75">
        <f t="shared" si="462"/>
        <v>0</v>
      </c>
      <c r="FA230" s="77">
        <f t="shared" si="504"/>
        <v>36.700000000000003</v>
      </c>
      <c r="FD230" s="75">
        <f t="shared" si="488"/>
        <v>298.3</v>
      </c>
      <c r="FE230" s="75">
        <f t="shared" si="489"/>
        <v>0</v>
      </c>
      <c r="FF230" s="75">
        <f t="shared" si="490"/>
        <v>0</v>
      </c>
      <c r="FG230" s="75">
        <f t="shared" si="491"/>
        <v>0</v>
      </c>
      <c r="FH230" s="75">
        <f t="shared" si="492"/>
        <v>0</v>
      </c>
      <c r="FI230" s="75">
        <f t="shared" si="493"/>
        <v>0</v>
      </c>
      <c r="FJ230" s="75">
        <f t="shared" si="494"/>
        <v>0</v>
      </c>
      <c r="FK230" s="75">
        <f t="shared" si="495"/>
        <v>0</v>
      </c>
      <c r="FL230" s="75">
        <f t="shared" si="496"/>
        <v>0</v>
      </c>
      <c r="FM230" s="75">
        <f t="shared" si="497"/>
        <v>0</v>
      </c>
      <c r="FN230" s="75">
        <f t="shared" si="498"/>
        <v>0</v>
      </c>
      <c r="FO230" s="75">
        <f t="shared" si="499"/>
        <v>0</v>
      </c>
      <c r="FP230" s="75">
        <f t="shared" si="500"/>
        <v>298.3</v>
      </c>
    </row>
    <row r="231" spans="1:172" ht="15" customHeight="1" outlineLevel="2" x14ac:dyDescent="0.25">
      <c r="A231" s="30">
        <v>12</v>
      </c>
      <c r="B231" s="30" t="s">
        <v>408</v>
      </c>
      <c r="C231" s="30" t="s">
        <v>6</v>
      </c>
      <c r="D231" s="64">
        <f t="shared" si="423"/>
        <v>16178</v>
      </c>
      <c r="E231" s="62">
        <v>16178</v>
      </c>
      <c r="F231" s="39" t="s">
        <v>659</v>
      </c>
      <c r="G231" s="36" t="s">
        <v>410</v>
      </c>
      <c r="H231" s="36" t="s">
        <v>410</v>
      </c>
      <c r="I231" s="39" t="s">
        <v>775</v>
      </c>
      <c r="J231" s="44" t="s">
        <v>434</v>
      </c>
      <c r="K231" s="44" t="s">
        <v>434</v>
      </c>
      <c r="L231" s="32" t="s">
        <v>220</v>
      </c>
      <c r="M231" s="33" t="s">
        <v>405</v>
      </c>
      <c r="N231" s="34">
        <v>0.01</v>
      </c>
      <c r="O231" s="34">
        <v>0.02</v>
      </c>
      <c r="P231" s="34">
        <v>0</v>
      </c>
      <c r="Q231" s="34">
        <v>0</v>
      </c>
      <c r="R231" s="33">
        <v>0</v>
      </c>
      <c r="S231" s="33">
        <v>0</v>
      </c>
      <c r="T231" s="33">
        <v>30</v>
      </c>
      <c r="U231" s="33"/>
      <c r="X231" s="75">
        <f>+VLOOKUP($D231,[1]venta_neta_cons!$A$2:$N$1048576,3,0)</f>
        <v>7593</v>
      </c>
      <c r="Y231" s="75">
        <f>+VLOOKUP($D231,[1]venta_neta_cons!$A$2:$N$1048576,4,0)</f>
        <v>0</v>
      </c>
      <c r="Z231" s="75">
        <f>+VLOOKUP($D231,[1]venta_neta_cons!$A$2:$N$1048576,5,0)</f>
        <v>0</v>
      </c>
      <c r="AA231" s="75">
        <f>+VLOOKUP($D231,[1]venta_neta_cons!$A$2:$N$1048576,6,0)</f>
        <v>0</v>
      </c>
      <c r="AB231" s="75">
        <f>+VLOOKUP($D231,[1]venta_neta_cons!$A$2:$N$1048576,7,0)</f>
        <v>0</v>
      </c>
      <c r="AC231" s="75">
        <f>+VLOOKUP($D231,[1]venta_neta_cons!$A$2:$N$1048576,8,0)</f>
        <v>0</v>
      </c>
      <c r="AD231" s="75">
        <f>+VLOOKUP($D231,[1]venta_neta_cons!$A$2:$N$1048576,9,0)</f>
        <v>0</v>
      </c>
      <c r="AE231" s="75">
        <f>+VLOOKUP($D231,[1]venta_neta_cons!$A$2:$N$1048576,10,0)</f>
        <v>0</v>
      </c>
      <c r="AF231" s="75">
        <f>+VLOOKUP($D231,[1]venta_neta_cons!$A$2:$N$1048576,11,0)</f>
        <v>0</v>
      </c>
      <c r="AG231" s="75">
        <f>+VLOOKUP($D231,[1]venta_neta_cons!$A$2:$N$1048576,12,0)</f>
        <v>0</v>
      </c>
      <c r="AH231" s="75">
        <f>+VLOOKUP($D231,[1]venta_neta_cons!$A$2:$N$1048576,13,0)</f>
        <v>0</v>
      </c>
      <c r="AI231" s="75">
        <f>+VLOOKUP($D231,[1]venta_neta_cons!$A$2:$N$1048576,14,0)</f>
        <v>0</v>
      </c>
      <c r="AJ231" s="76">
        <f t="shared" si="424"/>
        <v>7593</v>
      </c>
      <c r="AK231" s="159">
        <f t="shared" si="422"/>
        <v>0.10853812722244174</v>
      </c>
      <c r="AL231" s="76"/>
      <c r="AM231" s="75">
        <f>+VLOOKUP($D231,[1]saldo_cons!$A$2:$N$1048576,3,0)</f>
        <v>7593</v>
      </c>
      <c r="AN231" s="75">
        <f>+VLOOKUP($D231,[1]saldo_cons!$A$2:$N$1048576,4,0)</f>
        <v>0</v>
      </c>
      <c r="AO231" s="75">
        <f>+VLOOKUP($D231,[1]saldo_cons!$A$2:$N$1048576,5,0)</f>
        <v>0</v>
      </c>
      <c r="AP231" s="75">
        <f>+VLOOKUP($D231,[1]saldo_cons!$A$2:$N$1048576,6,0)</f>
        <v>0</v>
      </c>
      <c r="AQ231" s="75">
        <f>+VLOOKUP($D231,[1]saldo_cons!$A$2:$N$1048576,7,0)</f>
        <v>0</v>
      </c>
      <c r="AR231" s="75">
        <f>+VLOOKUP($D231,[1]saldo_cons!$A$2:$N$1048576,8,0)</f>
        <v>0</v>
      </c>
      <c r="AS231" s="75">
        <f>+VLOOKUP($D231,[1]saldo_cons!$A$2:$N$1048576,9,0)</f>
        <v>0</v>
      </c>
      <c r="AT231" s="75">
        <f>+VLOOKUP($D231,[1]saldo_cons!$A$2:$N$1048576,10,0)</f>
        <v>0</v>
      </c>
      <c r="AU231" s="75">
        <f>+VLOOKUP($D231,[1]saldo_cons!$A$2:$N$1048576,11,0)</f>
        <v>0</v>
      </c>
      <c r="AV231" s="75">
        <f>+VLOOKUP($D231,[1]saldo_cons!$A$2:$N$1048576,12,0)</f>
        <v>0</v>
      </c>
      <c r="AW231" s="75">
        <f>+VLOOKUP($D231,[1]saldo_cons!$A$2:$N$1048576,13,0)</f>
        <v>0</v>
      </c>
      <c r="AX231" s="75">
        <f>+VLOOKUP($D231,[1]saldo_cons!$A$2:$N$1048576,14,0)</f>
        <v>0</v>
      </c>
      <c r="AY231" s="76">
        <f t="shared" si="501"/>
        <v>7593</v>
      </c>
      <c r="AZ231" s="76"/>
      <c r="BA231" s="76"/>
      <c r="BB231" s="75">
        <f>+VLOOKUP($D231,[1]ggr_cons!$A$2:$N$1048576,3,0)</f>
        <v>824.13000000000011</v>
      </c>
      <c r="BC231" s="75">
        <f>+VLOOKUP($D231,[1]ggr_cons!$A$2:$N$1048576,4,0)</f>
        <v>0</v>
      </c>
      <c r="BD231" s="75">
        <f>+VLOOKUP($D231,[1]ggr_cons!$A$2:$N$1048576,5,0)</f>
        <v>0</v>
      </c>
      <c r="BE231" s="75">
        <f>+VLOOKUP($D231,[1]ggr_cons!$A$2:$N$1048576,6,0)</f>
        <v>0</v>
      </c>
      <c r="BF231" s="75">
        <f>+VLOOKUP($D231,[1]ggr_cons!$A$2:$N$1048576,7,0)</f>
        <v>0</v>
      </c>
      <c r="BG231" s="75">
        <f>+VLOOKUP($D231,[1]ggr_cons!$A$2:$N$1048576,8,0)</f>
        <v>0</v>
      </c>
      <c r="BH231" s="75">
        <f>+VLOOKUP($D231,[1]ggr_cons!$A$2:$N$1048576,9,0)</f>
        <v>0</v>
      </c>
      <c r="BI231" s="75">
        <f>+VLOOKUP($D231,[1]ggr_cons!$A$2:$N$1048576,10,0)</f>
        <v>0</v>
      </c>
      <c r="BJ231" s="75">
        <f>+VLOOKUP($D231,[1]ggr_cons!$A$2:$N$1048576,11,0)</f>
        <v>0</v>
      </c>
      <c r="BK231" s="75">
        <f>+VLOOKUP($D231,[1]ggr_cons!$A$2:$N$1048576,12,0)</f>
        <v>0</v>
      </c>
      <c r="BL231" s="75">
        <f>+VLOOKUP($D231,[1]ggr_cons!$A$2:$N$1048576,13,0)</f>
        <v>0</v>
      </c>
      <c r="BM231" s="75">
        <f>+VLOOKUP($D231,[1]ggr_cons!$A$2:$N$1048576,14,0)</f>
        <v>0</v>
      </c>
      <c r="BN231" s="76">
        <f t="shared" si="502"/>
        <v>824.13000000000011</v>
      </c>
      <c r="BO231" s="75"/>
      <c r="BP231" s="75"/>
      <c r="BQ231" s="77">
        <f t="shared" si="425"/>
        <v>75.930000000000007</v>
      </c>
      <c r="BR231" s="77">
        <f t="shared" si="426"/>
        <v>0</v>
      </c>
      <c r="BS231" s="77">
        <f t="shared" si="427"/>
        <v>0</v>
      </c>
      <c r="BT231" s="77">
        <f t="shared" si="428"/>
        <v>0</v>
      </c>
      <c r="BU231" s="77">
        <f t="shared" si="429"/>
        <v>0</v>
      </c>
      <c r="BV231" s="77">
        <f t="shared" si="430"/>
        <v>0</v>
      </c>
      <c r="BW231" s="77">
        <f t="shared" si="431"/>
        <v>0</v>
      </c>
      <c r="BX231" s="77">
        <f t="shared" si="432"/>
        <v>0</v>
      </c>
      <c r="BY231" s="77">
        <f t="shared" si="433"/>
        <v>0</v>
      </c>
      <c r="BZ231" s="77">
        <f t="shared" si="434"/>
        <v>0</v>
      </c>
      <c r="CA231" s="77">
        <f t="shared" si="435"/>
        <v>0</v>
      </c>
      <c r="CB231" s="77">
        <f t="shared" si="436"/>
        <v>0</v>
      </c>
      <c r="CC231" s="77">
        <f t="shared" si="437"/>
        <v>75.930000000000007</v>
      </c>
      <c r="CD231" s="75"/>
      <c r="CE231" s="77"/>
      <c r="CF231" s="77">
        <f t="shared" si="438"/>
        <v>62.752066115702483</v>
      </c>
      <c r="CG231" s="77">
        <f t="shared" si="439"/>
        <v>0</v>
      </c>
      <c r="CH231" s="77">
        <f t="shared" si="440"/>
        <v>0</v>
      </c>
      <c r="CI231" s="77">
        <f t="shared" si="441"/>
        <v>0</v>
      </c>
      <c r="CJ231" s="77">
        <f t="shared" si="442"/>
        <v>0</v>
      </c>
      <c r="CK231" s="77">
        <f t="shared" si="443"/>
        <v>0</v>
      </c>
      <c r="CL231" s="77">
        <f t="shared" si="444"/>
        <v>0</v>
      </c>
      <c r="CM231" s="77">
        <f t="shared" si="445"/>
        <v>0</v>
      </c>
      <c r="CN231" s="77">
        <f t="shared" si="446"/>
        <v>0</v>
      </c>
      <c r="CO231" s="77">
        <f t="shared" si="447"/>
        <v>0</v>
      </c>
      <c r="CP231" s="77">
        <f t="shared" si="448"/>
        <v>0</v>
      </c>
      <c r="CQ231" s="77">
        <f t="shared" si="449"/>
        <v>0</v>
      </c>
      <c r="CR231" s="77">
        <f t="shared" si="450"/>
        <v>62.752066115702483</v>
      </c>
      <c r="CS231" s="75"/>
      <c r="CT231" s="75"/>
      <c r="CU231" s="78">
        <f t="shared" si="463"/>
        <v>151.86000000000001</v>
      </c>
      <c r="CV231" s="78">
        <f t="shared" si="464"/>
        <v>0</v>
      </c>
      <c r="CW231" s="78">
        <f t="shared" si="465"/>
        <v>0</v>
      </c>
      <c r="CX231" s="78">
        <f t="shared" si="466"/>
        <v>0</v>
      </c>
      <c r="CY231" s="78">
        <f t="shared" si="467"/>
        <v>0</v>
      </c>
      <c r="CZ231" s="78">
        <f t="shared" si="468"/>
        <v>0</v>
      </c>
      <c r="DA231" s="78">
        <f t="shared" si="469"/>
        <v>0</v>
      </c>
      <c r="DB231" s="78">
        <f t="shared" si="470"/>
        <v>0</v>
      </c>
      <c r="DC231" s="78">
        <f t="shared" si="471"/>
        <v>0</v>
      </c>
      <c r="DD231" s="78">
        <f t="shared" si="472"/>
        <v>0</v>
      </c>
      <c r="DE231" s="78">
        <f t="shared" si="473"/>
        <v>0</v>
      </c>
      <c r="DF231" s="78">
        <f t="shared" si="474"/>
        <v>0</v>
      </c>
      <c r="DG231" s="77">
        <f t="shared" si="475"/>
        <v>151.86000000000001</v>
      </c>
      <c r="DH231" s="75"/>
      <c r="DJ231" s="6">
        <f t="shared" si="476"/>
        <v>30</v>
      </c>
      <c r="DK231" s="6">
        <f t="shared" si="477"/>
        <v>0</v>
      </c>
      <c r="DL231" s="6">
        <f t="shared" si="478"/>
        <v>0</v>
      </c>
      <c r="DM231" s="6">
        <f t="shared" si="479"/>
        <v>0</v>
      </c>
      <c r="DN231" s="6">
        <f t="shared" si="480"/>
        <v>0</v>
      </c>
      <c r="DO231" s="6">
        <f t="shared" si="481"/>
        <v>0</v>
      </c>
      <c r="DP231" s="6">
        <f t="shared" si="482"/>
        <v>0</v>
      </c>
      <c r="DQ231" s="6">
        <f t="shared" si="483"/>
        <v>0</v>
      </c>
      <c r="DR231" s="6">
        <f t="shared" si="484"/>
        <v>0</v>
      </c>
      <c r="DS231" s="6">
        <f t="shared" si="485"/>
        <v>0</v>
      </c>
      <c r="DT231" s="6">
        <f t="shared" si="486"/>
        <v>0</v>
      </c>
      <c r="DU231" s="6">
        <f t="shared" si="487"/>
        <v>0</v>
      </c>
      <c r="DV231" s="77">
        <f t="shared" si="505"/>
        <v>30</v>
      </c>
      <c r="DY231" s="6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77">
        <f t="shared" si="503"/>
        <v>0</v>
      </c>
      <c r="EO231" s="75">
        <f t="shared" si="451"/>
        <v>181.86</v>
      </c>
      <c r="EP231" s="75">
        <f t="shared" si="452"/>
        <v>0</v>
      </c>
      <c r="EQ231" s="75">
        <f t="shared" si="453"/>
        <v>0</v>
      </c>
      <c r="ER231" s="75">
        <f t="shared" si="454"/>
        <v>0</v>
      </c>
      <c r="ES231" s="75">
        <f t="shared" si="455"/>
        <v>0</v>
      </c>
      <c r="ET231" s="75">
        <f t="shared" si="456"/>
        <v>0</v>
      </c>
      <c r="EU231" s="75">
        <f t="shared" si="457"/>
        <v>0</v>
      </c>
      <c r="EV231" s="75">
        <f t="shared" si="458"/>
        <v>0</v>
      </c>
      <c r="EW231" s="75">
        <f t="shared" si="459"/>
        <v>0</v>
      </c>
      <c r="EX231" s="75">
        <f t="shared" si="460"/>
        <v>0</v>
      </c>
      <c r="EY231" s="75">
        <f t="shared" si="461"/>
        <v>0</v>
      </c>
      <c r="EZ231" s="75">
        <f t="shared" si="462"/>
        <v>0</v>
      </c>
      <c r="FA231" s="77">
        <f t="shared" si="504"/>
        <v>181.86</v>
      </c>
      <c r="FD231" s="75">
        <f t="shared" si="488"/>
        <v>7411.14</v>
      </c>
      <c r="FE231" s="75">
        <f t="shared" si="489"/>
        <v>0</v>
      </c>
      <c r="FF231" s="75">
        <f t="shared" si="490"/>
        <v>0</v>
      </c>
      <c r="FG231" s="75">
        <f t="shared" si="491"/>
        <v>0</v>
      </c>
      <c r="FH231" s="75">
        <f t="shared" si="492"/>
        <v>0</v>
      </c>
      <c r="FI231" s="75">
        <f t="shared" si="493"/>
        <v>0</v>
      </c>
      <c r="FJ231" s="75">
        <f t="shared" si="494"/>
        <v>0</v>
      </c>
      <c r="FK231" s="75">
        <f t="shared" si="495"/>
        <v>0</v>
      </c>
      <c r="FL231" s="75">
        <f t="shared" si="496"/>
        <v>0</v>
      </c>
      <c r="FM231" s="75">
        <f t="shared" si="497"/>
        <v>0</v>
      </c>
      <c r="FN231" s="75">
        <f t="shared" si="498"/>
        <v>0</v>
      </c>
      <c r="FO231" s="75">
        <f t="shared" si="499"/>
        <v>0</v>
      </c>
      <c r="FP231" s="75">
        <f t="shared" si="500"/>
        <v>7411.14</v>
      </c>
    </row>
    <row r="232" spans="1:172" ht="15" customHeight="1" outlineLevel="2" x14ac:dyDescent="0.25">
      <c r="A232" s="30">
        <v>12</v>
      </c>
      <c r="B232" s="30" t="s">
        <v>408</v>
      </c>
      <c r="C232" s="30" t="s">
        <v>6</v>
      </c>
      <c r="D232" s="64">
        <f t="shared" si="423"/>
        <v>16179</v>
      </c>
      <c r="E232" s="62">
        <v>16179</v>
      </c>
      <c r="F232" s="39" t="s">
        <v>778</v>
      </c>
      <c r="G232" s="36" t="s">
        <v>410</v>
      </c>
      <c r="H232" s="36" t="s">
        <v>410</v>
      </c>
      <c r="I232" s="39" t="s">
        <v>776</v>
      </c>
      <c r="J232" s="37" t="s">
        <v>777</v>
      </c>
      <c r="K232" s="44" t="s">
        <v>434</v>
      </c>
      <c r="L232" s="32" t="s">
        <v>220</v>
      </c>
      <c r="M232" s="33" t="s">
        <v>405</v>
      </c>
      <c r="N232" s="34">
        <v>0.01</v>
      </c>
      <c r="O232" s="34">
        <v>0.02</v>
      </c>
      <c r="P232" s="34">
        <v>0</v>
      </c>
      <c r="Q232" s="34">
        <v>0</v>
      </c>
      <c r="R232" s="33">
        <v>0</v>
      </c>
      <c r="S232" s="33">
        <v>0</v>
      </c>
      <c r="T232" s="33">
        <v>30</v>
      </c>
      <c r="U232" s="33"/>
      <c r="X232" s="75">
        <f>+VLOOKUP($D232,[1]venta_neta_cons!$A$2:$N$1048576,3,0)</f>
        <v>2122</v>
      </c>
      <c r="Y232" s="75">
        <f>+VLOOKUP($D232,[1]venta_neta_cons!$A$2:$N$1048576,4,0)</f>
        <v>0</v>
      </c>
      <c r="Z232" s="75">
        <f>+VLOOKUP($D232,[1]venta_neta_cons!$A$2:$N$1048576,5,0)</f>
        <v>0</v>
      </c>
      <c r="AA232" s="75">
        <f>+VLOOKUP($D232,[1]venta_neta_cons!$A$2:$N$1048576,6,0)</f>
        <v>0</v>
      </c>
      <c r="AB232" s="75">
        <f>+VLOOKUP($D232,[1]venta_neta_cons!$A$2:$N$1048576,7,0)</f>
        <v>0</v>
      </c>
      <c r="AC232" s="75">
        <f>+VLOOKUP($D232,[1]venta_neta_cons!$A$2:$N$1048576,8,0)</f>
        <v>0</v>
      </c>
      <c r="AD232" s="75">
        <f>+VLOOKUP($D232,[1]venta_neta_cons!$A$2:$N$1048576,9,0)</f>
        <v>0</v>
      </c>
      <c r="AE232" s="75">
        <f>+VLOOKUP($D232,[1]venta_neta_cons!$A$2:$N$1048576,10,0)</f>
        <v>0</v>
      </c>
      <c r="AF232" s="75">
        <f>+VLOOKUP($D232,[1]venta_neta_cons!$A$2:$N$1048576,11,0)</f>
        <v>0</v>
      </c>
      <c r="AG232" s="75">
        <f>+VLOOKUP($D232,[1]venta_neta_cons!$A$2:$N$1048576,12,0)</f>
        <v>0</v>
      </c>
      <c r="AH232" s="75">
        <f>+VLOOKUP($D232,[1]venta_neta_cons!$A$2:$N$1048576,13,0)</f>
        <v>0</v>
      </c>
      <c r="AI232" s="75">
        <f>+VLOOKUP($D232,[1]venta_neta_cons!$A$2:$N$1048576,14,0)</f>
        <v>0</v>
      </c>
      <c r="AJ232" s="76">
        <f t="shared" si="424"/>
        <v>2122</v>
      </c>
      <c r="AK232" s="159">
        <f t="shared" si="422"/>
        <v>0.28868049010367575</v>
      </c>
      <c r="AL232" s="76"/>
      <c r="AM232" s="75">
        <f>+VLOOKUP($D232,[1]saldo_cons!$A$2:$N$1048576,3,0)</f>
        <v>2122</v>
      </c>
      <c r="AN232" s="75">
        <f>+VLOOKUP($D232,[1]saldo_cons!$A$2:$N$1048576,4,0)</f>
        <v>0</v>
      </c>
      <c r="AO232" s="75">
        <f>+VLOOKUP($D232,[1]saldo_cons!$A$2:$N$1048576,5,0)</f>
        <v>0</v>
      </c>
      <c r="AP232" s="75">
        <f>+VLOOKUP($D232,[1]saldo_cons!$A$2:$N$1048576,6,0)</f>
        <v>0</v>
      </c>
      <c r="AQ232" s="75">
        <f>+VLOOKUP($D232,[1]saldo_cons!$A$2:$N$1048576,7,0)</f>
        <v>0</v>
      </c>
      <c r="AR232" s="75">
        <f>+VLOOKUP($D232,[1]saldo_cons!$A$2:$N$1048576,8,0)</f>
        <v>0</v>
      </c>
      <c r="AS232" s="75">
        <f>+VLOOKUP($D232,[1]saldo_cons!$A$2:$N$1048576,9,0)</f>
        <v>0</v>
      </c>
      <c r="AT232" s="75">
        <f>+VLOOKUP($D232,[1]saldo_cons!$A$2:$N$1048576,10,0)</f>
        <v>0</v>
      </c>
      <c r="AU232" s="75">
        <f>+VLOOKUP($D232,[1]saldo_cons!$A$2:$N$1048576,11,0)</f>
        <v>0</v>
      </c>
      <c r="AV232" s="75">
        <f>+VLOOKUP($D232,[1]saldo_cons!$A$2:$N$1048576,12,0)</f>
        <v>0</v>
      </c>
      <c r="AW232" s="75">
        <f>+VLOOKUP($D232,[1]saldo_cons!$A$2:$N$1048576,13,0)</f>
        <v>0</v>
      </c>
      <c r="AX232" s="75">
        <f>+VLOOKUP($D232,[1]saldo_cons!$A$2:$N$1048576,14,0)</f>
        <v>0</v>
      </c>
      <c r="AY232" s="76">
        <f t="shared" si="501"/>
        <v>2122</v>
      </c>
      <c r="AZ232" s="76"/>
      <c r="BA232" s="76"/>
      <c r="BB232" s="75">
        <f>+VLOOKUP($D232,[1]ggr_cons!$A$2:$N$1048576,3,0)</f>
        <v>612.57999999999993</v>
      </c>
      <c r="BC232" s="75">
        <f>+VLOOKUP($D232,[1]ggr_cons!$A$2:$N$1048576,4,0)</f>
        <v>0</v>
      </c>
      <c r="BD232" s="75">
        <f>+VLOOKUP($D232,[1]ggr_cons!$A$2:$N$1048576,5,0)</f>
        <v>0</v>
      </c>
      <c r="BE232" s="75">
        <f>+VLOOKUP($D232,[1]ggr_cons!$A$2:$N$1048576,6,0)</f>
        <v>0</v>
      </c>
      <c r="BF232" s="75">
        <f>+VLOOKUP($D232,[1]ggr_cons!$A$2:$N$1048576,7,0)</f>
        <v>0</v>
      </c>
      <c r="BG232" s="75">
        <f>+VLOOKUP($D232,[1]ggr_cons!$A$2:$N$1048576,8,0)</f>
        <v>0</v>
      </c>
      <c r="BH232" s="75">
        <f>+VLOOKUP($D232,[1]ggr_cons!$A$2:$N$1048576,9,0)</f>
        <v>0</v>
      </c>
      <c r="BI232" s="75">
        <f>+VLOOKUP($D232,[1]ggr_cons!$A$2:$N$1048576,10,0)</f>
        <v>0</v>
      </c>
      <c r="BJ232" s="75">
        <f>+VLOOKUP($D232,[1]ggr_cons!$A$2:$N$1048576,11,0)</f>
        <v>0</v>
      </c>
      <c r="BK232" s="75">
        <f>+VLOOKUP($D232,[1]ggr_cons!$A$2:$N$1048576,12,0)</f>
        <v>0</v>
      </c>
      <c r="BL232" s="75">
        <f>+VLOOKUP($D232,[1]ggr_cons!$A$2:$N$1048576,13,0)</f>
        <v>0</v>
      </c>
      <c r="BM232" s="75">
        <f>+VLOOKUP($D232,[1]ggr_cons!$A$2:$N$1048576,14,0)</f>
        <v>0</v>
      </c>
      <c r="BN232" s="76">
        <f t="shared" si="502"/>
        <v>612.57999999999993</v>
      </c>
      <c r="BO232" s="75"/>
      <c r="BP232" s="75"/>
      <c r="BQ232" s="77">
        <f t="shared" si="425"/>
        <v>21.22</v>
      </c>
      <c r="BR232" s="77">
        <f t="shared" si="426"/>
        <v>0</v>
      </c>
      <c r="BS232" s="77">
        <f t="shared" si="427"/>
        <v>0</v>
      </c>
      <c r="BT232" s="77">
        <f t="shared" si="428"/>
        <v>0</v>
      </c>
      <c r="BU232" s="77">
        <f t="shared" si="429"/>
        <v>0</v>
      </c>
      <c r="BV232" s="77">
        <f t="shared" si="430"/>
        <v>0</v>
      </c>
      <c r="BW232" s="77">
        <f t="shared" si="431"/>
        <v>0</v>
      </c>
      <c r="BX232" s="77">
        <f t="shared" si="432"/>
        <v>0</v>
      </c>
      <c r="BY232" s="77">
        <f t="shared" si="433"/>
        <v>0</v>
      </c>
      <c r="BZ232" s="77">
        <f t="shared" si="434"/>
        <v>0</v>
      </c>
      <c r="CA232" s="77">
        <f t="shared" si="435"/>
        <v>0</v>
      </c>
      <c r="CB232" s="77">
        <f t="shared" si="436"/>
        <v>0</v>
      </c>
      <c r="CC232" s="77">
        <f t="shared" si="437"/>
        <v>21.22</v>
      </c>
      <c r="CD232" s="75"/>
      <c r="CE232" s="77"/>
      <c r="CF232" s="77">
        <f t="shared" si="438"/>
        <v>17.537190082644628</v>
      </c>
      <c r="CG232" s="77">
        <f t="shared" si="439"/>
        <v>0</v>
      </c>
      <c r="CH232" s="77">
        <f t="shared" si="440"/>
        <v>0</v>
      </c>
      <c r="CI232" s="77">
        <f t="shared" si="441"/>
        <v>0</v>
      </c>
      <c r="CJ232" s="77">
        <f t="shared" si="442"/>
        <v>0</v>
      </c>
      <c r="CK232" s="77">
        <f t="shared" si="443"/>
        <v>0</v>
      </c>
      <c r="CL232" s="77">
        <f t="shared" si="444"/>
        <v>0</v>
      </c>
      <c r="CM232" s="77">
        <f t="shared" si="445"/>
        <v>0</v>
      </c>
      <c r="CN232" s="77">
        <f t="shared" si="446"/>
        <v>0</v>
      </c>
      <c r="CO232" s="77">
        <f t="shared" si="447"/>
        <v>0</v>
      </c>
      <c r="CP232" s="77">
        <f t="shared" si="448"/>
        <v>0</v>
      </c>
      <c r="CQ232" s="77">
        <f t="shared" si="449"/>
        <v>0</v>
      </c>
      <c r="CR232" s="77">
        <f t="shared" si="450"/>
        <v>17.537190082644628</v>
      </c>
      <c r="CS232" s="75"/>
      <c r="CT232" s="75"/>
      <c r="CU232" s="78">
        <f t="shared" si="463"/>
        <v>42.44</v>
      </c>
      <c r="CV232" s="78">
        <f t="shared" si="464"/>
        <v>0</v>
      </c>
      <c r="CW232" s="78">
        <f t="shared" si="465"/>
        <v>0</v>
      </c>
      <c r="CX232" s="78">
        <f t="shared" si="466"/>
        <v>0</v>
      </c>
      <c r="CY232" s="78">
        <f t="shared" si="467"/>
        <v>0</v>
      </c>
      <c r="CZ232" s="78">
        <f t="shared" si="468"/>
        <v>0</v>
      </c>
      <c r="DA232" s="78">
        <f t="shared" si="469"/>
        <v>0</v>
      </c>
      <c r="DB232" s="78">
        <f t="shared" si="470"/>
        <v>0</v>
      </c>
      <c r="DC232" s="78">
        <f t="shared" si="471"/>
        <v>0</v>
      </c>
      <c r="DD232" s="78">
        <f t="shared" si="472"/>
        <v>0</v>
      </c>
      <c r="DE232" s="78">
        <f t="shared" si="473"/>
        <v>0</v>
      </c>
      <c r="DF232" s="78">
        <f t="shared" si="474"/>
        <v>0</v>
      </c>
      <c r="DG232" s="77">
        <f t="shared" si="475"/>
        <v>42.44</v>
      </c>
      <c r="DH232" s="75"/>
      <c r="DJ232" s="6">
        <f t="shared" si="476"/>
        <v>30</v>
      </c>
      <c r="DK232" s="6">
        <f t="shared" si="477"/>
        <v>0</v>
      </c>
      <c r="DL232" s="6">
        <f t="shared" si="478"/>
        <v>0</v>
      </c>
      <c r="DM232" s="6">
        <f t="shared" si="479"/>
        <v>0</v>
      </c>
      <c r="DN232" s="6">
        <f t="shared" si="480"/>
        <v>0</v>
      </c>
      <c r="DO232" s="6">
        <f t="shared" si="481"/>
        <v>0</v>
      </c>
      <c r="DP232" s="6">
        <f t="shared" si="482"/>
        <v>0</v>
      </c>
      <c r="DQ232" s="6">
        <f t="shared" si="483"/>
        <v>0</v>
      </c>
      <c r="DR232" s="6">
        <f t="shared" si="484"/>
        <v>0</v>
      </c>
      <c r="DS232" s="6">
        <f t="shared" si="485"/>
        <v>0</v>
      </c>
      <c r="DT232" s="6">
        <f t="shared" si="486"/>
        <v>0</v>
      </c>
      <c r="DU232" s="6">
        <f t="shared" si="487"/>
        <v>0</v>
      </c>
      <c r="DV232" s="77">
        <f t="shared" si="505"/>
        <v>30</v>
      </c>
      <c r="DY232" s="6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77">
        <f t="shared" si="503"/>
        <v>0</v>
      </c>
      <c r="EO232" s="75">
        <f t="shared" si="451"/>
        <v>72.44</v>
      </c>
      <c r="EP232" s="75">
        <f t="shared" si="452"/>
        <v>0</v>
      </c>
      <c r="EQ232" s="75">
        <f t="shared" si="453"/>
        <v>0</v>
      </c>
      <c r="ER232" s="75">
        <f t="shared" si="454"/>
        <v>0</v>
      </c>
      <c r="ES232" s="75">
        <f t="shared" si="455"/>
        <v>0</v>
      </c>
      <c r="ET232" s="75">
        <f t="shared" si="456"/>
        <v>0</v>
      </c>
      <c r="EU232" s="75">
        <f t="shared" si="457"/>
        <v>0</v>
      </c>
      <c r="EV232" s="75">
        <f t="shared" si="458"/>
        <v>0</v>
      </c>
      <c r="EW232" s="75">
        <f t="shared" si="459"/>
        <v>0</v>
      </c>
      <c r="EX232" s="75">
        <f t="shared" si="460"/>
        <v>0</v>
      </c>
      <c r="EY232" s="75">
        <f t="shared" si="461"/>
        <v>0</v>
      </c>
      <c r="EZ232" s="75">
        <f t="shared" si="462"/>
        <v>0</v>
      </c>
      <c r="FA232" s="77">
        <f t="shared" si="504"/>
        <v>72.44</v>
      </c>
      <c r="FD232" s="75">
        <f t="shared" si="488"/>
        <v>2049.56</v>
      </c>
      <c r="FE232" s="75">
        <f t="shared" si="489"/>
        <v>0</v>
      </c>
      <c r="FF232" s="75">
        <f t="shared" si="490"/>
        <v>0</v>
      </c>
      <c r="FG232" s="75">
        <f t="shared" si="491"/>
        <v>0</v>
      </c>
      <c r="FH232" s="75">
        <f t="shared" si="492"/>
        <v>0</v>
      </c>
      <c r="FI232" s="75">
        <f t="shared" si="493"/>
        <v>0</v>
      </c>
      <c r="FJ232" s="75">
        <f t="shared" si="494"/>
        <v>0</v>
      </c>
      <c r="FK232" s="75">
        <f t="shared" si="495"/>
        <v>0</v>
      </c>
      <c r="FL232" s="75">
        <f t="shared" si="496"/>
        <v>0</v>
      </c>
      <c r="FM232" s="75">
        <f t="shared" si="497"/>
        <v>0</v>
      </c>
      <c r="FN232" s="75">
        <f t="shared" si="498"/>
        <v>0</v>
      </c>
      <c r="FO232" s="75">
        <f t="shared" si="499"/>
        <v>0</v>
      </c>
      <c r="FP232" s="75">
        <f t="shared" si="500"/>
        <v>2049.56</v>
      </c>
    </row>
    <row r="233" spans="1:172" ht="15" customHeight="1" outlineLevel="2" x14ac:dyDescent="0.25">
      <c r="A233" s="30">
        <v>12</v>
      </c>
      <c r="B233" s="30" t="s">
        <v>408</v>
      </c>
      <c r="C233" s="30" t="s">
        <v>6</v>
      </c>
      <c r="D233" s="64">
        <f t="shared" si="423"/>
        <v>16180</v>
      </c>
      <c r="E233" s="62">
        <v>16180</v>
      </c>
      <c r="F233" s="39" t="s">
        <v>781</v>
      </c>
      <c r="G233" s="36" t="s">
        <v>410</v>
      </c>
      <c r="H233" s="36" t="s">
        <v>410</v>
      </c>
      <c r="I233" s="39" t="s">
        <v>779</v>
      </c>
      <c r="J233" s="37" t="s">
        <v>780</v>
      </c>
      <c r="K233" s="44" t="s">
        <v>434</v>
      </c>
      <c r="L233" s="32" t="s">
        <v>220</v>
      </c>
      <c r="M233" s="33" t="s">
        <v>405</v>
      </c>
      <c r="N233" s="34">
        <v>0.01</v>
      </c>
      <c r="O233" s="34">
        <v>0.02</v>
      </c>
      <c r="P233" s="34">
        <v>0</v>
      </c>
      <c r="Q233" s="34">
        <v>0</v>
      </c>
      <c r="R233" s="33">
        <v>0</v>
      </c>
      <c r="S233" s="33">
        <v>0</v>
      </c>
      <c r="T233" s="33">
        <v>30</v>
      </c>
      <c r="U233" s="33"/>
      <c r="X233" s="75">
        <f>+VLOOKUP($D233,[1]venta_neta_cons!$A$2:$N$1048576,3,0)</f>
        <v>2399</v>
      </c>
      <c r="Y233" s="75">
        <f>+VLOOKUP($D233,[1]venta_neta_cons!$A$2:$N$1048576,4,0)</f>
        <v>0</v>
      </c>
      <c r="Z233" s="75">
        <f>+VLOOKUP($D233,[1]venta_neta_cons!$A$2:$N$1048576,5,0)</f>
        <v>0</v>
      </c>
      <c r="AA233" s="75">
        <f>+VLOOKUP($D233,[1]venta_neta_cons!$A$2:$N$1048576,6,0)</f>
        <v>0</v>
      </c>
      <c r="AB233" s="75">
        <f>+VLOOKUP($D233,[1]venta_neta_cons!$A$2:$N$1048576,7,0)</f>
        <v>0</v>
      </c>
      <c r="AC233" s="75">
        <f>+VLOOKUP($D233,[1]venta_neta_cons!$A$2:$N$1048576,8,0)</f>
        <v>0</v>
      </c>
      <c r="AD233" s="75">
        <f>+VLOOKUP($D233,[1]venta_neta_cons!$A$2:$N$1048576,9,0)</f>
        <v>0</v>
      </c>
      <c r="AE233" s="75">
        <f>+VLOOKUP($D233,[1]venta_neta_cons!$A$2:$N$1048576,10,0)</f>
        <v>0</v>
      </c>
      <c r="AF233" s="75">
        <f>+VLOOKUP($D233,[1]venta_neta_cons!$A$2:$N$1048576,11,0)</f>
        <v>0</v>
      </c>
      <c r="AG233" s="75">
        <f>+VLOOKUP($D233,[1]venta_neta_cons!$A$2:$N$1048576,12,0)</f>
        <v>0</v>
      </c>
      <c r="AH233" s="75">
        <f>+VLOOKUP($D233,[1]venta_neta_cons!$A$2:$N$1048576,13,0)</f>
        <v>0</v>
      </c>
      <c r="AI233" s="75">
        <f>+VLOOKUP($D233,[1]venta_neta_cons!$A$2:$N$1048576,14,0)</f>
        <v>0</v>
      </c>
      <c r="AJ233" s="76">
        <f t="shared" si="424"/>
        <v>2399</v>
      </c>
      <c r="AK233" s="159">
        <f t="shared" si="422"/>
        <v>0.66870362651104631</v>
      </c>
      <c r="AL233" s="76"/>
      <c r="AM233" s="75">
        <f>+VLOOKUP($D233,[1]saldo_cons!$A$2:$N$1048576,3,0)</f>
        <v>2399</v>
      </c>
      <c r="AN233" s="75">
        <f>+VLOOKUP($D233,[1]saldo_cons!$A$2:$N$1048576,4,0)</f>
        <v>0</v>
      </c>
      <c r="AO233" s="75">
        <f>+VLOOKUP($D233,[1]saldo_cons!$A$2:$N$1048576,5,0)</f>
        <v>0</v>
      </c>
      <c r="AP233" s="75">
        <f>+VLOOKUP($D233,[1]saldo_cons!$A$2:$N$1048576,6,0)</f>
        <v>0</v>
      </c>
      <c r="AQ233" s="75">
        <f>+VLOOKUP($D233,[1]saldo_cons!$A$2:$N$1048576,7,0)</f>
        <v>0</v>
      </c>
      <c r="AR233" s="75">
        <f>+VLOOKUP($D233,[1]saldo_cons!$A$2:$N$1048576,8,0)</f>
        <v>0</v>
      </c>
      <c r="AS233" s="75">
        <f>+VLOOKUP($D233,[1]saldo_cons!$A$2:$N$1048576,9,0)</f>
        <v>0</v>
      </c>
      <c r="AT233" s="75">
        <f>+VLOOKUP($D233,[1]saldo_cons!$A$2:$N$1048576,10,0)</f>
        <v>0</v>
      </c>
      <c r="AU233" s="75">
        <f>+VLOOKUP($D233,[1]saldo_cons!$A$2:$N$1048576,11,0)</f>
        <v>0</v>
      </c>
      <c r="AV233" s="75">
        <f>+VLOOKUP($D233,[1]saldo_cons!$A$2:$N$1048576,12,0)</f>
        <v>0</v>
      </c>
      <c r="AW233" s="75">
        <f>+VLOOKUP($D233,[1]saldo_cons!$A$2:$N$1048576,13,0)</f>
        <v>0</v>
      </c>
      <c r="AX233" s="75">
        <f>+VLOOKUP($D233,[1]saldo_cons!$A$2:$N$1048576,14,0)</f>
        <v>0</v>
      </c>
      <c r="AY233" s="76">
        <f t="shared" si="501"/>
        <v>2399</v>
      </c>
      <c r="AZ233" s="76"/>
      <c r="BA233" s="76"/>
      <c r="BB233" s="75">
        <f>+VLOOKUP($D233,[1]ggr_cons!$A$2:$N$1048576,3,0)</f>
        <v>1604.22</v>
      </c>
      <c r="BC233" s="75">
        <f>+VLOOKUP($D233,[1]ggr_cons!$A$2:$N$1048576,4,0)</f>
        <v>0</v>
      </c>
      <c r="BD233" s="75">
        <f>+VLOOKUP($D233,[1]ggr_cons!$A$2:$N$1048576,5,0)</f>
        <v>0</v>
      </c>
      <c r="BE233" s="75">
        <f>+VLOOKUP($D233,[1]ggr_cons!$A$2:$N$1048576,6,0)</f>
        <v>0</v>
      </c>
      <c r="BF233" s="75">
        <f>+VLOOKUP($D233,[1]ggr_cons!$A$2:$N$1048576,7,0)</f>
        <v>0</v>
      </c>
      <c r="BG233" s="75">
        <f>+VLOOKUP($D233,[1]ggr_cons!$A$2:$N$1048576,8,0)</f>
        <v>0</v>
      </c>
      <c r="BH233" s="75">
        <f>+VLOOKUP($D233,[1]ggr_cons!$A$2:$N$1048576,9,0)</f>
        <v>0</v>
      </c>
      <c r="BI233" s="75">
        <f>+VLOOKUP($D233,[1]ggr_cons!$A$2:$N$1048576,10,0)</f>
        <v>0</v>
      </c>
      <c r="BJ233" s="75">
        <f>+VLOOKUP($D233,[1]ggr_cons!$A$2:$N$1048576,11,0)</f>
        <v>0</v>
      </c>
      <c r="BK233" s="75">
        <f>+VLOOKUP($D233,[1]ggr_cons!$A$2:$N$1048576,12,0)</f>
        <v>0</v>
      </c>
      <c r="BL233" s="75">
        <f>+VLOOKUP($D233,[1]ggr_cons!$A$2:$N$1048576,13,0)</f>
        <v>0</v>
      </c>
      <c r="BM233" s="75">
        <f>+VLOOKUP($D233,[1]ggr_cons!$A$2:$N$1048576,14,0)</f>
        <v>0</v>
      </c>
      <c r="BN233" s="76">
        <f t="shared" si="502"/>
        <v>1604.22</v>
      </c>
      <c r="BO233" s="75"/>
      <c r="BP233" s="75"/>
      <c r="BQ233" s="77">
        <f t="shared" si="425"/>
        <v>23.990000000000002</v>
      </c>
      <c r="BR233" s="77">
        <f t="shared" si="426"/>
        <v>0</v>
      </c>
      <c r="BS233" s="77">
        <f t="shared" si="427"/>
        <v>0</v>
      </c>
      <c r="BT233" s="77">
        <f t="shared" si="428"/>
        <v>0</v>
      </c>
      <c r="BU233" s="77">
        <f t="shared" si="429"/>
        <v>0</v>
      </c>
      <c r="BV233" s="77">
        <f t="shared" si="430"/>
        <v>0</v>
      </c>
      <c r="BW233" s="77">
        <f t="shared" si="431"/>
        <v>0</v>
      </c>
      <c r="BX233" s="77">
        <f t="shared" si="432"/>
        <v>0</v>
      </c>
      <c r="BY233" s="77">
        <f t="shared" si="433"/>
        <v>0</v>
      </c>
      <c r="BZ233" s="77">
        <f t="shared" si="434"/>
        <v>0</v>
      </c>
      <c r="CA233" s="77">
        <f t="shared" si="435"/>
        <v>0</v>
      </c>
      <c r="CB233" s="77">
        <f t="shared" si="436"/>
        <v>0</v>
      </c>
      <c r="CC233" s="77">
        <f t="shared" si="437"/>
        <v>23.990000000000002</v>
      </c>
      <c r="CD233" s="75"/>
      <c r="CE233" s="77"/>
      <c r="CF233" s="77">
        <f t="shared" si="438"/>
        <v>19.826446280991739</v>
      </c>
      <c r="CG233" s="77">
        <f t="shared" si="439"/>
        <v>0</v>
      </c>
      <c r="CH233" s="77">
        <f t="shared" si="440"/>
        <v>0</v>
      </c>
      <c r="CI233" s="77">
        <f t="shared" si="441"/>
        <v>0</v>
      </c>
      <c r="CJ233" s="77">
        <f t="shared" si="442"/>
        <v>0</v>
      </c>
      <c r="CK233" s="77">
        <f t="shared" si="443"/>
        <v>0</v>
      </c>
      <c r="CL233" s="77">
        <f t="shared" si="444"/>
        <v>0</v>
      </c>
      <c r="CM233" s="77">
        <f t="shared" si="445"/>
        <v>0</v>
      </c>
      <c r="CN233" s="77">
        <f t="shared" si="446"/>
        <v>0</v>
      </c>
      <c r="CO233" s="77">
        <f t="shared" si="447"/>
        <v>0</v>
      </c>
      <c r="CP233" s="77">
        <f t="shared" si="448"/>
        <v>0</v>
      </c>
      <c r="CQ233" s="77">
        <f t="shared" si="449"/>
        <v>0</v>
      </c>
      <c r="CR233" s="77">
        <f t="shared" si="450"/>
        <v>19.826446280991739</v>
      </c>
      <c r="CS233" s="75"/>
      <c r="CT233" s="75"/>
      <c r="CU233" s="78">
        <f t="shared" si="463"/>
        <v>47.980000000000004</v>
      </c>
      <c r="CV233" s="78">
        <f t="shared" si="464"/>
        <v>0</v>
      </c>
      <c r="CW233" s="78">
        <f t="shared" si="465"/>
        <v>0</v>
      </c>
      <c r="CX233" s="78">
        <f t="shared" si="466"/>
        <v>0</v>
      </c>
      <c r="CY233" s="78">
        <f t="shared" si="467"/>
        <v>0</v>
      </c>
      <c r="CZ233" s="78">
        <f t="shared" si="468"/>
        <v>0</v>
      </c>
      <c r="DA233" s="78">
        <f t="shared" si="469"/>
        <v>0</v>
      </c>
      <c r="DB233" s="78">
        <f t="shared" si="470"/>
        <v>0</v>
      </c>
      <c r="DC233" s="78">
        <f t="shared" si="471"/>
        <v>0</v>
      </c>
      <c r="DD233" s="78">
        <f t="shared" si="472"/>
        <v>0</v>
      </c>
      <c r="DE233" s="78">
        <f t="shared" si="473"/>
        <v>0</v>
      </c>
      <c r="DF233" s="78">
        <f t="shared" si="474"/>
        <v>0</v>
      </c>
      <c r="DG233" s="77">
        <f t="shared" si="475"/>
        <v>47.980000000000004</v>
      </c>
      <c r="DH233" s="75"/>
      <c r="DJ233" s="6">
        <f t="shared" si="476"/>
        <v>30</v>
      </c>
      <c r="DK233" s="6">
        <f t="shared" si="477"/>
        <v>0</v>
      </c>
      <c r="DL233" s="6">
        <f t="shared" si="478"/>
        <v>0</v>
      </c>
      <c r="DM233" s="6">
        <f t="shared" si="479"/>
        <v>0</v>
      </c>
      <c r="DN233" s="6">
        <f t="shared" si="480"/>
        <v>0</v>
      </c>
      <c r="DO233" s="6">
        <f t="shared" si="481"/>
        <v>0</v>
      </c>
      <c r="DP233" s="6">
        <f t="shared" si="482"/>
        <v>0</v>
      </c>
      <c r="DQ233" s="6">
        <f t="shared" si="483"/>
        <v>0</v>
      </c>
      <c r="DR233" s="6">
        <f t="shared" si="484"/>
        <v>0</v>
      </c>
      <c r="DS233" s="6">
        <f t="shared" si="485"/>
        <v>0</v>
      </c>
      <c r="DT233" s="6">
        <f t="shared" si="486"/>
        <v>0</v>
      </c>
      <c r="DU233" s="6">
        <f t="shared" si="487"/>
        <v>0</v>
      </c>
      <c r="DV233" s="77">
        <f t="shared" si="505"/>
        <v>30</v>
      </c>
      <c r="DY233" s="6">
        <v>0</v>
      </c>
      <c r="DZ233" s="6">
        <v>0</v>
      </c>
      <c r="EA233" s="6">
        <v>0</v>
      </c>
      <c r="EB233" s="6">
        <v>0</v>
      </c>
      <c r="EC233" s="6">
        <v>0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>
        <v>0</v>
      </c>
      <c r="EK233" s="77">
        <f t="shared" si="503"/>
        <v>0</v>
      </c>
      <c r="EO233" s="75">
        <f t="shared" si="451"/>
        <v>77.98</v>
      </c>
      <c r="EP233" s="75">
        <f t="shared" si="452"/>
        <v>0</v>
      </c>
      <c r="EQ233" s="75">
        <f t="shared" si="453"/>
        <v>0</v>
      </c>
      <c r="ER233" s="75">
        <f t="shared" si="454"/>
        <v>0</v>
      </c>
      <c r="ES233" s="75">
        <f t="shared" si="455"/>
        <v>0</v>
      </c>
      <c r="ET233" s="75">
        <f t="shared" si="456"/>
        <v>0</v>
      </c>
      <c r="EU233" s="75">
        <f t="shared" si="457"/>
        <v>0</v>
      </c>
      <c r="EV233" s="75">
        <f t="shared" si="458"/>
        <v>0</v>
      </c>
      <c r="EW233" s="75">
        <f t="shared" si="459"/>
        <v>0</v>
      </c>
      <c r="EX233" s="75">
        <f t="shared" si="460"/>
        <v>0</v>
      </c>
      <c r="EY233" s="75">
        <f t="shared" si="461"/>
        <v>0</v>
      </c>
      <c r="EZ233" s="75">
        <f t="shared" si="462"/>
        <v>0</v>
      </c>
      <c r="FA233" s="77">
        <f t="shared" si="504"/>
        <v>77.98</v>
      </c>
      <c r="FD233" s="75">
        <f t="shared" si="488"/>
        <v>2321.02</v>
      </c>
      <c r="FE233" s="75">
        <f t="shared" si="489"/>
        <v>0</v>
      </c>
      <c r="FF233" s="75">
        <f t="shared" si="490"/>
        <v>0</v>
      </c>
      <c r="FG233" s="75">
        <f t="shared" si="491"/>
        <v>0</v>
      </c>
      <c r="FH233" s="75">
        <f t="shared" si="492"/>
        <v>0</v>
      </c>
      <c r="FI233" s="75">
        <f t="shared" si="493"/>
        <v>0</v>
      </c>
      <c r="FJ233" s="75">
        <f t="shared" si="494"/>
        <v>0</v>
      </c>
      <c r="FK233" s="75">
        <f t="shared" si="495"/>
        <v>0</v>
      </c>
      <c r="FL233" s="75">
        <f t="shared" si="496"/>
        <v>0</v>
      </c>
      <c r="FM233" s="75">
        <f t="shared" si="497"/>
        <v>0</v>
      </c>
      <c r="FN233" s="75">
        <f t="shared" si="498"/>
        <v>0</v>
      </c>
      <c r="FO233" s="75">
        <f t="shared" si="499"/>
        <v>0</v>
      </c>
      <c r="FP233" s="75">
        <f t="shared" si="500"/>
        <v>2321.02</v>
      </c>
    </row>
    <row r="234" spans="1:172" ht="15" customHeight="1" outlineLevel="2" x14ac:dyDescent="0.25">
      <c r="A234" s="30">
        <v>12</v>
      </c>
      <c r="B234" s="30" t="s">
        <v>408</v>
      </c>
      <c r="C234" s="30" t="s">
        <v>6</v>
      </c>
      <c r="D234" s="64">
        <f t="shared" si="423"/>
        <v>16181</v>
      </c>
      <c r="E234" s="62">
        <v>16181</v>
      </c>
      <c r="F234" s="39" t="s">
        <v>783</v>
      </c>
      <c r="G234" s="36" t="s">
        <v>410</v>
      </c>
      <c r="H234" s="36" t="s">
        <v>410</v>
      </c>
      <c r="I234" s="39" t="s">
        <v>782</v>
      </c>
      <c r="J234" s="37" t="s">
        <v>721</v>
      </c>
      <c r="K234" s="44" t="s">
        <v>434</v>
      </c>
      <c r="L234" s="32" t="s">
        <v>220</v>
      </c>
      <c r="M234" s="33" t="s">
        <v>405</v>
      </c>
      <c r="N234" s="34">
        <v>0.01</v>
      </c>
      <c r="O234" s="34">
        <v>0.02</v>
      </c>
      <c r="P234" s="34">
        <v>0</v>
      </c>
      <c r="Q234" s="34">
        <v>0</v>
      </c>
      <c r="R234" s="33">
        <v>0</v>
      </c>
      <c r="S234" s="33">
        <v>0</v>
      </c>
      <c r="T234" s="33">
        <v>30</v>
      </c>
      <c r="U234" s="33"/>
      <c r="X234" s="75">
        <f>+VLOOKUP($D234,[1]venta_neta_cons!$A$2:$N$1048576,3,0)</f>
        <v>0</v>
      </c>
      <c r="Y234" s="75">
        <f>+VLOOKUP($D234,[1]venta_neta_cons!$A$2:$N$1048576,4,0)</f>
        <v>0</v>
      </c>
      <c r="Z234" s="75">
        <f>+VLOOKUP($D234,[1]venta_neta_cons!$A$2:$N$1048576,5,0)</f>
        <v>0</v>
      </c>
      <c r="AA234" s="75">
        <f>+VLOOKUP($D234,[1]venta_neta_cons!$A$2:$N$1048576,6,0)</f>
        <v>0</v>
      </c>
      <c r="AB234" s="75">
        <f>+VLOOKUP($D234,[1]venta_neta_cons!$A$2:$N$1048576,7,0)</f>
        <v>0</v>
      </c>
      <c r="AC234" s="75">
        <f>+VLOOKUP($D234,[1]venta_neta_cons!$A$2:$N$1048576,8,0)</f>
        <v>0</v>
      </c>
      <c r="AD234" s="75">
        <f>+VLOOKUP($D234,[1]venta_neta_cons!$A$2:$N$1048576,9,0)</f>
        <v>0</v>
      </c>
      <c r="AE234" s="75">
        <f>+VLOOKUP($D234,[1]venta_neta_cons!$A$2:$N$1048576,10,0)</f>
        <v>0</v>
      </c>
      <c r="AF234" s="75">
        <f>+VLOOKUP($D234,[1]venta_neta_cons!$A$2:$N$1048576,11,0)</f>
        <v>0</v>
      </c>
      <c r="AG234" s="75">
        <f>+VLOOKUP($D234,[1]venta_neta_cons!$A$2:$N$1048576,12,0)</f>
        <v>0</v>
      </c>
      <c r="AH234" s="75">
        <f>+VLOOKUP($D234,[1]venta_neta_cons!$A$2:$N$1048576,13,0)</f>
        <v>0</v>
      </c>
      <c r="AI234" s="75">
        <f>+VLOOKUP($D234,[1]venta_neta_cons!$A$2:$N$1048576,14,0)</f>
        <v>0</v>
      </c>
      <c r="AJ234" s="76">
        <f t="shared" si="424"/>
        <v>0</v>
      </c>
      <c r="AK234" s="159" t="e">
        <f t="shared" si="422"/>
        <v>#DIV/0!</v>
      </c>
      <c r="AL234" s="76"/>
      <c r="AM234" s="75">
        <f>+VLOOKUP($D234,[1]saldo_cons!$A$2:$N$1048576,3,0)</f>
        <v>0</v>
      </c>
      <c r="AN234" s="75">
        <f>+VLOOKUP($D234,[1]saldo_cons!$A$2:$N$1048576,4,0)</f>
        <v>0</v>
      </c>
      <c r="AO234" s="75">
        <f>+VLOOKUP($D234,[1]saldo_cons!$A$2:$N$1048576,5,0)</f>
        <v>0</v>
      </c>
      <c r="AP234" s="75">
        <f>+VLOOKUP($D234,[1]saldo_cons!$A$2:$N$1048576,6,0)</f>
        <v>0</v>
      </c>
      <c r="AQ234" s="75">
        <f>+VLOOKUP($D234,[1]saldo_cons!$A$2:$N$1048576,7,0)</f>
        <v>0</v>
      </c>
      <c r="AR234" s="75">
        <f>+VLOOKUP($D234,[1]saldo_cons!$A$2:$N$1048576,8,0)</f>
        <v>0</v>
      </c>
      <c r="AS234" s="75">
        <f>+VLOOKUP($D234,[1]saldo_cons!$A$2:$N$1048576,9,0)</f>
        <v>0</v>
      </c>
      <c r="AT234" s="75">
        <f>+VLOOKUP($D234,[1]saldo_cons!$A$2:$N$1048576,10,0)</f>
        <v>0</v>
      </c>
      <c r="AU234" s="75">
        <f>+VLOOKUP($D234,[1]saldo_cons!$A$2:$N$1048576,11,0)</f>
        <v>0</v>
      </c>
      <c r="AV234" s="75">
        <f>+VLOOKUP($D234,[1]saldo_cons!$A$2:$N$1048576,12,0)</f>
        <v>0</v>
      </c>
      <c r="AW234" s="75">
        <f>+VLOOKUP($D234,[1]saldo_cons!$A$2:$N$1048576,13,0)</f>
        <v>0</v>
      </c>
      <c r="AX234" s="75">
        <f>+VLOOKUP($D234,[1]saldo_cons!$A$2:$N$1048576,14,0)</f>
        <v>0</v>
      </c>
      <c r="AY234" s="76">
        <f t="shared" si="501"/>
        <v>0</v>
      </c>
      <c r="AZ234" s="76"/>
      <c r="BA234" s="76"/>
      <c r="BB234" s="75">
        <f>+VLOOKUP($D234,[1]ggr_cons!$A$2:$N$1048576,3,0)</f>
        <v>-78.83</v>
      </c>
      <c r="BC234" s="75">
        <f>+VLOOKUP($D234,[1]ggr_cons!$A$2:$N$1048576,4,0)</f>
        <v>0</v>
      </c>
      <c r="BD234" s="75">
        <f>+VLOOKUP($D234,[1]ggr_cons!$A$2:$N$1048576,5,0)</f>
        <v>0</v>
      </c>
      <c r="BE234" s="75">
        <f>+VLOOKUP($D234,[1]ggr_cons!$A$2:$N$1048576,6,0)</f>
        <v>0</v>
      </c>
      <c r="BF234" s="75">
        <f>+VLOOKUP($D234,[1]ggr_cons!$A$2:$N$1048576,7,0)</f>
        <v>0</v>
      </c>
      <c r="BG234" s="75">
        <f>+VLOOKUP($D234,[1]ggr_cons!$A$2:$N$1048576,8,0)</f>
        <v>0</v>
      </c>
      <c r="BH234" s="75">
        <f>+VLOOKUP($D234,[1]ggr_cons!$A$2:$N$1048576,9,0)</f>
        <v>0</v>
      </c>
      <c r="BI234" s="75">
        <f>+VLOOKUP($D234,[1]ggr_cons!$A$2:$N$1048576,10,0)</f>
        <v>0</v>
      </c>
      <c r="BJ234" s="75">
        <f>+VLOOKUP($D234,[1]ggr_cons!$A$2:$N$1048576,11,0)</f>
        <v>0</v>
      </c>
      <c r="BK234" s="75">
        <f>+VLOOKUP($D234,[1]ggr_cons!$A$2:$N$1048576,12,0)</f>
        <v>0</v>
      </c>
      <c r="BL234" s="75">
        <f>+VLOOKUP($D234,[1]ggr_cons!$A$2:$N$1048576,13,0)</f>
        <v>0</v>
      </c>
      <c r="BM234" s="75">
        <f>+VLOOKUP($D234,[1]ggr_cons!$A$2:$N$1048576,14,0)</f>
        <v>0</v>
      </c>
      <c r="BN234" s="76">
        <f t="shared" si="502"/>
        <v>-78.83</v>
      </c>
      <c r="BO234" s="75"/>
      <c r="BP234" s="75"/>
      <c r="BQ234" s="77">
        <f t="shared" si="425"/>
        <v>0</v>
      </c>
      <c r="BR234" s="77">
        <f t="shared" si="426"/>
        <v>0</v>
      </c>
      <c r="BS234" s="77">
        <f t="shared" si="427"/>
        <v>0</v>
      </c>
      <c r="BT234" s="77">
        <f t="shared" si="428"/>
        <v>0</v>
      </c>
      <c r="BU234" s="77">
        <f t="shared" si="429"/>
        <v>0</v>
      </c>
      <c r="BV234" s="77">
        <f t="shared" si="430"/>
        <v>0</v>
      </c>
      <c r="BW234" s="77">
        <f t="shared" si="431"/>
        <v>0</v>
      </c>
      <c r="BX234" s="77">
        <f t="shared" si="432"/>
        <v>0</v>
      </c>
      <c r="BY234" s="77">
        <f t="shared" si="433"/>
        <v>0</v>
      </c>
      <c r="BZ234" s="77">
        <f t="shared" si="434"/>
        <v>0</v>
      </c>
      <c r="CA234" s="77">
        <f t="shared" si="435"/>
        <v>0</v>
      </c>
      <c r="CB234" s="77">
        <f t="shared" si="436"/>
        <v>0</v>
      </c>
      <c r="CC234" s="77">
        <f t="shared" si="437"/>
        <v>0</v>
      </c>
      <c r="CD234" s="75"/>
      <c r="CE234" s="77"/>
      <c r="CF234" s="77">
        <f t="shared" si="438"/>
        <v>0</v>
      </c>
      <c r="CG234" s="77">
        <f t="shared" si="439"/>
        <v>0</v>
      </c>
      <c r="CH234" s="77">
        <f t="shared" si="440"/>
        <v>0</v>
      </c>
      <c r="CI234" s="77">
        <f t="shared" si="441"/>
        <v>0</v>
      </c>
      <c r="CJ234" s="77">
        <f t="shared" si="442"/>
        <v>0</v>
      </c>
      <c r="CK234" s="77">
        <f t="shared" si="443"/>
        <v>0</v>
      </c>
      <c r="CL234" s="77">
        <f t="shared" si="444"/>
        <v>0</v>
      </c>
      <c r="CM234" s="77">
        <f t="shared" si="445"/>
        <v>0</v>
      </c>
      <c r="CN234" s="77">
        <f t="shared" si="446"/>
        <v>0</v>
      </c>
      <c r="CO234" s="77">
        <f t="shared" si="447"/>
        <v>0</v>
      </c>
      <c r="CP234" s="77">
        <f t="shared" si="448"/>
        <v>0</v>
      </c>
      <c r="CQ234" s="77">
        <f t="shared" si="449"/>
        <v>0</v>
      </c>
      <c r="CR234" s="77">
        <f t="shared" si="450"/>
        <v>0</v>
      </c>
      <c r="CS234" s="75"/>
      <c r="CT234" s="75"/>
      <c r="CU234" s="78">
        <f t="shared" si="463"/>
        <v>0</v>
      </c>
      <c r="CV234" s="78">
        <f t="shared" si="464"/>
        <v>0</v>
      </c>
      <c r="CW234" s="78">
        <f t="shared" si="465"/>
        <v>0</v>
      </c>
      <c r="CX234" s="78">
        <f t="shared" si="466"/>
        <v>0</v>
      </c>
      <c r="CY234" s="78">
        <f t="shared" si="467"/>
        <v>0</v>
      </c>
      <c r="CZ234" s="78">
        <f t="shared" si="468"/>
        <v>0</v>
      </c>
      <c r="DA234" s="78">
        <f t="shared" si="469"/>
        <v>0</v>
      </c>
      <c r="DB234" s="78">
        <f t="shared" si="470"/>
        <v>0</v>
      </c>
      <c r="DC234" s="78">
        <f t="shared" si="471"/>
        <v>0</v>
      </c>
      <c r="DD234" s="78">
        <f t="shared" si="472"/>
        <v>0</v>
      </c>
      <c r="DE234" s="78">
        <f t="shared" si="473"/>
        <v>0</v>
      </c>
      <c r="DF234" s="78">
        <f t="shared" si="474"/>
        <v>0</v>
      </c>
      <c r="DG234" s="77">
        <f t="shared" si="475"/>
        <v>0</v>
      </c>
      <c r="DH234" s="75"/>
      <c r="DJ234" s="6">
        <f t="shared" si="476"/>
        <v>0</v>
      </c>
      <c r="DK234" s="6">
        <f t="shared" si="477"/>
        <v>0</v>
      </c>
      <c r="DL234" s="6">
        <f t="shared" si="478"/>
        <v>0</v>
      </c>
      <c r="DM234" s="6">
        <f t="shared" si="479"/>
        <v>0</v>
      </c>
      <c r="DN234" s="6">
        <f t="shared" si="480"/>
        <v>0</v>
      </c>
      <c r="DO234" s="6">
        <f t="shared" si="481"/>
        <v>0</v>
      </c>
      <c r="DP234" s="6">
        <f t="shared" si="482"/>
        <v>0</v>
      </c>
      <c r="DQ234" s="6">
        <f t="shared" si="483"/>
        <v>0</v>
      </c>
      <c r="DR234" s="6">
        <f t="shared" si="484"/>
        <v>0</v>
      </c>
      <c r="DS234" s="6">
        <f t="shared" si="485"/>
        <v>0</v>
      </c>
      <c r="DT234" s="6">
        <f t="shared" si="486"/>
        <v>0</v>
      </c>
      <c r="DU234" s="6">
        <f t="shared" si="487"/>
        <v>0</v>
      </c>
      <c r="DV234" s="77">
        <f t="shared" si="505"/>
        <v>0</v>
      </c>
      <c r="DY234" s="6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77">
        <f t="shared" si="503"/>
        <v>0</v>
      </c>
      <c r="EO234" s="75">
        <f t="shared" si="451"/>
        <v>0</v>
      </c>
      <c r="EP234" s="75">
        <f t="shared" si="452"/>
        <v>0</v>
      </c>
      <c r="EQ234" s="75">
        <f t="shared" si="453"/>
        <v>0</v>
      </c>
      <c r="ER234" s="75">
        <f t="shared" si="454"/>
        <v>0</v>
      </c>
      <c r="ES234" s="75">
        <f t="shared" si="455"/>
        <v>0</v>
      </c>
      <c r="ET234" s="75">
        <f t="shared" si="456"/>
        <v>0</v>
      </c>
      <c r="EU234" s="75">
        <f t="shared" si="457"/>
        <v>0</v>
      </c>
      <c r="EV234" s="75">
        <f t="shared" si="458"/>
        <v>0</v>
      </c>
      <c r="EW234" s="75">
        <f t="shared" si="459"/>
        <v>0</v>
      </c>
      <c r="EX234" s="75">
        <f t="shared" si="460"/>
        <v>0</v>
      </c>
      <c r="EY234" s="75">
        <f t="shared" si="461"/>
        <v>0</v>
      </c>
      <c r="EZ234" s="75">
        <f t="shared" si="462"/>
        <v>0</v>
      </c>
      <c r="FA234" s="77">
        <f t="shared" si="504"/>
        <v>0</v>
      </c>
      <c r="FD234" s="75">
        <f t="shared" si="488"/>
        <v>0</v>
      </c>
      <c r="FE234" s="75">
        <f t="shared" si="489"/>
        <v>0</v>
      </c>
      <c r="FF234" s="75">
        <f t="shared" si="490"/>
        <v>0</v>
      </c>
      <c r="FG234" s="75">
        <f t="shared" si="491"/>
        <v>0</v>
      </c>
      <c r="FH234" s="75">
        <f t="shared" si="492"/>
        <v>0</v>
      </c>
      <c r="FI234" s="75">
        <f t="shared" si="493"/>
        <v>0</v>
      </c>
      <c r="FJ234" s="75">
        <f t="shared" si="494"/>
        <v>0</v>
      </c>
      <c r="FK234" s="75">
        <f t="shared" si="495"/>
        <v>0</v>
      </c>
      <c r="FL234" s="75">
        <f t="shared" si="496"/>
        <v>0</v>
      </c>
      <c r="FM234" s="75">
        <f t="shared" si="497"/>
        <v>0</v>
      </c>
      <c r="FN234" s="75">
        <f t="shared" si="498"/>
        <v>0</v>
      </c>
      <c r="FO234" s="75">
        <f t="shared" si="499"/>
        <v>0</v>
      </c>
      <c r="FP234" s="75">
        <f t="shared" si="500"/>
        <v>0</v>
      </c>
    </row>
    <row r="235" spans="1:172" ht="15" customHeight="1" outlineLevel="2" x14ac:dyDescent="0.25">
      <c r="A235" s="30">
        <v>12</v>
      </c>
      <c r="B235" s="30" t="s">
        <v>408</v>
      </c>
      <c r="C235" s="30" t="s">
        <v>6</v>
      </c>
      <c r="D235" s="64">
        <f t="shared" si="423"/>
        <v>16182</v>
      </c>
      <c r="E235" s="62">
        <v>16182</v>
      </c>
      <c r="F235" s="37" t="s">
        <v>785</v>
      </c>
      <c r="G235" s="36" t="s">
        <v>410</v>
      </c>
      <c r="H235" s="36" t="s">
        <v>410</v>
      </c>
      <c r="I235" s="39" t="s">
        <v>784</v>
      </c>
      <c r="J235" s="39" t="s">
        <v>463</v>
      </c>
      <c r="K235" s="44" t="s">
        <v>463</v>
      </c>
      <c r="L235" s="32" t="s">
        <v>220</v>
      </c>
      <c r="M235" s="33" t="s">
        <v>405</v>
      </c>
      <c r="N235" s="34">
        <v>0.01</v>
      </c>
      <c r="O235" s="34">
        <v>0.02</v>
      </c>
      <c r="P235" s="34">
        <v>0</v>
      </c>
      <c r="Q235" s="34">
        <v>0</v>
      </c>
      <c r="R235" s="33">
        <v>0</v>
      </c>
      <c r="S235" s="33">
        <v>0</v>
      </c>
      <c r="T235" s="33">
        <v>30</v>
      </c>
      <c r="U235" s="33"/>
      <c r="X235" s="75">
        <f>+VLOOKUP($D235,[1]venta_neta_cons!$A$2:$N$1048576,3,0)</f>
        <v>16670</v>
      </c>
      <c r="Y235" s="75">
        <f>+VLOOKUP($D235,[1]venta_neta_cons!$A$2:$N$1048576,4,0)</f>
        <v>0</v>
      </c>
      <c r="Z235" s="75">
        <f>+VLOOKUP($D235,[1]venta_neta_cons!$A$2:$N$1048576,5,0)</f>
        <v>0</v>
      </c>
      <c r="AA235" s="75">
        <f>+VLOOKUP($D235,[1]venta_neta_cons!$A$2:$N$1048576,6,0)</f>
        <v>0</v>
      </c>
      <c r="AB235" s="75">
        <f>+VLOOKUP($D235,[1]venta_neta_cons!$A$2:$N$1048576,7,0)</f>
        <v>0</v>
      </c>
      <c r="AC235" s="75">
        <f>+VLOOKUP($D235,[1]venta_neta_cons!$A$2:$N$1048576,8,0)</f>
        <v>0</v>
      </c>
      <c r="AD235" s="75">
        <f>+VLOOKUP($D235,[1]venta_neta_cons!$A$2:$N$1048576,9,0)</f>
        <v>0</v>
      </c>
      <c r="AE235" s="75">
        <f>+VLOOKUP($D235,[1]venta_neta_cons!$A$2:$N$1048576,10,0)</f>
        <v>0</v>
      </c>
      <c r="AF235" s="75">
        <f>+VLOOKUP($D235,[1]venta_neta_cons!$A$2:$N$1048576,11,0)</f>
        <v>0</v>
      </c>
      <c r="AG235" s="75">
        <f>+VLOOKUP($D235,[1]venta_neta_cons!$A$2:$N$1048576,12,0)</f>
        <v>0</v>
      </c>
      <c r="AH235" s="75">
        <f>+VLOOKUP($D235,[1]venta_neta_cons!$A$2:$N$1048576,13,0)</f>
        <v>0</v>
      </c>
      <c r="AI235" s="75">
        <f>+VLOOKUP($D235,[1]venta_neta_cons!$A$2:$N$1048576,14,0)</f>
        <v>0</v>
      </c>
      <c r="AJ235" s="76">
        <f t="shared" si="424"/>
        <v>16670</v>
      </c>
      <c r="AK235" s="159">
        <f t="shared" si="422"/>
        <v>4.3404919016196732E-2</v>
      </c>
      <c r="AL235" s="76"/>
      <c r="AM235" s="75">
        <f>+VLOOKUP($D235,[1]saldo_cons!$A$2:$N$1048576,3,0)</f>
        <v>16670</v>
      </c>
      <c r="AN235" s="75">
        <f>+VLOOKUP($D235,[1]saldo_cons!$A$2:$N$1048576,4,0)</f>
        <v>0</v>
      </c>
      <c r="AO235" s="75">
        <f>+VLOOKUP($D235,[1]saldo_cons!$A$2:$N$1048576,5,0)</f>
        <v>0</v>
      </c>
      <c r="AP235" s="75">
        <f>+VLOOKUP($D235,[1]saldo_cons!$A$2:$N$1048576,6,0)</f>
        <v>0</v>
      </c>
      <c r="AQ235" s="75">
        <f>+VLOOKUP($D235,[1]saldo_cons!$A$2:$N$1048576,7,0)</f>
        <v>0</v>
      </c>
      <c r="AR235" s="75">
        <f>+VLOOKUP($D235,[1]saldo_cons!$A$2:$N$1048576,8,0)</f>
        <v>0</v>
      </c>
      <c r="AS235" s="75">
        <f>+VLOOKUP($D235,[1]saldo_cons!$A$2:$N$1048576,9,0)</f>
        <v>0</v>
      </c>
      <c r="AT235" s="75">
        <f>+VLOOKUP($D235,[1]saldo_cons!$A$2:$N$1048576,10,0)</f>
        <v>0</v>
      </c>
      <c r="AU235" s="75">
        <f>+VLOOKUP($D235,[1]saldo_cons!$A$2:$N$1048576,11,0)</f>
        <v>0</v>
      </c>
      <c r="AV235" s="75">
        <f>+VLOOKUP($D235,[1]saldo_cons!$A$2:$N$1048576,12,0)</f>
        <v>0</v>
      </c>
      <c r="AW235" s="75">
        <f>+VLOOKUP($D235,[1]saldo_cons!$A$2:$N$1048576,13,0)</f>
        <v>0</v>
      </c>
      <c r="AX235" s="75">
        <f>+VLOOKUP($D235,[1]saldo_cons!$A$2:$N$1048576,14,0)</f>
        <v>0</v>
      </c>
      <c r="AY235" s="76">
        <f t="shared" si="501"/>
        <v>16670</v>
      </c>
      <c r="AZ235" s="76"/>
      <c r="BA235" s="76"/>
      <c r="BB235" s="75">
        <f>+VLOOKUP($D235,[1]ggr_cons!$A$2:$N$1048576,3,0)</f>
        <v>723.55999999999949</v>
      </c>
      <c r="BC235" s="75">
        <f>+VLOOKUP($D235,[1]ggr_cons!$A$2:$N$1048576,4,0)</f>
        <v>0</v>
      </c>
      <c r="BD235" s="75">
        <f>+VLOOKUP($D235,[1]ggr_cons!$A$2:$N$1048576,5,0)</f>
        <v>0</v>
      </c>
      <c r="BE235" s="75">
        <f>+VLOOKUP($D235,[1]ggr_cons!$A$2:$N$1048576,6,0)</f>
        <v>0</v>
      </c>
      <c r="BF235" s="75">
        <f>+VLOOKUP($D235,[1]ggr_cons!$A$2:$N$1048576,7,0)</f>
        <v>0</v>
      </c>
      <c r="BG235" s="75">
        <f>+VLOOKUP($D235,[1]ggr_cons!$A$2:$N$1048576,8,0)</f>
        <v>0</v>
      </c>
      <c r="BH235" s="75">
        <f>+VLOOKUP($D235,[1]ggr_cons!$A$2:$N$1048576,9,0)</f>
        <v>0</v>
      </c>
      <c r="BI235" s="75">
        <f>+VLOOKUP($D235,[1]ggr_cons!$A$2:$N$1048576,10,0)</f>
        <v>0</v>
      </c>
      <c r="BJ235" s="75">
        <f>+VLOOKUP($D235,[1]ggr_cons!$A$2:$N$1048576,11,0)</f>
        <v>0</v>
      </c>
      <c r="BK235" s="75">
        <f>+VLOOKUP($D235,[1]ggr_cons!$A$2:$N$1048576,12,0)</f>
        <v>0</v>
      </c>
      <c r="BL235" s="75">
        <f>+VLOOKUP($D235,[1]ggr_cons!$A$2:$N$1048576,13,0)</f>
        <v>0</v>
      </c>
      <c r="BM235" s="75">
        <f>+VLOOKUP($D235,[1]ggr_cons!$A$2:$N$1048576,14,0)</f>
        <v>0</v>
      </c>
      <c r="BN235" s="76">
        <f t="shared" si="502"/>
        <v>723.55999999999949</v>
      </c>
      <c r="BO235" s="75"/>
      <c r="BP235" s="75"/>
      <c r="BQ235" s="77">
        <f t="shared" si="425"/>
        <v>166.70000000000002</v>
      </c>
      <c r="BR235" s="77">
        <f t="shared" si="426"/>
        <v>0</v>
      </c>
      <c r="BS235" s="77">
        <f t="shared" si="427"/>
        <v>0</v>
      </c>
      <c r="BT235" s="77">
        <f t="shared" si="428"/>
        <v>0</v>
      </c>
      <c r="BU235" s="77">
        <f t="shared" si="429"/>
        <v>0</v>
      </c>
      <c r="BV235" s="77">
        <f t="shared" si="430"/>
        <v>0</v>
      </c>
      <c r="BW235" s="77">
        <f t="shared" si="431"/>
        <v>0</v>
      </c>
      <c r="BX235" s="77">
        <f t="shared" si="432"/>
        <v>0</v>
      </c>
      <c r="BY235" s="77">
        <f t="shared" si="433"/>
        <v>0</v>
      </c>
      <c r="BZ235" s="77">
        <f t="shared" si="434"/>
        <v>0</v>
      </c>
      <c r="CA235" s="77">
        <f t="shared" si="435"/>
        <v>0</v>
      </c>
      <c r="CB235" s="77">
        <f t="shared" si="436"/>
        <v>0</v>
      </c>
      <c r="CC235" s="77">
        <f t="shared" si="437"/>
        <v>166.70000000000002</v>
      </c>
      <c r="CD235" s="75"/>
      <c r="CE235" s="77"/>
      <c r="CF235" s="77">
        <f t="shared" si="438"/>
        <v>137.76859504132233</v>
      </c>
      <c r="CG235" s="77">
        <f t="shared" si="439"/>
        <v>0</v>
      </c>
      <c r="CH235" s="77">
        <f t="shared" si="440"/>
        <v>0</v>
      </c>
      <c r="CI235" s="77">
        <f t="shared" si="441"/>
        <v>0</v>
      </c>
      <c r="CJ235" s="77">
        <f t="shared" si="442"/>
        <v>0</v>
      </c>
      <c r="CK235" s="77">
        <f t="shared" si="443"/>
        <v>0</v>
      </c>
      <c r="CL235" s="77">
        <f t="shared" si="444"/>
        <v>0</v>
      </c>
      <c r="CM235" s="77">
        <f t="shared" si="445"/>
        <v>0</v>
      </c>
      <c r="CN235" s="77">
        <f t="shared" si="446"/>
        <v>0</v>
      </c>
      <c r="CO235" s="77">
        <f t="shared" si="447"/>
        <v>0</v>
      </c>
      <c r="CP235" s="77">
        <f t="shared" si="448"/>
        <v>0</v>
      </c>
      <c r="CQ235" s="77">
        <f t="shared" si="449"/>
        <v>0</v>
      </c>
      <c r="CR235" s="77">
        <f t="shared" si="450"/>
        <v>137.76859504132233</v>
      </c>
      <c r="CS235" s="75"/>
      <c r="CT235" s="75"/>
      <c r="CU235" s="78">
        <f t="shared" si="463"/>
        <v>333.40000000000003</v>
      </c>
      <c r="CV235" s="78">
        <f t="shared" si="464"/>
        <v>0</v>
      </c>
      <c r="CW235" s="78">
        <f t="shared" si="465"/>
        <v>0</v>
      </c>
      <c r="CX235" s="78">
        <f t="shared" si="466"/>
        <v>0</v>
      </c>
      <c r="CY235" s="78">
        <f t="shared" si="467"/>
        <v>0</v>
      </c>
      <c r="CZ235" s="78">
        <f t="shared" si="468"/>
        <v>0</v>
      </c>
      <c r="DA235" s="78">
        <f t="shared" si="469"/>
        <v>0</v>
      </c>
      <c r="DB235" s="78">
        <f t="shared" si="470"/>
        <v>0</v>
      </c>
      <c r="DC235" s="78">
        <f t="shared" si="471"/>
        <v>0</v>
      </c>
      <c r="DD235" s="78">
        <f t="shared" si="472"/>
        <v>0</v>
      </c>
      <c r="DE235" s="78">
        <f t="shared" si="473"/>
        <v>0</v>
      </c>
      <c r="DF235" s="78">
        <f t="shared" si="474"/>
        <v>0</v>
      </c>
      <c r="DG235" s="77">
        <f t="shared" si="475"/>
        <v>333.40000000000003</v>
      </c>
      <c r="DH235" s="75"/>
      <c r="DJ235" s="6">
        <f t="shared" si="476"/>
        <v>30</v>
      </c>
      <c r="DK235" s="6">
        <f t="shared" si="477"/>
        <v>0</v>
      </c>
      <c r="DL235" s="6">
        <f t="shared" si="478"/>
        <v>0</v>
      </c>
      <c r="DM235" s="6">
        <f t="shared" si="479"/>
        <v>0</v>
      </c>
      <c r="DN235" s="6">
        <f t="shared" si="480"/>
        <v>0</v>
      </c>
      <c r="DO235" s="6">
        <f t="shared" si="481"/>
        <v>0</v>
      </c>
      <c r="DP235" s="6">
        <f t="shared" si="482"/>
        <v>0</v>
      </c>
      <c r="DQ235" s="6">
        <f t="shared" si="483"/>
        <v>0</v>
      </c>
      <c r="DR235" s="6">
        <f t="shared" si="484"/>
        <v>0</v>
      </c>
      <c r="DS235" s="6">
        <f t="shared" si="485"/>
        <v>0</v>
      </c>
      <c r="DT235" s="6">
        <f t="shared" si="486"/>
        <v>0</v>
      </c>
      <c r="DU235" s="6">
        <f t="shared" si="487"/>
        <v>0</v>
      </c>
      <c r="DV235" s="77">
        <f t="shared" si="505"/>
        <v>30</v>
      </c>
      <c r="DY235" s="6">
        <v>0</v>
      </c>
      <c r="DZ235" s="6">
        <v>0</v>
      </c>
      <c r="EA235" s="6">
        <v>0</v>
      </c>
      <c r="EB235" s="6">
        <v>0</v>
      </c>
      <c r="EC235" s="6">
        <v>0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>
        <v>0</v>
      </c>
      <c r="EK235" s="77">
        <f t="shared" si="503"/>
        <v>0</v>
      </c>
      <c r="EO235" s="75">
        <f t="shared" si="451"/>
        <v>363.40000000000003</v>
      </c>
      <c r="EP235" s="75">
        <f t="shared" si="452"/>
        <v>0</v>
      </c>
      <c r="EQ235" s="75">
        <f t="shared" si="453"/>
        <v>0</v>
      </c>
      <c r="ER235" s="75">
        <f t="shared" si="454"/>
        <v>0</v>
      </c>
      <c r="ES235" s="75">
        <f t="shared" si="455"/>
        <v>0</v>
      </c>
      <c r="ET235" s="75">
        <f t="shared" si="456"/>
        <v>0</v>
      </c>
      <c r="EU235" s="75">
        <f t="shared" si="457"/>
        <v>0</v>
      </c>
      <c r="EV235" s="75">
        <f t="shared" si="458"/>
        <v>0</v>
      </c>
      <c r="EW235" s="75">
        <f t="shared" si="459"/>
        <v>0</v>
      </c>
      <c r="EX235" s="75">
        <f t="shared" si="460"/>
        <v>0</v>
      </c>
      <c r="EY235" s="75">
        <f t="shared" si="461"/>
        <v>0</v>
      </c>
      <c r="EZ235" s="75">
        <f t="shared" si="462"/>
        <v>0</v>
      </c>
      <c r="FA235" s="77">
        <f t="shared" si="504"/>
        <v>363.40000000000003</v>
      </c>
      <c r="FD235" s="75">
        <f t="shared" si="488"/>
        <v>16306.6</v>
      </c>
      <c r="FE235" s="75">
        <f t="shared" si="489"/>
        <v>0</v>
      </c>
      <c r="FF235" s="75">
        <f t="shared" si="490"/>
        <v>0</v>
      </c>
      <c r="FG235" s="75">
        <f t="shared" si="491"/>
        <v>0</v>
      </c>
      <c r="FH235" s="75">
        <f t="shared" si="492"/>
        <v>0</v>
      </c>
      <c r="FI235" s="75">
        <f t="shared" si="493"/>
        <v>0</v>
      </c>
      <c r="FJ235" s="75">
        <f t="shared" si="494"/>
        <v>0</v>
      </c>
      <c r="FK235" s="75">
        <f t="shared" si="495"/>
        <v>0</v>
      </c>
      <c r="FL235" s="75">
        <f t="shared" si="496"/>
        <v>0</v>
      </c>
      <c r="FM235" s="75">
        <f t="shared" si="497"/>
        <v>0</v>
      </c>
      <c r="FN235" s="75">
        <f t="shared" si="498"/>
        <v>0</v>
      </c>
      <c r="FO235" s="75">
        <f t="shared" si="499"/>
        <v>0</v>
      </c>
      <c r="FP235" s="75">
        <f t="shared" si="500"/>
        <v>16306.6</v>
      </c>
    </row>
    <row r="236" spans="1:172" ht="15" customHeight="1" outlineLevel="2" x14ac:dyDescent="0.25">
      <c r="A236" s="30">
        <v>12</v>
      </c>
      <c r="B236" s="30" t="s">
        <v>408</v>
      </c>
      <c r="C236" s="30" t="s">
        <v>6</v>
      </c>
      <c r="D236" s="64">
        <f t="shared" si="423"/>
        <v>16183</v>
      </c>
      <c r="E236" s="62">
        <v>16183</v>
      </c>
      <c r="F236" s="39" t="s">
        <v>787</v>
      </c>
      <c r="G236" s="36" t="s">
        <v>410</v>
      </c>
      <c r="H236" s="36" t="s">
        <v>410</v>
      </c>
      <c r="I236" s="39" t="s">
        <v>786</v>
      </c>
      <c r="J236" s="37" t="s">
        <v>677</v>
      </c>
      <c r="K236" s="44" t="s">
        <v>434</v>
      </c>
      <c r="L236" s="32" t="s">
        <v>220</v>
      </c>
      <c r="M236" s="33" t="s">
        <v>405</v>
      </c>
      <c r="N236" s="34">
        <v>0.01</v>
      </c>
      <c r="O236" s="34">
        <v>0.02</v>
      </c>
      <c r="P236" s="34">
        <v>0</v>
      </c>
      <c r="Q236" s="34">
        <v>0</v>
      </c>
      <c r="R236" s="33">
        <v>0</v>
      </c>
      <c r="S236" s="33">
        <v>0</v>
      </c>
      <c r="T236" s="33">
        <v>30</v>
      </c>
      <c r="U236" s="33"/>
      <c r="X236" s="75">
        <f>+VLOOKUP($D236,[1]venta_neta_cons!$A$2:$N$1048576,3,0)</f>
        <v>2856</v>
      </c>
      <c r="Y236" s="75">
        <f>+VLOOKUP($D236,[1]venta_neta_cons!$A$2:$N$1048576,4,0)</f>
        <v>0</v>
      </c>
      <c r="Z236" s="75">
        <f>+VLOOKUP($D236,[1]venta_neta_cons!$A$2:$N$1048576,5,0)</f>
        <v>0</v>
      </c>
      <c r="AA236" s="75">
        <f>+VLOOKUP($D236,[1]venta_neta_cons!$A$2:$N$1048576,6,0)</f>
        <v>0</v>
      </c>
      <c r="AB236" s="75">
        <f>+VLOOKUP($D236,[1]venta_neta_cons!$A$2:$N$1048576,7,0)</f>
        <v>0</v>
      </c>
      <c r="AC236" s="75">
        <f>+VLOOKUP($D236,[1]venta_neta_cons!$A$2:$N$1048576,8,0)</f>
        <v>0</v>
      </c>
      <c r="AD236" s="75">
        <f>+VLOOKUP($D236,[1]venta_neta_cons!$A$2:$N$1048576,9,0)</f>
        <v>0</v>
      </c>
      <c r="AE236" s="75">
        <f>+VLOOKUP($D236,[1]venta_neta_cons!$A$2:$N$1048576,10,0)</f>
        <v>0</v>
      </c>
      <c r="AF236" s="75">
        <f>+VLOOKUP($D236,[1]venta_neta_cons!$A$2:$N$1048576,11,0)</f>
        <v>0</v>
      </c>
      <c r="AG236" s="75">
        <f>+VLOOKUP($D236,[1]venta_neta_cons!$A$2:$N$1048576,12,0)</f>
        <v>0</v>
      </c>
      <c r="AH236" s="75">
        <f>+VLOOKUP($D236,[1]venta_neta_cons!$A$2:$N$1048576,13,0)</f>
        <v>0</v>
      </c>
      <c r="AI236" s="75">
        <f>+VLOOKUP($D236,[1]venta_neta_cons!$A$2:$N$1048576,14,0)</f>
        <v>0</v>
      </c>
      <c r="AJ236" s="76">
        <f t="shared" si="424"/>
        <v>2856</v>
      </c>
      <c r="AK236" s="159">
        <f t="shared" si="422"/>
        <v>-7.151260504201673E-2</v>
      </c>
      <c r="AL236" s="76"/>
      <c r="AM236" s="75">
        <f>+VLOOKUP($D236,[1]saldo_cons!$A$2:$N$1048576,3,0)</f>
        <v>2856</v>
      </c>
      <c r="AN236" s="75">
        <f>+VLOOKUP($D236,[1]saldo_cons!$A$2:$N$1048576,4,0)</f>
        <v>0</v>
      </c>
      <c r="AO236" s="75">
        <f>+VLOOKUP($D236,[1]saldo_cons!$A$2:$N$1048576,5,0)</f>
        <v>0</v>
      </c>
      <c r="AP236" s="75">
        <f>+VLOOKUP($D236,[1]saldo_cons!$A$2:$N$1048576,6,0)</f>
        <v>0</v>
      </c>
      <c r="AQ236" s="75">
        <f>+VLOOKUP($D236,[1]saldo_cons!$A$2:$N$1048576,7,0)</f>
        <v>0</v>
      </c>
      <c r="AR236" s="75">
        <f>+VLOOKUP($D236,[1]saldo_cons!$A$2:$N$1048576,8,0)</f>
        <v>0</v>
      </c>
      <c r="AS236" s="75">
        <f>+VLOOKUP($D236,[1]saldo_cons!$A$2:$N$1048576,9,0)</f>
        <v>0</v>
      </c>
      <c r="AT236" s="75">
        <f>+VLOOKUP($D236,[1]saldo_cons!$A$2:$N$1048576,10,0)</f>
        <v>0</v>
      </c>
      <c r="AU236" s="75">
        <f>+VLOOKUP($D236,[1]saldo_cons!$A$2:$N$1048576,11,0)</f>
        <v>0</v>
      </c>
      <c r="AV236" s="75">
        <f>+VLOOKUP($D236,[1]saldo_cons!$A$2:$N$1048576,12,0)</f>
        <v>0</v>
      </c>
      <c r="AW236" s="75">
        <f>+VLOOKUP($D236,[1]saldo_cons!$A$2:$N$1048576,13,0)</f>
        <v>0</v>
      </c>
      <c r="AX236" s="75">
        <f>+VLOOKUP($D236,[1]saldo_cons!$A$2:$N$1048576,14,0)</f>
        <v>0</v>
      </c>
      <c r="AY236" s="76">
        <f t="shared" si="501"/>
        <v>2856</v>
      </c>
      <c r="AZ236" s="76"/>
      <c r="BA236" s="76"/>
      <c r="BB236" s="75">
        <f>+VLOOKUP($D236,[1]ggr_cons!$A$2:$N$1048576,3,0)</f>
        <v>-204.23999999999978</v>
      </c>
      <c r="BC236" s="75">
        <f>+VLOOKUP($D236,[1]ggr_cons!$A$2:$N$1048576,4,0)</f>
        <v>0</v>
      </c>
      <c r="BD236" s="75">
        <f>+VLOOKUP($D236,[1]ggr_cons!$A$2:$N$1048576,5,0)</f>
        <v>0</v>
      </c>
      <c r="BE236" s="75">
        <f>+VLOOKUP($D236,[1]ggr_cons!$A$2:$N$1048576,6,0)</f>
        <v>0</v>
      </c>
      <c r="BF236" s="75">
        <f>+VLOOKUP($D236,[1]ggr_cons!$A$2:$N$1048576,7,0)</f>
        <v>0</v>
      </c>
      <c r="BG236" s="75">
        <f>+VLOOKUP($D236,[1]ggr_cons!$A$2:$N$1048576,8,0)</f>
        <v>0</v>
      </c>
      <c r="BH236" s="75">
        <f>+VLOOKUP($D236,[1]ggr_cons!$A$2:$N$1048576,9,0)</f>
        <v>0</v>
      </c>
      <c r="BI236" s="75">
        <f>+VLOOKUP($D236,[1]ggr_cons!$A$2:$N$1048576,10,0)</f>
        <v>0</v>
      </c>
      <c r="BJ236" s="75">
        <f>+VLOOKUP($D236,[1]ggr_cons!$A$2:$N$1048576,11,0)</f>
        <v>0</v>
      </c>
      <c r="BK236" s="75">
        <f>+VLOOKUP($D236,[1]ggr_cons!$A$2:$N$1048576,12,0)</f>
        <v>0</v>
      </c>
      <c r="BL236" s="75">
        <f>+VLOOKUP($D236,[1]ggr_cons!$A$2:$N$1048576,13,0)</f>
        <v>0</v>
      </c>
      <c r="BM236" s="75">
        <f>+VLOOKUP($D236,[1]ggr_cons!$A$2:$N$1048576,14,0)</f>
        <v>0</v>
      </c>
      <c r="BN236" s="76">
        <f t="shared" si="502"/>
        <v>-204.23999999999978</v>
      </c>
      <c r="BO236" s="75"/>
      <c r="BP236" s="75"/>
      <c r="BQ236" s="77">
        <f t="shared" si="425"/>
        <v>28.560000000000002</v>
      </c>
      <c r="BR236" s="77">
        <f t="shared" si="426"/>
        <v>0</v>
      </c>
      <c r="BS236" s="77">
        <f t="shared" si="427"/>
        <v>0</v>
      </c>
      <c r="BT236" s="77">
        <f t="shared" si="428"/>
        <v>0</v>
      </c>
      <c r="BU236" s="77">
        <f t="shared" si="429"/>
        <v>0</v>
      </c>
      <c r="BV236" s="77">
        <f t="shared" si="430"/>
        <v>0</v>
      </c>
      <c r="BW236" s="77">
        <f t="shared" si="431"/>
        <v>0</v>
      </c>
      <c r="BX236" s="77">
        <f t="shared" si="432"/>
        <v>0</v>
      </c>
      <c r="BY236" s="77">
        <f t="shared" si="433"/>
        <v>0</v>
      </c>
      <c r="BZ236" s="77">
        <f t="shared" si="434"/>
        <v>0</v>
      </c>
      <c r="CA236" s="77">
        <f t="shared" si="435"/>
        <v>0</v>
      </c>
      <c r="CB236" s="77">
        <f t="shared" si="436"/>
        <v>0</v>
      </c>
      <c r="CC236" s="77">
        <f t="shared" si="437"/>
        <v>28.560000000000002</v>
      </c>
      <c r="CD236" s="75"/>
      <c r="CE236" s="77"/>
      <c r="CF236" s="77">
        <f t="shared" si="438"/>
        <v>23.603305785123968</v>
      </c>
      <c r="CG236" s="77">
        <f t="shared" si="439"/>
        <v>0</v>
      </c>
      <c r="CH236" s="77">
        <f t="shared" si="440"/>
        <v>0</v>
      </c>
      <c r="CI236" s="77">
        <f t="shared" si="441"/>
        <v>0</v>
      </c>
      <c r="CJ236" s="77">
        <f t="shared" si="442"/>
        <v>0</v>
      </c>
      <c r="CK236" s="77">
        <f t="shared" si="443"/>
        <v>0</v>
      </c>
      <c r="CL236" s="77">
        <f t="shared" si="444"/>
        <v>0</v>
      </c>
      <c r="CM236" s="77">
        <f t="shared" si="445"/>
        <v>0</v>
      </c>
      <c r="CN236" s="77">
        <f t="shared" si="446"/>
        <v>0</v>
      </c>
      <c r="CO236" s="77">
        <f t="shared" si="447"/>
        <v>0</v>
      </c>
      <c r="CP236" s="77">
        <f t="shared" si="448"/>
        <v>0</v>
      </c>
      <c r="CQ236" s="77">
        <f t="shared" si="449"/>
        <v>0</v>
      </c>
      <c r="CR236" s="77">
        <f t="shared" si="450"/>
        <v>23.603305785123968</v>
      </c>
      <c r="CS236" s="75"/>
      <c r="CT236" s="75"/>
      <c r="CU236" s="78">
        <f t="shared" si="463"/>
        <v>57.120000000000005</v>
      </c>
      <c r="CV236" s="78">
        <f t="shared" si="464"/>
        <v>0</v>
      </c>
      <c r="CW236" s="78">
        <f t="shared" si="465"/>
        <v>0</v>
      </c>
      <c r="CX236" s="78">
        <f t="shared" si="466"/>
        <v>0</v>
      </c>
      <c r="CY236" s="78">
        <f t="shared" si="467"/>
        <v>0</v>
      </c>
      <c r="CZ236" s="78">
        <f t="shared" si="468"/>
        <v>0</v>
      </c>
      <c r="DA236" s="78">
        <f t="shared" si="469"/>
        <v>0</v>
      </c>
      <c r="DB236" s="78">
        <f t="shared" si="470"/>
        <v>0</v>
      </c>
      <c r="DC236" s="78">
        <f t="shared" si="471"/>
        <v>0</v>
      </c>
      <c r="DD236" s="78">
        <f t="shared" si="472"/>
        <v>0</v>
      </c>
      <c r="DE236" s="78">
        <f t="shared" si="473"/>
        <v>0</v>
      </c>
      <c r="DF236" s="78">
        <f t="shared" si="474"/>
        <v>0</v>
      </c>
      <c r="DG236" s="77">
        <f t="shared" si="475"/>
        <v>57.120000000000005</v>
      </c>
      <c r="DH236" s="75"/>
      <c r="DJ236" s="6">
        <f t="shared" si="476"/>
        <v>30</v>
      </c>
      <c r="DK236" s="6">
        <f t="shared" si="477"/>
        <v>0</v>
      </c>
      <c r="DL236" s="6">
        <f t="shared" si="478"/>
        <v>0</v>
      </c>
      <c r="DM236" s="6">
        <f t="shared" si="479"/>
        <v>0</v>
      </c>
      <c r="DN236" s="6">
        <f t="shared" si="480"/>
        <v>0</v>
      </c>
      <c r="DO236" s="6">
        <f t="shared" si="481"/>
        <v>0</v>
      </c>
      <c r="DP236" s="6">
        <f t="shared" si="482"/>
        <v>0</v>
      </c>
      <c r="DQ236" s="6">
        <f t="shared" si="483"/>
        <v>0</v>
      </c>
      <c r="DR236" s="6">
        <f t="shared" si="484"/>
        <v>0</v>
      </c>
      <c r="DS236" s="6">
        <f t="shared" si="485"/>
        <v>0</v>
      </c>
      <c r="DT236" s="6">
        <f t="shared" si="486"/>
        <v>0</v>
      </c>
      <c r="DU236" s="6">
        <f t="shared" si="487"/>
        <v>0</v>
      </c>
      <c r="DV236" s="77">
        <f t="shared" si="505"/>
        <v>30</v>
      </c>
      <c r="DY236" s="6">
        <v>0</v>
      </c>
      <c r="DZ236" s="6">
        <v>0</v>
      </c>
      <c r="EA236" s="6">
        <v>0</v>
      </c>
      <c r="EB236" s="6">
        <v>0</v>
      </c>
      <c r="EC236" s="6">
        <v>0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>
        <v>0</v>
      </c>
      <c r="EK236" s="77">
        <f t="shared" si="503"/>
        <v>0</v>
      </c>
      <c r="EO236" s="75">
        <f t="shared" si="451"/>
        <v>87.12</v>
      </c>
      <c r="EP236" s="75">
        <f t="shared" si="452"/>
        <v>0</v>
      </c>
      <c r="EQ236" s="75">
        <f t="shared" si="453"/>
        <v>0</v>
      </c>
      <c r="ER236" s="75">
        <f t="shared" si="454"/>
        <v>0</v>
      </c>
      <c r="ES236" s="75">
        <f t="shared" si="455"/>
        <v>0</v>
      </c>
      <c r="ET236" s="75">
        <f t="shared" si="456"/>
        <v>0</v>
      </c>
      <c r="EU236" s="75">
        <f t="shared" si="457"/>
        <v>0</v>
      </c>
      <c r="EV236" s="75">
        <f t="shared" si="458"/>
        <v>0</v>
      </c>
      <c r="EW236" s="75">
        <f t="shared" si="459"/>
        <v>0</v>
      </c>
      <c r="EX236" s="75">
        <f t="shared" si="460"/>
        <v>0</v>
      </c>
      <c r="EY236" s="75">
        <f t="shared" si="461"/>
        <v>0</v>
      </c>
      <c r="EZ236" s="75">
        <f t="shared" si="462"/>
        <v>0</v>
      </c>
      <c r="FA236" s="77">
        <f t="shared" si="504"/>
        <v>87.12</v>
      </c>
      <c r="FD236" s="75">
        <f t="shared" si="488"/>
        <v>2768.88</v>
      </c>
      <c r="FE236" s="75">
        <f t="shared" si="489"/>
        <v>0</v>
      </c>
      <c r="FF236" s="75">
        <f t="shared" si="490"/>
        <v>0</v>
      </c>
      <c r="FG236" s="75">
        <f t="shared" si="491"/>
        <v>0</v>
      </c>
      <c r="FH236" s="75">
        <f t="shared" si="492"/>
        <v>0</v>
      </c>
      <c r="FI236" s="75">
        <f t="shared" si="493"/>
        <v>0</v>
      </c>
      <c r="FJ236" s="75">
        <f t="shared" si="494"/>
        <v>0</v>
      </c>
      <c r="FK236" s="75">
        <f t="shared" si="495"/>
        <v>0</v>
      </c>
      <c r="FL236" s="75">
        <f t="shared" si="496"/>
        <v>0</v>
      </c>
      <c r="FM236" s="75">
        <f t="shared" si="497"/>
        <v>0</v>
      </c>
      <c r="FN236" s="75">
        <f t="shared" si="498"/>
        <v>0</v>
      </c>
      <c r="FO236" s="75">
        <f t="shared" si="499"/>
        <v>0</v>
      </c>
      <c r="FP236" s="75">
        <f t="shared" si="500"/>
        <v>2768.88</v>
      </c>
    </row>
    <row r="237" spans="1:172" ht="15" customHeight="1" outlineLevel="2" x14ac:dyDescent="0.25">
      <c r="A237" s="30">
        <v>12</v>
      </c>
      <c r="B237" s="30" t="s">
        <v>408</v>
      </c>
      <c r="C237" s="30" t="s">
        <v>6</v>
      </c>
      <c r="D237" s="64">
        <f t="shared" si="423"/>
        <v>16184</v>
      </c>
      <c r="E237" s="62">
        <v>16184</v>
      </c>
      <c r="F237" s="39" t="s">
        <v>789</v>
      </c>
      <c r="G237" s="36" t="s">
        <v>410</v>
      </c>
      <c r="H237" s="36" t="s">
        <v>410</v>
      </c>
      <c r="I237" s="39" t="s">
        <v>788</v>
      </c>
      <c r="J237" s="44" t="s">
        <v>445</v>
      </c>
      <c r="K237" s="44" t="s">
        <v>434</v>
      </c>
      <c r="L237" s="32" t="s">
        <v>220</v>
      </c>
      <c r="M237" s="33" t="s">
        <v>405</v>
      </c>
      <c r="N237" s="34">
        <v>0.01</v>
      </c>
      <c r="O237" s="34">
        <v>0.02</v>
      </c>
      <c r="P237" s="34">
        <v>0</v>
      </c>
      <c r="Q237" s="34">
        <v>0</v>
      </c>
      <c r="R237" s="33">
        <v>0</v>
      </c>
      <c r="S237" s="33">
        <v>0</v>
      </c>
      <c r="T237" s="33">
        <v>30</v>
      </c>
      <c r="U237" s="33"/>
      <c r="X237" s="75">
        <f>+VLOOKUP($D237,[1]venta_neta_cons!$A$2:$N$1048576,3,0)</f>
        <v>2019</v>
      </c>
      <c r="Y237" s="75">
        <f>+VLOOKUP($D237,[1]venta_neta_cons!$A$2:$N$1048576,4,0)</f>
        <v>0</v>
      </c>
      <c r="Z237" s="75">
        <f>+VLOOKUP($D237,[1]venta_neta_cons!$A$2:$N$1048576,5,0)</f>
        <v>0</v>
      </c>
      <c r="AA237" s="75">
        <f>+VLOOKUP($D237,[1]venta_neta_cons!$A$2:$N$1048576,6,0)</f>
        <v>0</v>
      </c>
      <c r="AB237" s="75">
        <f>+VLOOKUP($D237,[1]venta_neta_cons!$A$2:$N$1048576,7,0)</f>
        <v>0</v>
      </c>
      <c r="AC237" s="75">
        <f>+VLOOKUP($D237,[1]venta_neta_cons!$A$2:$N$1048576,8,0)</f>
        <v>0</v>
      </c>
      <c r="AD237" s="75">
        <f>+VLOOKUP($D237,[1]venta_neta_cons!$A$2:$N$1048576,9,0)</f>
        <v>0</v>
      </c>
      <c r="AE237" s="75">
        <f>+VLOOKUP($D237,[1]venta_neta_cons!$A$2:$N$1048576,10,0)</f>
        <v>0</v>
      </c>
      <c r="AF237" s="75">
        <f>+VLOOKUP($D237,[1]venta_neta_cons!$A$2:$N$1048576,11,0)</f>
        <v>0</v>
      </c>
      <c r="AG237" s="75">
        <f>+VLOOKUP($D237,[1]venta_neta_cons!$A$2:$N$1048576,12,0)</f>
        <v>0</v>
      </c>
      <c r="AH237" s="75">
        <f>+VLOOKUP($D237,[1]venta_neta_cons!$A$2:$N$1048576,13,0)</f>
        <v>0</v>
      </c>
      <c r="AI237" s="75">
        <f>+VLOOKUP($D237,[1]venta_neta_cons!$A$2:$N$1048576,14,0)</f>
        <v>0</v>
      </c>
      <c r="AJ237" s="76">
        <f t="shared" si="424"/>
        <v>2019</v>
      </c>
      <c r="AK237" s="159">
        <f t="shared" si="422"/>
        <v>0.84712729073798909</v>
      </c>
      <c r="AL237" s="76"/>
      <c r="AM237" s="75">
        <f>+VLOOKUP($D237,[1]saldo_cons!$A$2:$N$1048576,3,0)</f>
        <v>2019</v>
      </c>
      <c r="AN237" s="75">
        <f>+VLOOKUP($D237,[1]saldo_cons!$A$2:$N$1048576,4,0)</f>
        <v>0</v>
      </c>
      <c r="AO237" s="75">
        <f>+VLOOKUP($D237,[1]saldo_cons!$A$2:$N$1048576,5,0)</f>
        <v>0</v>
      </c>
      <c r="AP237" s="75">
        <f>+VLOOKUP($D237,[1]saldo_cons!$A$2:$N$1048576,6,0)</f>
        <v>0</v>
      </c>
      <c r="AQ237" s="75">
        <f>+VLOOKUP($D237,[1]saldo_cons!$A$2:$N$1048576,7,0)</f>
        <v>0</v>
      </c>
      <c r="AR237" s="75">
        <f>+VLOOKUP($D237,[1]saldo_cons!$A$2:$N$1048576,8,0)</f>
        <v>0</v>
      </c>
      <c r="AS237" s="75">
        <f>+VLOOKUP($D237,[1]saldo_cons!$A$2:$N$1048576,9,0)</f>
        <v>0</v>
      </c>
      <c r="AT237" s="75">
        <f>+VLOOKUP($D237,[1]saldo_cons!$A$2:$N$1048576,10,0)</f>
        <v>0</v>
      </c>
      <c r="AU237" s="75">
        <f>+VLOOKUP($D237,[1]saldo_cons!$A$2:$N$1048576,11,0)</f>
        <v>0</v>
      </c>
      <c r="AV237" s="75">
        <f>+VLOOKUP($D237,[1]saldo_cons!$A$2:$N$1048576,12,0)</f>
        <v>0</v>
      </c>
      <c r="AW237" s="75">
        <f>+VLOOKUP($D237,[1]saldo_cons!$A$2:$N$1048576,13,0)</f>
        <v>0</v>
      </c>
      <c r="AX237" s="75">
        <f>+VLOOKUP($D237,[1]saldo_cons!$A$2:$N$1048576,14,0)</f>
        <v>0</v>
      </c>
      <c r="AY237" s="76">
        <f t="shared" si="501"/>
        <v>2019</v>
      </c>
      <c r="AZ237" s="76"/>
      <c r="BA237" s="76"/>
      <c r="BB237" s="75">
        <f>+VLOOKUP($D237,[1]ggr_cons!$A$2:$N$1048576,3,0)</f>
        <v>1710.35</v>
      </c>
      <c r="BC237" s="75">
        <f>+VLOOKUP($D237,[1]ggr_cons!$A$2:$N$1048576,4,0)</f>
        <v>0</v>
      </c>
      <c r="BD237" s="75">
        <f>+VLOOKUP($D237,[1]ggr_cons!$A$2:$N$1048576,5,0)</f>
        <v>0</v>
      </c>
      <c r="BE237" s="75">
        <f>+VLOOKUP($D237,[1]ggr_cons!$A$2:$N$1048576,6,0)</f>
        <v>0</v>
      </c>
      <c r="BF237" s="75">
        <f>+VLOOKUP($D237,[1]ggr_cons!$A$2:$N$1048576,7,0)</f>
        <v>0</v>
      </c>
      <c r="BG237" s="75">
        <f>+VLOOKUP($D237,[1]ggr_cons!$A$2:$N$1048576,8,0)</f>
        <v>0</v>
      </c>
      <c r="BH237" s="75">
        <f>+VLOOKUP($D237,[1]ggr_cons!$A$2:$N$1048576,9,0)</f>
        <v>0</v>
      </c>
      <c r="BI237" s="75">
        <f>+VLOOKUP($D237,[1]ggr_cons!$A$2:$N$1048576,10,0)</f>
        <v>0</v>
      </c>
      <c r="BJ237" s="75">
        <f>+VLOOKUP($D237,[1]ggr_cons!$A$2:$N$1048576,11,0)</f>
        <v>0</v>
      </c>
      <c r="BK237" s="75">
        <f>+VLOOKUP($D237,[1]ggr_cons!$A$2:$N$1048576,12,0)</f>
        <v>0</v>
      </c>
      <c r="BL237" s="75">
        <f>+VLOOKUP($D237,[1]ggr_cons!$A$2:$N$1048576,13,0)</f>
        <v>0</v>
      </c>
      <c r="BM237" s="75">
        <f>+VLOOKUP($D237,[1]ggr_cons!$A$2:$N$1048576,14,0)</f>
        <v>0</v>
      </c>
      <c r="BN237" s="76">
        <f t="shared" si="502"/>
        <v>1710.35</v>
      </c>
      <c r="BO237" s="75"/>
      <c r="BP237" s="75"/>
      <c r="BQ237" s="77">
        <f t="shared" si="425"/>
        <v>20.190000000000001</v>
      </c>
      <c r="BR237" s="77">
        <f t="shared" si="426"/>
        <v>0</v>
      </c>
      <c r="BS237" s="77">
        <f t="shared" si="427"/>
        <v>0</v>
      </c>
      <c r="BT237" s="77">
        <f t="shared" si="428"/>
        <v>0</v>
      </c>
      <c r="BU237" s="77">
        <f t="shared" si="429"/>
        <v>0</v>
      </c>
      <c r="BV237" s="77">
        <f t="shared" si="430"/>
        <v>0</v>
      </c>
      <c r="BW237" s="77">
        <f t="shared" si="431"/>
        <v>0</v>
      </c>
      <c r="BX237" s="77">
        <f t="shared" si="432"/>
        <v>0</v>
      </c>
      <c r="BY237" s="77">
        <f t="shared" si="433"/>
        <v>0</v>
      </c>
      <c r="BZ237" s="77">
        <f t="shared" si="434"/>
        <v>0</v>
      </c>
      <c r="CA237" s="77">
        <f t="shared" si="435"/>
        <v>0</v>
      </c>
      <c r="CB237" s="77">
        <f t="shared" si="436"/>
        <v>0</v>
      </c>
      <c r="CC237" s="77">
        <f t="shared" si="437"/>
        <v>20.190000000000001</v>
      </c>
      <c r="CD237" s="75"/>
      <c r="CE237" s="77"/>
      <c r="CF237" s="77">
        <f t="shared" si="438"/>
        <v>16.685950413223143</v>
      </c>
      <c r="CG237" s="77">
        <f t="shared" si="439"/>
        <v>0</v>
      </c>
      <c r="CH237" s="77">
        <f t="shared" si="440"/>
        <v>0</v>
      </c>
      <c r="CI237" s="77">
        <f t="shared" si="441"/>
        <v>0</v>
      </c>
      <c r="CJ237" s="77">
        <f t="shared" si="442"/>
        <v>0</v>
      </c>
      <c r="CK237" s="77">
        <f t="shared" si="443"/>
        <v>0</v>
      </c>
      <c r="CL237" s="77">
        <f t="shared" si="444"/>
        <v>0</v>
      </c>
      <c r="CM237" s="77">
        <f t="shared" si="445"/>
        <v>0</v>
      </c>
      <c r="CN237" s="77">
        <f t="shared" si="446"/>
        <v>0</v>
      </c>
      <c r="CO237" s="77">
        <f t="shared" si="447"/>
        <v>0</v>
      </c>
      <c r="CP237" s="77">
        <f t="shared" si="448"/>
        <v>0</v>
      </c>
      <c r="CQ237" s="77">
        <f t="shared" si="449"/>
        <v>0</v>
      </c>
      <c r="CR237" s="77">
        <f t="shared" si="450"/>
        <v>16.685950413223143</v>
      </c>
      <c r="CS237" s="75"/>
      <c r="CT237" s="75"/>
      <c r="CU237" s="78">
        <f t="shared" si="463"/>
        <v>40.380000000000003</v>
      </c>
      <c r="CV237" s="78">
        <f t="shared" si="464"/>
        <v>0</v>
      </c>
      <c r="CW237" s="78">
        <f t="shared" si="465"/>
        <v>0</v>
      </c>
      <c r="CX237" s="78">
        <f t="shared" si="466"/>
        <v>0</v>
      </c>
      <c r="CY237" s="78">
        <f t="shared" si="467"/>
        <v>0</v>
      </c>
      <c r="CZ237" s="78">
        <f t="shared" si="468"/>
        <v>0</v>
      </c>
      <c r="DA237" s="78">
        <f t="shared" si="469"/>
        <v>0</v>
      </c>
      <c r="DB237" s="78">
        <f t="shared" si="470"/>
        <v>0</v>
      </c>
      <c r="DC237" s="78">
        <f t="shared" si="471"/>
        <v>0</v>
      </c>
      <c r="DD237" s="78">
        <f t="shared" si="472"/>
        <v>0</v>
      </c>
      <c r="DE237" s="78">
        <f t="shared" si="473"/>
        <v>0</v>
      </c>
      <c r="DF237" s="78">
        <f t="shared" si="474"/>
        <v>0</v>
      </c>
      <c r="DG237" s="77">
        <f t="shared" si="475"/>
        <v>40.380000000000003</v>
      </c>
      <c r="DH237" s="75"/>
      <c r="DJ237" s="6">
        <f t="shared" si="476"/>
        <v>30</v>
      </c>
      <c r="DK237" s="6">
        <f t="shared" si="477"/>
        <v>0</v>
      </c>
      <c r="DL237" s="6">
        <f t="shared" si="478"/>
        <v>0</v>
      </c>
      <c r="DM237" s="6">
        <f t="shared" si="479"/>
        <v>0</v>
      </c>
      <c r="DN237" s="6">
        <f t="shared" si="480"/>
        <v>0</v>
      </c>
      <c r="DO237" s="6">
        <f t="shared" si="481"/>
        <v>0</v>
      </c>
      <c r="DP237" s="6">
        <f t="shared" si="482"/>
        <v>0</v>
      </c>
      <c r="DQ237" s="6">
        <f t="shared" si="483"/>
        <v>0</v>
      </c>
      <c r="DR237" s="6">
        <f t="shared" si="484"/>
        <v>0</v>
      </c>
      <c r="DS237" s="6">
        <f t="shared" si="485"/>
        <v>0</v>
      </c>
      <c r="DT237" s="6">
        <f t="shared" si="486"/>
        <v>0</v>
      </c>
      <c r="DU237" s="6">
        <f t="shared" si="487"/>
        <v>0</v>
      </c>
      <c r="DV237" s="77">
        <f t="shared" si="505"/>
        <v>30</v>
      </c>
      <c r="DY237" s="6">
        <v>0</v>
      </c>
      <c r="DZ237" s="6">
        <v>0</v>
      </c>
      <c r="EA237" s="6">
        <v>0</v>
      </c>
      <c r="EB237" s="6">
        <v>0</v>
      </c>
      <c r="EC237" s="6">
        <v>0</v>
      </c>
      <c r="ED237" s="6">
        <v>0</v>
      </c>
      <c r="EE237" s="6">
        <v>0</v>
      </c>
      <c r="EF237" s="6">
        <v>0</v>
      </c>
      <c r="EG237" s="6">
        <v>0</v>
      </c>
      <c r="EH237" s="6">
        <v>0</v>
      </c>
      <c r="EI237" s="6">
        <v>0</v>
      </c>
      <c r="EJ237" s="6">
        <v>0</v>
      </c>
      <c r="EK237" s="77">
        <f t="shared" si="503"/>
        <v>0</v>
      </c>
      <c r="EO237" s="75">
        <f t="shared" si="451"/>
        <v>70.38</v>
      </c>
      <c r="EP237" s="75">
        <f t="shared" si="452"/>
        <v>0</v>
      </c>
      <c r="EQ237" s="75">
        <f t="shared" si="453"/>
        <v>0</v>
      </c>
      <c r="ER237" s="75">
        <f t="shared" si="454"/>
        <v>0</v>
      </c>
      <c r="ES237" s="75">
        <f t="shared" si="455"/>
        <v>0</v>
      </c>
      <c r="ET237" s="75">
        <f t="shared" si="456"/>
        <v>0</v>
      </c>
      <c r="EU237" s="75">
        <f t="shared" si="457"/>
        <v>0</v>
      </c>
      <c r="EV237" s="75">
        <f t="shared" si="458"/>
        <v>0</v>
      </c>
      <c r="EW237" s="75">
        <f t="shared" si="459"/>
        <v>0</v>
      </c>
      <c r="EX237" s="75">
        <f t="shared" si="460"/>
        <v>0</v>
      </c>
      <c r="EY237" s="75">
        <f t="shared" si="461"/>
        <v>0</v>
      </c>
      <c r="EZ237" s="75">
        <f t="shared" si="462"/>
        <v>0</v>
      </c>
      <c r="FA237" s="77">
        <f t="shared" si="504"/>
        <v>70.38</v>
      </c>
      <c r="FD237" s="75">
        <f t="shared" si="488"/>
        <v>1948.62</v>
      </c>
      <c r="FE237" s="75">
        <f t="shared" si="489"/>
        <v>0</v>
      </c>
      <c r="FF237" s="75">
        <f t="shared" si="490"/>
        <v>0</v>
      </c>
      <c r="FG237" s="75">
        <f t="shared" si="491"/>
        <v>0</v>
      </c>
      <c r="FH237" s="75">
        <f t="shared" si="492"/>
        <v>0</v>
      </c>
      <c r="FI237" s="75">
        <f t="shared" si="493"/>
        <v>0</v>
      </c>
      <c r="FJ237" s="75">
        <f t="shared" si="494"/>
        <v>0</v>
      </c>
      <c r="FK237" s="75">
        <f t="shared" si="495"/>
        <v>0</v>
      </c>
      <c r="FL237" s="75">
        <f t="shared" si="496"/>
        <v>0</v>
      </c>
      <c r="FM237" s="75">
        <f t="shared" si="497"/>
        <v>0</v>
      </c>
      <c r="FN237" s="75">
        <f t="shared" si="498"/>
        <v>0</v>
      </c>
      <c r="FO237" s="75">
        <f t="shared" si="499"/>
        <v>0</v>
      </c>
      <c r="FP237" s="75">
        <f t="shared" si="500"/>
        <v>1948.62</v>
      </c>
    </row>
    <row r="238" spans="1:172" ht="15" customHeight="1" outlineLevel="2" x14ac:dyDescent="0.25">
      <c r="A238" s="30">
        <v>12</v>
      </c>
      <c r="B238" s="30" t="s">
        <v>408</v>
      </c>
      <c r="C238" s="30" t="s">
        <v>6</v>
      </c>
      <c r="D238" s="64">
        <f t="shared" si="423"/>
        <v>16186</v>
      </c>
      <c r="E238" s="62">
        <v>16186</v>
      </c>
      <c r="F238" s="39" t="s">
        <v>791</v>
      </c>
      <c r="G238" s="36" t="s">
        <v>410</v>
      </c>
      <c r="H238" s="36" t="s">
        <v>410</v>
      </c>
      <c r="I238" s="39" t="s">
        <v>790</v>
      </c>
      <c r="J238" s="39" t="s">
        <v>677</v>
      </c>
      <c r="K238" s="44" t="s">
        <v>434</v>
      </c>
      <c r="L238" s="32" t="s">
        <v>220</v>
      </c>
      <c r="M238" s="33" t="s">
        <v>405</v>
      </c>
      <c r="N238" s="34">
        <v>0.01</v>
      </c>
      <c r="O238" s="34">
        <v>0.02</v>
      </c>
      <c r="P238" s="34">
        <v>0</v>
      </c>
      <c r="Q238" s="34">
        <v>0</v>
      </c>
      <c r="R238" s="33">
        <v>0</v>
      </c>
      <c r="S238" s="33">
        <v>0</v>
      </c>
      <c r="T238" s="33">
        <v>30</v>
      </c>
      <c r="U238" s="33"/>
      <c r="X238" s="75">
        <f>+VLOOKUP($D238,[1]venta_neta_cons!$A$2:$N$1048576,3,0)</f>
        <v>2981</v>
      </c>
      <c r="Y238" s="75">
        <f>+VLOOKUP($D238,[1]venta_neta_cons!$A$2:$N$1048576,4,0)</f>
        <v>0</v>
      </c>
      <c r="Z238" s="75">
        <f>+VLOOKUP($D238,[1]venta_neta_cons!$A$2:$N$1048576,5,0)</f>
        <v>0</v>
      </c>
      <c r="AA238" s="75">
        <f>+VLOOKUP($D238,[1]venta_neta_cons!$A$2:$N$1048576,6,0)</f>
        <v>0</v>
      </c>
      <c r="AB238" s="75">
        <f>+VLOOKUP($D238,[1]venta_neta_cons!$A$2:$N$1048576,7,0)</f>
        <v>0</v>
      </c>
      <c r="AC238" s="75">
        <f>+VLOOKUP($D238,[1]venta_neta_cons!$A$2:$N$1048576,8,0)</f>
        <v>0</v>
      </c>
      <c r="AD238" s="75">
        <f>+VLOOKUP($D238,[1]venta_neta_cons!$A$2:$N$1048576,9,0)</f>
        <v>0</v>
      </c>
      <c r="AE238" s="75">
        <f>+VLOOKUP($D238,[1]venta_neta_cons!$A$2:$N$1048576,10,0)</f>
        <v>0</v>
      </c>
      <c r="AF238" s="75">
        <f>+VLOOKUP($D238,[1]venta_neta_cons!$A$2:$N$1048576,11,0)</f>
        <v>0</v>
      </c>
      <c r="AG238" s="75">
        <f>+VLOOKUP($D238,[1]venta_neta_cons!$A$2:$N$1048576,12,0)</f>
        <v>0</v>
      </c>
      <c r="AH238" s="75">
        <f>+VLOOKUP($D238,[1]venta_neta_cons!$A$2:$N$1048576,13,0)</f>
        <v>0</v>
      </c>
      <c r="AI238" s="75">
        <f>+VLOOKUP($D238,[1]venta_neta_cons!$A$2:$N$1048576,14,0)</f>
        <v>0</v>
      </c>
      <c r="AJ238" s="76">
        <f t="shared" si="424"/>
        <v>2981</v>
      </c>
      <c r="AK238" s="159">
        <f t="shared" si="422"/>
        <v>0.5444347534384435</v>
      </c>
      <c r="AL238" s="76"/>
      <c r="AM238" s="75">
        <f>+VLOOKUP($D238,[1]saldo_cons!$A$2:$N$1048576,3,0)</f>
        <v>2981</v>
      </c>
      <c r="AN238" s="75">
        <f>+VLOOKUP($D238,[1]saldo_cons!$A$2:$N$1048576,4,0)</f>
        <v>0</v>
      </c>
      <c r="AO238" s="75">
        <f>+VLOOKUP($D238,[1]saldo_cons!$A$2:$N$1048576,5,0)</f>
        <v>0</v>
      </c>
      <c r="AP238" s="75">
        <f>+VLOOKUP($D238,[1]saldo_cons!$A$2:$N$1048576,6,0)</f>
        <v>0</v>
      </c>
      <c r="AQ238" s="75">
        <f>+VLOOKUP($D238,[1]saldo_cons!$A$2:$N$1048576,7,0)</f>
        <v>0</v>
      </c>
      <c r="AR238" s="75">
        <f>+VLOOKUP($D238,[1]saldo_cons!$A$2:$N$1048576,8,0)</f>
        <v>0</v>
      </c>
      <c r="AS238" s="75">
        <f>+VLOOKUP($D238,[1]saldo_cons!$A$2:$N$1048576,9,0)</f>
        <v>0</v>
      </c>
      <c r="AT238" s="75">
        <f>+VLOOKUP($D238,[1]saldo_cons!$A$2:$N$1048576,10,0)</f>
        <v>0</v>
      </c>
      <c r="AU238" s="75">
        <f>+VLOOKUP($D238,[1]saldo_cons!$A$2:$N$1048576,11,0)</f>
        <v>0</v>
      </c>
      <c r="AV238" s="75">
        <f>+VLOOKUP($D238,[1]saldo_cons!$A$2:$N$1048576,12,0)</f>
        <v>0</v>
      </c>
      <c r="AW238" s="75">
        <f>+VLOOKUP($D238,[1]saldo_cons!$A$2:$N$1048576,13,0)</f>
        <v>0</v>
      </c>
      <c r="AX238" s="75">
        <f>+VLOOKUP($D238,[1]saldo_cons!$A$2:$N$1048576,14,0)</f>
        <v>0</v>
      </c>
      <c r="AY238" s="76">
        <f t="shared" si="501"/>
        <v>2981</v>
      </c>
      <c r="AZ238" s="76"/>
      <c r="BA238" s="76"/>
      <c r="BB238" s="75">
        <f>+VLOOKUP($D238,[1]ggr_cons!$A$2:$N$1048576,3,0)</f>
        <v>1622.96</v>
      </c>
      <c r="BC238" s="75">
        <f>+VLOOKUP($D238,[1]ggr_cons!$A$2:$N$1048576,4,0)</f>
        <v>0</v>
      </c>
      <c r="BD238" s="75">
        <f>+VLOOKUP($D238,[1]ggr_cons!$A$2:$N$1048576,5,0)</f>
        <v>0</v>
      </c>
      <c r="BE238" s="75">
        <f>+VLOOKUP($D238,[1]ggr_cons!$A$2:$N$1048576,6,0)</f>
        <v>0</v>
      </c>
      <c r="BF238" s="75">
        <f>+VLOOKUP($D238,[1]ggr_cons!$A$2:$N$1048576,7,0)</f>
        <v>0</v>
      </c>
      <c r="BG238" s="75">
        <f>+VLOOKUP($D238,[1]ggr_cons!$A$2:$N$1048576,8,0)</f>
        <v>0</v>
      </c>
      <c r="BH238" s="75">
        <f>+VLOOKUP($D238,[1]ggr_cons!$A$2:$N$1048576,9,0)</f>
        <v>0</v>
      </c>
      <c r="BI238" s="75">
        <f>+VLOOKUP($D238,[1]ggr_cons!$A$2:$N$1048576,10,0)</f>
        <v>0</v>
      </c>
      <c r="BJ238" s="75">
        <f>+VLOOKUP($D238,[1]ggr_cons!$A$2:$N$1048576,11,0)</f>
        <v>0</v>
      </c>
      <c r="BK238" s="75">
        <f>+VLOOKUP($D238,[1]ggr_cons!$A$2:$N$1048576,12,0)</f>
        <v>0</v>
      </c>
      <c r="BL238" s="75">
        <f>+VLOOKUP($D238,[1]ggr_cons!$A$2:$N$1048576,13,0)</f>
        <v>0</v>
      </c>
      <c r="BM238" s="75">
        <f>+VLOOKUP($D238,[1]ggr_cons!$A$2:$N$1048576,14,0)</f>
        <v>0</v>
      </c>
      <c r="BN238" s="76">
        <f t="shared" si="502"/>
        <v>1622.96</v>
      </c>
      <c r="BO238" s="75"/>
      <c r="BP238" s="75"/>
      <c r="BQ238" s="77">
        <f t="shared" si="425"/>
        <v>29.810000000000002</v>
      </c>
      <c r="BR238" s="77">
        <f t="shared" si="426"/>
        <v>0</v>
      </c>
      <c r="BS238" s="77">
        <f t="shared" si="427"/>
        <v>0</v>
      </c>
      <c r="BT238" s="77">
        <f t="shared" si="428"/>
        <v>0</v>
      </c>
      <c r="BU238" s="77">
        <f t="shared" si="429"/>
        <v>0</v>
      </c>
      <c r="BV238" s="77">
        <f t="shared" si="430"/>
        <v>0</v>
      </c>
      <c r="BW238" s="77">
        <f t="shared" si="431"/>
        <v>0</v>
      </c>
      <c r="BX238" s="77">
        <f t="shared" si="432"/>
        <v>0</v>
      </c>
      <c r="BY238" s="77">
        <f t="shared" si="433"/>
        <v>0</v>
      </c>
      <c r="BZ238" s="77">
        <f t="shared" si="434"/>
        <v>0</v>
      </c>
      <c r="CA238" s="77">
        <f t="shared" si="435"/>
        <v>0</v>
      </c>
      <c r="CB238" s="77">
        <f t="shared" si="436"/>
        <v>0</v>
      </c>
      <c r="CC238" s="77">
        <f t="shared" si="437"/>
        <v>29.810000000000002</v>
      </c>
      <c r="CD238" s="75"/>
      <c r="CE238" s="77"/>
      <c r="CF238" s="77">
        <f t="shared" si="438"/>
        <v>24.63636363636364</v>
      </c>
      <c r="CG238" s="77">
        <f t="shared" si="439"/>
        <v>0</v>
      </c>
      <c r="CH238" s="77">
        <f t="shared" si="440"/>
        <v>0</v>
      </c>
      <c r="CI238" s="77">
        <f t="shared" si="441"/>
        <v>0</v>
      </c>
      <c r="CJ238" s="77">
        <f t="shared" si="442"/>
        <v>0</v>
      </c>
      <c r="CK238" s="77">
        <f t="shared" si="443"/>
        <v>0</v>
      </c>
      <c r="CL238" s="77">
        <f t="shared" si="444"/>
        <v>0</v>
      </c>
      <c r="CM238" s="77">
        <f t="shared" si="445"/>
        <v>0</v>
      </c>
      <c r="CN238" s="77">
        <f t="shared" si="446"/>
        <v>0</v>
      </c>
      <c r="CO238" s="77">
        <f t="shared" si="447"/>
        <v>0</v>
      </c>
      <c r="CP238" s="77">
        <f t="shared" si="448"/>
        <v>0</v>
      </c>
      <c r="CQ238" s="77">
        <f t="shared" si="449"/>
        <v>0</v>
      </c>
      <c r="CR238" s="77">
        <f t="shared" si="450"/>
        <v>24.63636363636364</v>
      </c>
      <c r="CS238" s="75"/>
      <c r="CT238" s="75"/>
      <c r="CU238" s="78">
        <f t="shared" si="463"/>
        <v>59.620000000000005</v>
      </c>
      <c r="CV238" s="78">
        <f t="shared" si="464"/>
        <v>0</v>
      </c>
      <c r="CW238" s="78">
        <f t="shared" si="465"/>
        <v>0</v>
      </c>
      <c r="CX238" s="78">
        <f t="shared" si="466"/>
        <v>0</v>
      </c>
      <c r="CY238" s="78">
        <f t="shared" si="467"/>
        <v>0</v>
      </c>
      <c r="CZ238" s="78">
        <f t="shared" si="468"/>
        <v>0</v>
      </c>
      <c r="DA238" s="78">
        <f t="shared" si="469"/>
        <v>0</v>
      </c>
      <c r="DB238" s="78">
        <f t="shared" si="470"/>
        <v>0</v>
      </c>
      <c r="DC238" s="78">
        <f t="shared" si="471"/>
        <v>0</v>
      </c>
      <c r="DD238" s="78">
        <f t="shared" si="472"/>
        <v>0</v>
      </c>
      <c r="DE238" s="78">
        <f t="shared" si="473"/>
        <v>0</v>
      </c>
      <c r="DF238" s="78">
        <f t="shared" si="474"/>
        <v>0</v>
      </c>
      <c r="DG238" s="77">
        <f t="shared" si="475"/>
        <v>59.620000000000005</v>
      </c>
      <c r="DH238" s="75"/>
      <c r="DJ238" s="6">
        <f t="shared" si="476"/>
        <v>30</v>
      </c>
      <c r="DK238" s="6">
        <f t="shared" si="477"/>
        <v>0</v>
      </c>
      <c r="DL238" s="6">
        <f t="shared" si="478"/>
        <v>0</v>
      </c>
      <c r="DM238" s="6">
        <f t="shared" si="479"/>
        <v>0</v>
      </c>
      <c r="DN238" s="6">
        <f t="shared" si="480"/>
        <v>0</v>
      </c>
      <c r="DO238" s="6">
        <f t="shared" si="481"/>
        <v>0</v>
      </c>
      <c r="DP238" s="6">
        <f t="shared" si="482"/>
        <v>0</v>
      </c>
      <c r="DQ238" s="6">
        <f t="shared" si="483"/>
        <v>0</v>
      </c>
      <c r="DR238" s="6">
        <f t="shared" si="484"/>
        <v>0</v>
      </c>
      <c r="DS238" s="6">
        <f t="shared" si="485"/>
        <v>0</v>
      </c>
      <c r="DT238" s="6">
        <f t="shared" si="486"/>
        <v>0</v>
      </c>
      <c r="DU238" s="6">
        <f t="shared" si="487"/>
        <v>0</v>
      </c>
      <c r="DV238" s="77">
        <f t="shared" si="505"/>
        <v>30</v>
      </c>
      <c r="DY238" s="6">
        <v>0</v>
      </c>
      <c r="DZ238" s="6">
        <v>0</v>
      </c>
      <c r="EA238" s="6">
        <v>0</v>
      </c>
      <c r="EB238" s="6">
        <v>0</v>
      </c>
      <c r="EC238" s="6">
        <v>0</v>
      </c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>
        <v>0</v>
      </c>
      <c r="EK238" s="77">
        <f t="shared" si="503"/>
        <v>0</v>
      </c>
      <c r="EO238" s="75">
        <f t="shared" si="451"/>
        <v>89.62</v>
      </c>
      <c r="EP238" s="75">
        <f t="shared" si="452"/>
        <v>0</v>
      </c>
      <c r="EQ238" s="75">
        <f t="shared" si="453"/>
        <v>0</v>
      </c>
      <c r="ER238" s="75">
        <f t="shared" si="454"/>
        <v>0</v>
      </c>
      <c r="ES238" s="75">
        <f t="shared" si="455"/>
        <v>0</v>
      </c>
      <c r="ET238" s="75">
        <f t="shared" si="456"/>
        <v>0</v>
      </c>
      <c r="EU238" s="75">
        <f t="shared" si="457"/>
        <v>0</v>
      </c>
      <c r="EV238" s="75">
        <f t="shared" si="458"/>
        <v>0</v>
      </c>
      <c r="EW238" s="75">
        <f t="shared" si="459"/>
        <v>0</v>
      </c>
      <c r="EX238" s="75">
        <f t="shared" si="460"/>
        <v>0</v>
      </c>
      <c r="EY238" s="75">
        <f t="shared" si="461"/>
        <v>0</v>
      </c>
      <c r="EZ238" s="75">
        <f t="shared" si="462"/>
        <v>0</v>
      </c>
      <c r="FA238" s="77">
        <f t="shared" si="504"/>
        <v>89.62</v>
      </c>
      <c r="FD238" s="75">
        <f t="shared" si="488"/>
        <v>2891.38</v>
      </c>
      <c r="FE238" s="75">
        <f t="shared" si="489"/>
        <v>0</v>
      </c>
      <c r="FF238" s="75">
        <f t="shared" si="490"/>
        <v>0</v>
      </c>
      <c r="FG238" s="75">
        <f t="shared" si="491"/>
        <v>0</v>
      </c>
      <c r="FH238" s="75">
        <f t="shared" si="492"/>
        <v>0</v>
      </c>
      <c r="FI238" s="75">
        <f t="shared" si="493"/>
        <v>0</v>
      </c>
      <c r="FJ238" s="75">
        <f t="shared" si="494"/>
        <v>0</v>
      </c>
      <c r="FK238" s="75">
        <f t="shared" si="495"/>
        <v>0</v>
      </c>
      <c r="FL238" s="75">
        <f t="shared" si="496"/>
        <v>0</v>
      </c>
      <c r="FM238" s="75">
        <f t="shared" si="497"/>
        <v>0</v>
      </c>
      <c r="FN238" s="75">
        <f t="shared" si="498"/>
        <v>0</v>
      </c>
      <c r="FO238" s="75">
        <f t="shared" si="499"/>
        <v>0</v>
      </c>
      <c r="FP238" s="75">
        <f t="shared" si="500"/>
        <v>2891.38</v>
      </c>
    </row>
    <row r="239" spans="1:172" ht="15" customHeight="1" outlineLevel="2" x14ac:dyDescent="0.25">
      <c r="A239" s="30">
        <v>12</v>
      </c>
      <c r="B239" s="30" t="s">
        <v>408</v>
      </c>
      <c r="C239" s="30" t="s">
        <v>6</v>
      </c>
      <c r="D239" s="64">
        <f t="shared" si="423"/>
        <v>16187</v>
      </c>
      <c r="E239" s="62">
        <v>16187</v>
      </c>
      <c r="F239" s="30" t="s">
        <v>794</v>
      </c>
      <c r="G239" s="36" t="s">
        <v>410</v>
      </c>
      <c r="H239" s="36" t="s">
        <v>410</v>
      </c>
      <c r="I239" s="39" t="s">
        <v>792</v>
      </c>
      <c r="J239" s="39" t="s">
        <v>793</v>
      </c>
      <c r="K239" s="44" t="s">
        <v>434</v>
      </c>
      <c r="L239" s="32" t="s">
        <v>220</v>
      </c>
      <c r="M239" s="33" t="s">
        <v>405</v>
      </c>
      <c r="N239" s="34">
        <v>0.01</v>
      </c>
      <c r="O239" s="34">
        <v>0.02</v>
      </c>
      <c r="P239" s="34">
        <v>0</v>
      </c>
      <c r="Q239" s="34">
        <v>0</v>
      </c>
      <c r="R239" s="33">
        <v>0</v>
      </c>
      <c r="S239" s="33">
        <v>0</v>
      </c>
      <c r="T239" s="33">
        <v>30</v>
      </c>
      <c r="U239" s="33"/>
      <c r="X239" s="75">
        <f>+VLOOKUP($D239,[1]venta_neta_cons!$A$2:$N$1048576,3,0)</f>
        <v>5095</v>
      </c>
      <c r="Y239" s="75">
        <f>+VLOOKUP($D239,[1]venta_neta_cons!$A$2:$N$1048576,4,0)</f>
        <v>0</v>
      </c>
      <c r="Z239" s="75">
        <f>+VLOOKUP($D239,[1]venta_neta_cons!$A$2:$N$1048576,5,0)</f>
        <v>0</v>
      </c>
      <c r="AA239" s="75">
        <f>+VLOOKUP($D239,[1]venta_neta_cons!$A$2:$N$1048576,6,0)</f>
        <v>0</v>
      </c>
      <c r="AB239" s="75">
        <f>+VLOOKUP($D239,[1]venta_neta_cons!$A$2:$N$1048576,7,0)</f>
        <v>0</v>
      </c>
      <c r="AC239" s="75">
        <f>+VLOOKUP($D239,[1]venta_neta_cons!$A$2:$N$1048576,8,0)</f>
        <v>0</v>
      </c>
      <c r="AD239" s="75">
        <f>+VLOOKUP($D239,[1]venta_neta_cons!$A$2:$N$1048576,9,0)</f>
        <v>0</v>
      </c>
      <c r="AE239" s="75">
        <f>+VLOOKUP($D239,[1]venta_neta_cons!$A$2:$N$1048576,10,0)</f>
        <v>0</v>
      </c>
      <c r="AF239" s="75">
        <f>+VLOOKUP($D239,[1]venta_neta_cons!$A$2:$N$1048576,11,0)</f>
        <v>0</v>
      </c>
      <c r="AG239" s="75">
        <f>+VLOOKUP($D239,[1]venta_neta_cons!$A$2:$N$1048576,12,0)</f>
        <v>0</v>
      </c>
      <c r="AH239" s="75">
        <f>+VLOOKUP($D239,[1]venta_neta_cons!$A$2:$N$1048576,13,0)</f>
        <v>0</v>
      </c>
      <c r="AI239" s="75">
        <f>+VLOOKUP($D239,[1]venta_neta_cons!$A$2:$N$1048576,14,0)</f>
        <v>0</v>
      </c>
      <c r="AJ239" s="76">
        <f t="shared" si="424"/>
        <v>5095</v>
      </c>
      <c r="AK239" s="159">
        <f t="shared" si="422"/>
        <v>0.41213738959764479</v>
      </c>
      <c r="AL239" s="76"/>
      <c r="AM239" s="75">
        <f>+VLOOKUP($D239,[1]saldo_cons!$A$2:$N$1048576,3,0)</f>
        <v>5095</v>
      </c>
      <c r="AN239" s="75">
        <f>+VLOOKUP($D239,[1]saldo_cons!$A$2:$N$1048576,4,0)</f>
        <v>0</v>
      </c>
      <c r="AO239" s="75">
        <f>+VLOOKUP($D239,[1]saldo_cons!$A$2:$N$1048576,5,0)</f>
        <v>0</v>
      </c>
      <c r="AP239" s="75">
        <f>+VLOOKUP($D239,[1]saldo_cons!$A$2:$N$1048576,6,0)</f>
        <v>0</v>
      </c>
      <c r="AQ239" s="75">
        <f>+VLOOKUP($D239,[1]saldo_cons!$A$2:$N$1048576,7,0)</f>
        <v>0</v>
      </c>
      <c r="AR239" s="75">
        <f>+VLOOKUP($D239,[1]saldo_cons!$A$2:$N$1048576,8,0)</f>
        <v>0</v>
      </c>
      <c r="AS239" s="75">
        <f>+VLOOKUP($D239,[1]saldo_cons!$A$2:$N$1048576,9,0)</f>
        <v>0</v>
      </c>
      <c r="AT239" s="75">
        <f>+VLOOKUP($D239,[1]saldo_cons!$A$2:$N$1048576,10,0)</f>
        <v>0</v>
      </c>
      <c r="AU239" s="75">
        <f>+VLOOKUP($D239,[1]saldo_cons!$A$2:$N$1048576,11,0)</f>
        <v>0</v>
      </c>
      <c r="AV239" s="75">
        <f>+VLOOKUP($D239,[1]saldo_cons!$A$2:$N$1048576,12,0)</f>
        <v>0</v>
      </c>
      <c r="AW239" s="75">
        <f>+VLOOKUP($D239,[1]saldo_cons!$A$2:$N$1048576,13,0)</f>
        <v>0</v>
      </c>
      <c r="AX239" s="75">
        <f>+VLOOKUP($D239,[1]saldo_cons!$A$2:$N$1048576,14,0)</f>
        <v>0</v>
      </c>
      <c r="AY239" s="76">
        <f t="shared" si="501"/>
        <v>5095</v>
      </c>
      <c r="AZ239" s="76"/>
      <c r="BA239" s="76"/>
      <c r="BB239" s="75">
        <f>+VLOOKUP($D239,[1]ggr_cons!$A$2:$N$1048576,3,0)</f>
        <v>2099.84</v>
      </c>
      <c r="BC239" s="75">
        <f>+VLOOKUP($D239,[1]ggr_cons!$A$2:$N$1048576,4,0)</f>
        <v>0</v>
      </c>
      <c r="BD239" s="75">
        <f>+VLOOKUP($D239,[1]ggr_cons!$A$2:$N$1048576,5,0)</f>
        <v>0</v>
      </c>
      <c r="BE239" s="75">
        <f>+VLOOKUP($D239,[1]ggr_cons!$A$2:$N$1048576,6,0)</f>
        <v>0</v>
      </c>
      <c r="BF239" s="75">
        <f>+VLOOKUP($D239,[1]ggr_cons!$A$2:$N$1048576,7,0)</f>
        <v>0</v>
      </c>
      <c r="BG239" s="75">
        <f>+VLOOKUP($D239,[1]ggr_cons!$A$2:$N$1048576,8,0)</f>
        <v>0</v>
      </c>
      <c r="BH239" s="75">
        <f>+VLOOKUP($D239,[1]ggr_cons!$A$2:$N$1048576,9,0)</f>
        <v>0</v>
      </c>
      <c r="BI239" s="75">
        <f>+VLOOKUP($D239,[1]ggr_cons!$A$2:$N$1048576,10,0)</f>
        <v>0</v>
      </c>
      <c r="BJ239" s="75">
        <f>+VLOOKUP($D239,[1]ggr_cons!$A$2:$N$1048576,11,0)</f>
        <v>0</v>
      </c>
      <c r="BK239" s="75">
        <f>+VLOOKUP($D239,[1]ggr_cons!$A$2:$N$1048576,12,0)</f>
        <v>0</v>
      </c>
      <c r="BL239" s="75">
        <f>+VLOOKUP($D239,[1]ggr_cons!$A$2:$N$1048576,13,0)</f>
        <v>0</v>
      </c>
      <c r="BM239" s="75">
        <f>+VLOOKUP($D239,[1]ggr_cons!$A$2:$N$1048576,14,0)</f>
        <v>0</v>
      </c>
      <c r="BN239" s="76">
        <f t="shared" si="502"/>
        <v>2099.84</v>
      </c>
      <c r="BO239" s="75"/>
      <c r="BP239" s="75"/>
      <c r="BQ239" s="77">
        <f t="shared" si="425"/>
        <v>50.95</v>
      </c>
      <c r="BR239" s="77">
        <f t="shared" si="426"/>
        <v>0</v>
      </c>
      <c r="BS239" s="77">
        <f t="shared" si="427"/>
        <v>0</v>
      </c>
      <c r="BT239" s="77">
        <f t="shared" si="428"/>
        <v>0</v>
      </c>
      <c r="BU239" s="77">
        <f t="shared" si="429"/>
        <v>0</v>
      </c>
      <c r="BV239" s="77">
        <f t="shared" si="430"/>
        <v>0</v>
      </c>
      <c r="BW239" s="77">
        <f t="shared" si="431"/>
        <v>0</v>
      </c>
      <c r="BX239" s="77">
        <f t="shared" si="432"/>
        <v>0</v>
      </c>
      <c r="BY239" s="77">
        <f t="shared" si="433"/>
        <v>0</v>
      </c>
      <c r="BZ239" s="77">
        <f t="shared" si="434"/>
        <v>0</v>
      </c>
      <c r="CA239" s="77">
        <f t="shared" si="435"/>
        <v>0</v>
      </c>
      <c r="CB239" s="77">
        <f t="shared" si="436"/>
        <v>0</v>
      </c>
      <c r="CC239" s="77">
        <f t="shared" si="437"/>
        <v>50.95</v>
      </c>
      <c r="CD239" s="75"/>
      <c r="CE239" s="77"/>
      <c r="CF239" s="77">
        <f t="shared" si="438"/>
        <v>42.107438016528931</v>
      </c>
      <c r="CG239" s="77">
        <f t="shared" si="439"/>
        <v>0</v>
      </c>
      <c r="CH239" s="77">
        <f t="shared" si="440"/>
        <v>0</v>
      </c>
      <c r="CI239" s="77">
        <f t="shared" si="441"/>
        <v>0</v>
      </c>
      <c r="CJ239" s="77">
        <f t="shared" si="442"/>
        <v>0</v>
      </c>
      <c r="CK239" s="77">
        <f t="shared" si="443"/>
        <v>0</v>
      </c>
      <c r="CL239" s="77">
        <f t="shared" si="444"/>
        <v>0</v>
      </c>
      <c r="CM239" s="77">
        <f t="shared" si="445"/>
        <v>0</v>
      </c>
      <c r="CN239" s="77">
        <f t="shared" si="446"/>
        <v>0</v>
      </c>
      <c r="CO239" s="77">
        <f t="shared" si="447"/>
        <v>0</v>
      </c>
      <c r="CP239" s="77">
        <f t="shared" si="448"/>
        <v>0</v>
      </c>
      <c r="CQ239" s="77">
        <f t="shared" si="449"/>
        <v>0</v>
      </c>
      <c r="CR239" s="77">
        <f t="shared" si="450"/>
        <v>42.107438016528931</v>
      </c>
      <c r="CS239" s="75"/>
      <c r="CT239" s="75"/>
      <c r="CU239" s="78">
        <f t="shared" si="463"/>
        <v>101.9</v>
      </c>
      <c r="CV239" s="78">
        <f t="shared" si="464"/>
        <v>0</v>
      </c>
      <c r="CW239" s="78">
        <f t="shared" si="465"/>
        <v>0</v>
      </c>
      <c r="CX239" s="78">
        <f t="shared" si="466"/>
        <v>0</v>
      </c>
      <c r="CY239" s="78">
        <f t="shared" si="467"/>
        <v>0</v>
      </c>
      <c r="CZ239" s="78">
        <f t="shared" si="468"/>
        <v>0</v>
      </c>
      <c r="DA239" s="78">
        <f t="shared" si="469"/>
        <v>0</v>
      </c>
      <c r="DB239" s="78">
        <f t="shared" si="470"/>
        <v>0</v>
      </c>
      <c r="DC239" s="78">
        <f t="shared" si="471"/>
        <v>0</v>
      </c>
      <c r="DD239" s="78">
        <f t="shared" si="472"/>
        <v>0</v>
      </c>
      <c r="DE239" s="78">
        <f t="shared" si="473"/>
        <v>0</v>
      </c>
      <c r="DF239" s="78">
        <f t="shared" si="474"/>
        <v>0</v>
      </c>
      <c r="DG239" s="77">
        <f t="shared" si="475"/>
        <v>101.9</v>
      </c>
      <c r="DH239" s="75"/>
      <c r="DJ239" s="6">
        <f t="shared" si="476"/>
        <v>30</v>
      </c>
      <c r="DK239" s="6">
        <f t="shared" si="477"/>
        <v>0</v>
      </c>
      <c r="DL239" s="6">
        <f t="shared" si="478"/>
        <v>0</v>
      </c>
      <c r="DM239" s="6">
        <f t="shared" si="479"/>
        <v>0</v>
      </c>
      <c r="DN239" s="6">
        <f t="shared" si="480"/>
        <v>0</v>
      </c>
      <c r="DO239" s="6">
        <f t="shared" si="481"/>
        <v>0</v>
      </c>
      <c r="DP239" s="6">
        <f t="shared" si="482"/>
        <v>0</v>
      </c>
      <c r="DQ239" s="6">
        <f t="shared" si="483"/>
        <v>0</v>
      </c>
      <c r="DR239" s="6">
        <f t="shared" si="484"/>
        <v>0</v>
      </c>
      <c r="DS239" s="6">
        <f t="shared" si="485"/>
        <v>0</v>
      </c>
      <c r="DT239" s="6">
        <f t="shared" si="486"/>
        <v>0</v>
      </c>
      <c r="DU239" s="6">
        <f t="shared" si="487"/>
        <v>0</v>
      </c>
      <c r="DV239" s="77">
        <f t="shared" si="505"/>
        <v>30</v>
      </c>
      <c r="DY239" s="6">
        <v>0</v>
      </c>
      <c r="DZ239" s="6">
        <v>0</v>
      </c>
      <c r="EA239" s="6">
        <v>0</v>
      </c>
      <c r="EB239" s="6">
        <v>0</v>
      </c>
      <c r="EC239" s="6">
        <v>0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>
        <v>0</v>
      </c>
      <c r="EK239" s="77">
        <f t="shared" si="503"/>
        <v>0</v>
      </c>
      <c r="EO239" s="75">
        <f t="shared" si="451"/>
        <v>131.9</v>
      </c>
      <c r="EP239" s="75">
        <f t="shared" si="452"/>
        <v>0</v>
      </c>
      <c r="EQ239" s="75">
        <f t="shared" si="453"/>
        <v>0</v>
      </c>
      <c r="ER239" s="75">
        <f t="shared" si="454"/>
        <v>0</v>
      </c>
      <c r="ES239" s="75">
        <f t="shared" si="455"/>
        <v>0</v>
      </c>
      <c r="ET239" s="75">
        <f t="shared" si="456"/>
        <v>0</v>
      </c>
      <c r="EU239" s="75">
        <f t="shared" si="457"/>
        <v>0</v>
      </c>
      <c r="EV239" s="75">
        <f t="shared" si="458"/>
        <v>0</v>
      </c>
      <c r="EW239" s="75">
        <f t="shared" si="459"/>
        <v>0</v>
      </c>
      <c r="EX239" s="75">
        <f t="shared" si="460"/>
        <v>0</v>
      </c>
      <c r="EY239" s="75">
        <f t="shared" si="461"/>
        <v>0</v>
      </c>
      <c r="EZ239" s="75">
        <f t="shared" si="462"/>
        <v>0</v>
      </c>
      <c r="FA239" s="77">
        <f t="shared" si="504"/>
        <v>131.9</v>
      </c>
      <c r="FD239" s="75">
        <f t="shared" si="488"/>
        <v>4963.1000000000004</v>
      </c>
      <c r="FE239" s="75">
        <f t="shared" si="489"/>
        <v>0</v>
      </c>
      <c r="FF239" s="75">
        <f t="shared" si="490"/>
        <v>0</v>
      </c>
      <c r="FG239" s="75">
        <f t="shared" si="491"/>
        <v>0</v>
      </c>
      <c r="FH239" s="75">
        <f t="shared" si="492"/>
        <v>0</v>
      </c>
      <c r="FI239" s="75">
        <f t="shared" si="493"/>
        <v>0</v>
      </c>
      <c r="FJ239" s="75">
        <f t="shared" si="494"/>
        <v>0</v>
      </c>
      <c r="FK239" s="75">
        <f t="shared" si="495"/>
        <v>0</v>
      </c>
      <c r="FL239" s="75">
        <f t="shared" si="496"/>
        <v>0</v>
      </c>
      <c r="FM239" s="75">
        <f t="shared" si="497"/>
        <v>0</v>
      </c>
      <c r="FN239" s="75">
        <f t="shared" si="498"/>
        <v>0</v>
      </c>
      <c r="FO239" s="75">
        <f t="shared" si="499"/>
        <v>0</v>
      </c>
      <c r="FP239" s="75">
        <f t="shared" si="500"/>
        <v>4963.1000000000004</v>
      </c>
    </row>
    <row r="240" spans="1:172" ht="15" customHeight="1" outlineLevel="2" x14ac:dyDescent="0.25">
      <c r="A240" s="30">
        <v>12</v>
      </c>
      <c r="B240" s="30" t="s">
        <v>408</v>
      </c>
      <c r="C240" s="30" t="s">
        <v>6</v>
      </c>
      <c r="D240" s="64">
        <f t="shared" si="423"/>
        <v>16188</v>
      </c>
      <c r="E240" s="62">
        <v>16188</v>
      </c>
      <c r="F240" s="39" t="s">
        <v>797</v>
      </c>
      <c r="G240" s="36" t="s">
        <v>410</v>
      </c>
      <c r="H240" s="36" t="s">
        <v>410</v>
      </c>
      <c r="I240" s="39" t="s">
        <v>795</v>
      </c>
      <c r="J240" s="39" t="s">
        <v>796</v>
      </c>
      <c r="K240" s="44" t="s">
        <v>434</v>
      </c>
      <c r="L240" s="32" t="s">
        <v>220</v>
      </c>
      <c r="M240" s="33" t="s">
        <v>405</v>
      </c>
      <c r="N240" s="34">
        <v>0.01</v>
      </c>
      <c r="O240" s="34">
        <v>0.02</v>
      </c>
      <c r="P240" s="34">
        <v>0</v>
      </c>
      <c r="Q240" s="34">
        <v>0</v>
      </c>
      <c r="R240" s="33">
        <v>0</v>
      </c>
      <c r="S240" s="33">
        <v>0</v>
      </c>
      <c r="T240" s="33">
        <v>30</v>
      </c>
      <c r="U240" s="33"/>
      <c r="X240" s="75">
        <f>+VLOOKUP($D240,[1]venta_neta_cons!$A$2:$N$1048576,3,0)</f>
        <v>0</v>
      </c>
      <c r="Y240" s="75">
        <f>+VLOOKUP($D240,[1]venta_neta_cons!$A$2:$N$1048576,4,0)</f>
        <v>0</v>
      </c>
      <c r="Z240" s="75">
        <f>+VLOOKUP($D240,[1]venta_neta_cons!$A$2:$N$1048576,5,0)</f>
        <v>0</v>
      </c>
      <c r="AA240" s="75">
        <f>+VLOOKUP($D240,[1]venta_neta_cons!$A$2:$N$1048576,6,0)</f>
        <v>0</v>
      </c>
      <c r="AB240" s="75">
        <f>+VLOOKUP($D240,[1]venta_neta_cons!$A$2:$N$1048576,7,0)</f>
        <v>0</v>
      </c>
      <c r="AC240" s="75">
        <f>+VLOOKUP($D240,[1]venta_neta_cons!$A$2:$N$1048576,8,0)</f>
        <v>0</v>
      </c>
      <c r="AD240" s="75">
        <f>+VLOOKUP($D240,[1]venta_neta_cons!$A$2:$N$1048576,9,0)</f>
        <v>0</v>
      </c>
      <c r="AE240" s="75">
        <f>+VLOOKUP($D240,[1]venta_neta_cons!$A$2:$N$1048576,10,0)</f>
        <v>0</v>
      </c>
      <c r="AF240" s="75">
        <f>+VLOOKUP($D240,[1]venta_neta_cons!$A$2:$N$1048576,11,0)</f>
        <v>0</v>
      </c>
      <c r="AG240" s="75">
        <f>+VLOOKUP($D240,[1]venta_neta_cons!$A$2:$N$1048576,12,0)</f>
        <v>0</v>
      </c>
      <c r="AH240" s="75">
        <f>+VLOOKUP($D240,[1]venta_neta_cons!$A$2:$N$1048576,13,0)</f>
        <v>0</v>
      </c>
      <c r="AI240" s="75">
        <f>+VLOOKUP($D240,[1]venta_neta_cons!$A$2:$N$1048576,14,0)</f>
        <v>0</v>
      </c>
      <c r="AJ240" s="76">
        <f t="shared" si="424"/>
        <v>0</v>
      </c>
      <c r="AK240" s="159" t="e">
        <f t="shared" si="422"/>
        <v>#DIV/0!</v>
      </c>
      <c r="AL240" s="76"/>
      <c r="AM240" s="75">
        <f>+VLOOKUP($D240,[1]saldo_cons!$A$2:$N$1048576,3,0)</f>
        <v>0</v>
      </c>
      <c r="AN240" s="75">
        <f>+VLOOKUP($D240,[1]saldo_cons!$A$2:$N$1048576,4,0)</f>
        <v>0</v>
      </c>
      <c r="AO240" s="75">
        <f>+VLOOKUP($D240,[1]saldo_cons!$A$2:$N$1048576,5,0)</f>
        <v>0</v>
      </c>
      <c r="AP240" s="75">
        <f>+VLOOKUP($D240,[1]saldo_cons!$A$2:$N$1048576,6,0)</f>
        <v>0</v>
      </c>
      <c r="AQ240" s="75">
        <f>+VLOOKUP($D240,[1]saldo_cons!$A$2:$N$1048576,7,0)</f>
        <v>0</v>
      </c>
      <c r="AR240" s="75">
        <f>+VLOOKUP($D240,[1]saldo_cons!$A$2:$N$1048576,8,0)</f>
        <v>0</v>
      </c>
      <c r="AS240" s="75">
        <f>+VLOOKUP($D240,[1]saldo_cons!$A$2:$N$1048576,9,0)</f>
        <v>0</v>
      </c>
      <c r="AT240" s="75">
        <f>+VLOOKUP($D240,[1]saldo_cons!$A$2:$N$1048576,10,0)</f>
        <v>0</v>
      </c>
      <c r="AU240" s="75">
        <f>+VLOOKUP($D240,[1]saldo_cons!$A$2:$N$1048576,11,0)</f>
        <v>0</v>
      </c>
      <c r="AV240" s="75">
        <f>+VLOOKUP($D240,[1]saldo_cons!$A$2:$N$1048576,12,0)</f>
        <v>0</v>
      </c>
      <c r="AW240" s="75">
        <f>+VLOOKUP($D240,[1]saldo_cons!$A$2:$N$1048576,13,0)</f>
        <v>0</v>
      </c>
      <c r="AX240" s="75">
        <f>+VLOOKUP($D240,[1]saldo_cons!$A$2:$N$1048576,14,0)</f>
        <v>0</v>
      </c>
      <c r="AY240" s="76">
        <f t="shared" si="501"/>
        <v>0</v>
      </c>
      <c r="AZ240" s="76"/>
      <c r="BA240" s="76"/>
      <c r="BB240" s="75">
        <f>+VLOOKUP($D240,[1]ggr_cons!$A$2:$N$1048576,3,0)</f>
        <v>-13.85</v>
      </c>
      <c r="BC240" s="75">
        <f>+VLOOKUP($D240,[1]ggr_cons!$A$2:$N$1048576,4,0)</f>
        <v>0</v>
      </c>
      <c r="BD240" s="75">
        <f>+VLOOKUP($D240,[1]ggr_cons!$A$2:$N$1048576,5,0)</f>
        <v>0</v>
      </c>
      <c r="BE240" s="75">
        <f>+VLOOKUP($D240,[1]ggr_cons!$A$2:$N$1048576,6,0)</f>
        <v>0</v>
      </c>
      <c r="BF240" s="75">
        <f>+VLOOKUP($D240,[1]ggr_cons!$A$2:$N$1048576,7,0)</f>
        <v>0</v>
      </c>
      <c r="BG240" s="75">
        <f>+VLOOKUP($D240,[1]ggr_cons!$A$2:$N$1048576,8,0)</f>
        <v>0</v>
      </c>
      <c r="BH240" s="75">
        <f>+VLOOKUP($D240,[1]ggr_cons!$A$2:$N$1048576,9,0)</f>
        <v>0</v>
      </c>
      <c r="BI240" s="75">
        <f>+VLOOKUP($D240,[1]ggr_cons!$A$2:$N$1048576,10,0)</f>
        <v>0</v>
      </c>
      <c r="BJ240" s="75">
        <f>+VLOOKUP($D240,[1]ggr_cons!$A$2:$N$1048576,11,0)</f>
        <v>0</v>
      </c>
      <c r="BK240" s="75">
        <f>+VLOOKUP($D240,[1]ggr_cons!$A$2:$N$1048576,12,0)</f>
        <v>0</v>
      </c>
      <c r="BL240" s="75">
        <f>+VLOOKUP($D240,[1]ggr_cons!$A$2:$N$1048576,13,0)</f>
        <v>0</v>
      </c>
      <c r="BM240" s="75">
        <f>+VLOOKUP($D240,[1]ggr_cons!$A$2:$N$1048576,14,0)</f>
        <v>0</v>
      </c>
      <c r="BN240" s="76">
        <f t="shared" si="502"/>
        <v>-13.85</v>
      </c>
      <c r="BO240" s="75"/>
      <c r="BP240" s="75"/>
      <c r="BQ240" s="77">
        <f t="shared" si="425"/>
        <v>0</v>
      </c>
      <c r="BR240" s="77">
        <f t="shared" si="426"/>
        <v>0</v>
      </c>
      <c r="BS240" s="77">
        <f t="shared" si="427"/>
        <v>0</v>
      </c>
      <c r="BT240" s="77">
        <f t="shared" si="428"/>
        <v>0</v>
      </c>
      <c r="BU240" s="77">
        <f t="shared" si="429"/>
        <v>0</v>
      </c>
      <c r="BV240" s="77">
        <f t="shared" si="430"/>
        <v>0</v>
      </c>
      <c r="BW240" s="77">
        <f t="shared" si="431"/>
        <v>0</v>
      </c>
      <c r="BX240" s="77">
        <f t="shared" si="432"/>
        <v>0</v>
      </c>
      <c r="BY240" s="77">
        <f t="shared" si="433"/>
        <v>0</v>
      </c>
      <c r="BZ240" s="77">
        <f t="shared" si="434"/>
        <v>0</v>
      </c>
      <c r="CA240" s="77">
        <f t="shared" si="435"/>
        <v>0</v>
      </c>
      <c r="CB240" s="77">
        <f t="shared" si="436"/>
        <v>0</v>
      </c>
      <c r="CC240" s="77">
        <f t="shared" si="437"/>
        <v>0</v>
      </c>
      <c r="CD240" s="75"/>
      <c r="CE240" s="77"/>
      <c r="CF240" s="77">
        <f t="shared" si="438"/>
        <v>0</v>
      </c>
      <c r="CG240" s="77">
        <f t="shared" si="439"/>
        <v>0</v>
      </c>
      <c r="CH240" s="77">
        <f t="shared" si="440"/>
        <v>0</v>
      </c>
      <c r="CI240" s="77">
        <f t="shared" si="441"/>
        <v>0</v>
      </c>
      <c r="CJ240" s="77">
        <f t="shared" si="442"/>
        <v>0</v>
      </c>
      <c r="CK240" s="77">
        <f t="shared" si="443"/>
        <v>0</v>
      </c>
      <c r="CL240" s="77">
        <f t="shared" si="444"/>
        <v>0</v>
      </c>
      <c r="CM240" s="77">
        <f t="shared" si="445"/>
        <v>0</v>
      </c>
      <c r="CN240" s="77">
        <f t="shared" si="446"/>
        <v>0</v>
      </c>
      <c r="CO240" s="77">
        <f t="shared" si="447"/>
        <v>0</v>
      </c>
      <c r="CP240" s="77">
        <f t="shared" si="448"/>
        <v>0</v>
      </c>
      <c r="CQ240" s="77">
        <f t="shared" si="449"/>
        <v>0</v>
      </c>
      <c r="CR240" s="77">
        <f t="shared" si="450"/>
        <v>0</v>
      </c>
      <c r="CS240" s="75"/>
      <c r="CT240" s="75"/>
      <c r="CU240" s="78">
        <f t="shared" si="463"/>
        <v>0</v>
      </c>
      <c r="CV240" s="78">
        <f t="shared" si="464"/>
        <v>0</v>
      </c>
      <c r="CW240" s="78">
        <f t="shared" si="465"/>
        <v>0</v>
      </c>
      <c r="CX240" s="78">
        <f t="shared" si="466"/>
        <v>0</v>
      </c>
      <c r="CY240" s="78">
        <f t="shared" si="467"/>
        <v>0</v>
      </c>
      <c r="CZ240" s="78">
        <f t="shared" si="468"/>
        <v>0</v>
      </c>
      <c r="DA240" s="78">
        <f t="shared" si="469"/>
        <v>0</v>
      </c>
      <c r="DB240" s="78">
        <f t="shared" si="470"/>
        <v>0</v>
      </c>
      <c r="DC240" s="78">
        <f t="shared" si="471"/>
        <v>0</v>
      </c>
      <c r="DD240" s="78">
        <f t="shared" si="472"/>
        <v>0</v>
      </c>
      <c r="DE240" s="78">
        <f t="shared" si="473"/>
        <v>0</v>
      </c>
      <c r="DF240" s="78">
        <f t="shared" si="474"/>
        <v>0</v>
      </c>
      <c r="DG240" s="77">
        <f t="shared" si="475"/>
        <v>0</v>
      </c>
      <c r="DH240" s="75"/>
      <c r="DJ240" s="6">
        <f t="shared" si="476"/>
        <v>0</v>
      </c>
      <c r="DK240" s="6">
        <f t="shared" si="477"/>
        <v>0</v>
      </c>
      <c r="DL240" s="6">
        <f t="shared" si="478"/>
        <v>0</v>
      </c>
      <c r="DM240" s="6">
        <f t="shared" si="479"/>
        <v>0</v>
      </c>
      <c r="DN240" s="6">
        <f t="shared" si="480"/>
        <v>0</v>
      </c>
      <c r="DO240" s="6">
        <f t="shared" si="481"/>
        <v>0</v>
      </c>
      <c r="DP240" s="6">
        <f t="shared" si="482"/>
        <v>0</v>
      </c>
      <c r="DQ240" s="6">
        <f t="shared" si="483"/>
        <v>0</v>
      </c>
      <c r="DR240" s="6">
        <f t="shared" si="484"/>
        <v>0</v>
      </c>
      <c r="DS240" s="6">
        <f t="shared" si="485"/>
        <v>0</v>
      </c>
      <c r="DT240" s="6">
        <f t="shared" si="486"/>
        <v>0</v>
      </c>
      <c r="DU240" s="6">
        <f t="shared" si="487"/>
        <v>0</v>
      </c>
      <c r="DV240" s="77">
        <f t="shared" si="505"/>
        <v>0</v>
      </c>
      <c r="DY240" s="6">
        <v>0</v>
      </c>
      <c r="DZ240" s="6">
        <v>0</v>
      </c>
      <c r="EA240" s="6">
        <v>0</v>
      </c>
      <c r="EB240" s="6">
        <v>0</v>
      </c>
      <c r="EC240" s="6">
        <v>0</v>
      </c>
      <c r="ED240" s="6">
        <v>0</v>
      </c>
      <c r="EE240" s="6">
        <v>0</v>
      </c>
      <c r="EF240" s="6">
        <v>0</v>
      </c>
      <c r="EG240" s="6">
        <v>0</v>
      </c>
      <c r="EH240" s="6">
        <v>0</v>
      </c>
      <c r="EI240" s="6">
        <v>0</v>
      </c>
      <c r="EJ240" s="6">
        <v>0</v>
      </c>
      <c r="EK240" s="77">
        <f t="shared" si="503"/>
        <v>0</v>
      </c>
      <c r="EO240" s="75">
        <f t="shared" si="451"/>
        <v>0</v>
      </c>
      <c r="EP240" s="75">
        <f t="shared" si="452"/>
        <v>0</v>
      </c>
      <c r="EQ240" s="75">
        <f t="shared" si="453"/>
        <v>0</v>
      </c>
      <c r="ER240" s="75">
        <f t="shared" si="454"/>
        <v>0</v>
      </c>
      <c r="ES240" s="75">
        <f t="shared" si="455"/>
        <v>0</v>
      </c>
      <c r="ET240" s="75">
        <f t="shared" si="456"/>
        <v>0</v>
      </c>
      <c r="EU240" s="75">
        <f t="shared" si="457"/>
        <v>0</v>
      </c>
      <c r="EV240" s="75">
        <f t="shared" si="458"/>
        <v>0</v>
      </c>
      <c r="EW240" s="75">
        <f t="shared" si="459"/>
        <v>0</v>
      </c>
      <c r="EX240" s="75">
        <f t="shared" si="460"/>
        <v>0</v>
      </c>
      <c r="EY240" s="75">
        <f t="shared" si="461"/>
        <v>0</v>
      </c>
      <c r="EZ240" s="75">
        <f t="shared" si="462"/>
        <v>0</v>
      </c>
      <c r="FA240" s="77">
        <f t="shared" si="504"/>
        <v>0</v>
      </c>
      <c r="FD240" s="75">
        <f t="shared" si="488"/>
        <v>0</v>
      </c>
      <c r="FE240" s="75">
        <f t="shared" si="489"/>
        <v>0</v>
      </c>
      <c r="FF240" s="75">
        <f t="shared" si="490"/>
        <v>0</v>
      </c>
      <c r="FG240" s="75">
        <f t="shared" si="491"/>
        <v>0</v>
      </c>
      <c r="FH240" s="75">
        <f t="shared" si="492"/>
        <v>0</v>
      </c>
      <c r="FI240" s="75">
        <f t="shared" si="493"/>
        <v>0</v>
      </c>
      <c r="FJ240" s="75">
        <f t="shared" si="494"/>
        <v>0</v>
      </c>
      <c r="FK240" s="75">
        <f t="shared" si="495"/>
        <v>0</v>
      </c>
      <c r="FL240" s="75">
        <f t="shared" si="496"/>
        <v>0</v>
      </c>
      <c r="FM240" s="75">
        <f t="shared" si="497"/>
        <v>0</v>
      </c>
      <c r="FN240" s="75">
        <f t="shared" si="498"/>
        <v>0</v>
      </c>
      <c r="FO240" s="75">
        <f t="shared" si="499"/>
        <v>0</v>
      </c>
      <c r="FP240" s="75">
        <f t="shared" si="500"/>
        <v>0</v>
      </c>
    </row>
    <row r="241" spans="1:172" ht="15" customHeight="1" outlineLevel="2" x14ac:dyDescent="0.25">
      <c r="A241" s="30">
        <v>12</v>
      </c>
      <c r="B241" s="30" t="s">
        <v>408</v>
      </c>
      <c r="C241" s="30" t="s">
        <v>6</v>
      </c>
      <c r="D241" s="64">
        <f t="shared" si="423"/>
        <v>16190</v>
      </c>
      <c r="E241" s="62">
        <v>16190</v>
      </c>
      <c r="F241" s="39" t="s">
        <v>800</v>
      </c>
      <c r="G241" s="36" t="s">
        <v>410</v>
      </c>
      <c r="H241" s="36" t="s">
        <v>410</v>
      </c>
      <c r="I241" s="39" t="s">
        <v>798</v>
      </c>
      <c r="J241" s="39" t="s">
        <v>799</v>
      </c>
      <c r="K241" s="44" t="s">
        <v>434</v>
      </c>
      <c r="L241" s="32" t="s">
        <v>220</v>
      </c>
      <c r="M241" s="33" t="s">
        <v>405</v>
      </c>
      <c r="N241" s="34">
        <v>0.01</v>
      </c>
      <c r="O241" s="34">
        <v>0.02</v>
      </c>
      <c r="P241" s="34">
        <v>0</v>
      </c>
      <c r="Q241" s="34">
        <v>0</v>
      </c>
      <c r="R241" s="33">
        <v>0</v>
      </c>
      <c r="S241" s="33">
        <v>0</v>
      </c>
      <c r="T241" s="33">
        <v>30</v>
      </c>
      <c r="U241" s="33"/>
      <c r="X241" s="75">
        <f>+VLOOKUP($D241,[1]venta_neta_cons!$A$2:$N$1048576,3,0)</f>
        <v>1587</v>
      </c>
      <c r="Y241" s="75">
        <f>+VLOOKUP($D241,[1]venta_neta_cons!$A$2:$N$1048576,4,0)</f>
        <v>0</v>
      </c>
      <c r="Z241" s="75">
        <f>+VLOOKUP($D241,[1]venta_neta_cons!$A$2:$N$1048576,5,0)</f>
        <v>0</v>
      </c>
      <c r="AA241" s="75">
        <f>+VLOOKUP($D241,[1]venta_neta_cons!$A$2:$N$1048576,6,0)</f>
        <v>0</v>
      </c>
      <c r="AB241" s="75">
        <f>+VLOOKUP($D241,[1]venta_neta_cons!$A$2:$N$1048576,7,0)</f>
        <v>0</v>
      </c>
      <c r="AC241" s="75">
        <f>+VLOOKUP($D241,[1]venta_neta_cons!$A$2:$N$1048576,8,0)</f>
        <v>0</v>
      </c>
      <c r="AD241" s="75">
        <f>+VLOOKUP($D241,[1]venta_neta_cons!$A$2:$N$1048576,9,0)</f>
        <v>0</v>
      </c>
      <c r="AE241" s="75">
        <f>+VLOOKUP($D241,[1]venta_neta_cons!$A$2:$N$1048576,10,0)</f>
        <v>0</v>
      </c>
      <c r="AF241" s="75">
        <f>+VLOOKUP($D241,[1]venta_neta_cons!$A$2:$N$1048576,11,0)</f>
        <v>0</v>
      </c>
      <c r="AG241" s="75">
        <f>+VLOOKUP($D241,[1]venta_neta_cons!$A$2:$N$1048576,12,0)</f>
        <v>0</v>
      </c>
      <c r="AH241" s="75">
        <f>+VLOOKUP($D241,[1]venta_neta_cons!$A$2:$N$1048576,13,0)</f>
        <v>0</v>
      </c>
      <c r="AI241" s="75">
        <f>+VLOOKUP($D241,[1]venta_neta_cons!$A$2:$N$1048576,14,0)</f>
        <v>0</v>
      </c>
      <c r="AJ241" s="76">
        <f t="shared" si="424"/>
        <v>1587</v>
      </c>
      <c r="AK241" s="159">
        <f t="shared" si="422"/>
        <v>0.52465028355387522</v>
      </c>
      <c r="AL241" s="76"/>
      <c r="AM241" s="75">
        <f>+VLOOKUP($D241,[1]saldo_cons!$A$2:$N$1048576,3,0)</f>
        <v>1587</v>
      </c>
      <c r="AN241" s="75">
        <f>+VLOOKUP($D241,[1]saldo_cons!$A$2:$N$1048576,4,0)</f>
        <v>0</v>
      </c>
      <c r="AO241" s="75">
        <f>+VLOOKUP($D241,[1]saldo_cons!$A$2:$N$1048576,5,0)</f>
        <v>0</v>
      </c>
      <c r="AP241" s="75">
        <f>+VLOOKUP($D241,[1]saldo_cons!$A$2:$N$1048576,6,0)</f>
        <v>0</v>
      </c>
      <c r="AQ241" s="75">
        <f>+VLOOKUP($D241,[1]saldo_cons!$A$2:$N$1048576,7,0)</f>
        <v>0</v>
      </c>
      <c r="AR241" s="75">
        <f>+VLOOKUP($D241,[1]saldo_cons!$A$2:$N$1048576,8,0)</f>
        <v>0</v>
      </c>
      <c r="AS241" s="75">
        <f>+VLOOKUP($D241,[1]saldo_cons!$A$2:$N$1048576,9,0)</f>
        <v>0</v>
      </c>
      <c r="AT241" s="75">
        <f>+VLOOKUP($D241,[1]saldo_cons!$A$2:$N$1048576,10,0)</f>
        <v>0</v>
      </c>
      <c r="AU241" s="75">
        <f>+VLOOKUP($D241,[1]saldo_cons!$A$2:$N$1048576,11,0)</f>
        <v>0</v>
      </c>
      <c r="AV241" s="75">
        <f>+VLOOKUP($D241,[1]saldo_cons!$A$2:$N$1048576,12,0)</f>
        <v>0</v>
      </c>
      <c r="AW241" s="75">
        <f>+VLOOKUP($D241,[1]saldo_cons!$A$2:$N$1048576,13,0)</f>
        <v>0</v>
      </c>
      <c r="AX241" s="75">
        <f>+VLOOKUP($D241,[1]saldo_cons!$A$2:$N$1048576,14,0)</f>
        <v>0</v>
      </c>
      <c r="AY241" s="76">
        <f t="shared" si="501"/>
        <v>1587</v>
      </c>
      <c r="AZ241" s="76"/>
      <c r="BA241" s="76"/>
      <c r="BB241" s="75">
        <f>+VLOOKUP($D241,[1]ggr_cons!$A$2:$N$1048576,3,0)</f>
        <v>832.62</v>
      </c>
      <c r="BC241" s="75">
        <f>+VLOOKUP($D241,[1]ggr_cons!$A$2:$N$1048576,4,0)</f>
        <v>0</v>
      </c>
      <c r="BD241" s="75">
        <f>+VLOOKUP($D241,[1]ggr_cons!$A$2:$N$1048576,5,0)</f>
        <v>0</v>
      </c>
      <c r="BE241" s="75">
        <f>+VLOOKUP($D241,[1]ggr_cons!$A$2:$N$1048576,6,0)</f>
        <v>0</v>
      </c>
      <c r="BF241" s="75">
        <f>+VLOOKUP($D241,[1]ggr_cons!$A$2:$N$1048576,7,0)</f>
        <v>0</v>
      </c>
      <c r="BG241" s="75">
        <f>+VLOOKUP($D241,[1]ggr_cons!$A$2:$N$1048576,8,0)</f>
        <v>0</v>
      </c>
      <c r="BH241" s="75">
        <f>+VLOOKUP($D241,[1]ggr_cons!$A$2:$N$1048576,9,0)</f>
        <v>0</v>
      </c>
      <c r="BI241" s="75">
        <f>+VLOOKUP($D241,[1]ggr_cons!$A$2:$N$1048576,10,0)</f>
        <v>0</v>
      </c>
      <c r="BJ241" s="75">
        <f>+VLOOKUP($D241,[1]ggr_cons!$A$2:$N$1048576,11,0)</f>
        <v>0</v>
      </c>
      <c r="BK241" s="75">
        <f>+VLOOKUP($D241,[1]ggr_cons!$A$2:$N$1048576,12,0)</f>
        <v>0</v>
      </c>
      <c r="BL241" s="75">
        <f>+VLOOKUP($D241,[1]ggr_cons!$A$2:$N$1048576,13,0)</f>
        <v>0</v>
      </c>
      <c r="BM241" s="75">
        <f>+VLOOKUP($D241,[1]ggr_cons!$A$2:$N$1048576,14,0)</f>
        <v>0</v>
      </c>
      <c r="BN241" s="76">
        <f t="shared" si="502"/>
        <v>832.62</v>
      </c>
      <c r="BO241" s="75"/>
      <c r="BP241" s="75"/>
      <c r="BQ241" s="77">
        <f t="shared" si="425"/>
        <v>15.870000000000001</v>
      </c>
      <c r="BR241" s="77">
        <f t="shared" si="426"/>
        <v>0</v>
      </c>
      <c r="BS241" s="77">
        <f t="shared" si="427"/>
        <v>0</v>
      </c>
      <c r="BT241" s="77">
        <f t="shared" si="428"/>
        <v>0</v>
      </c>
      <c r="BU241" s="77">
        <f t="shared" si="429"/>
        <v>0</v>
      </c>
      <c r="BV241" s="77">
        <f t="shared" si="430"/>
        <v>0</v>
      </c>
      <c r="BW241" s="77">
        <f t="shared" si="431"/>
        <v>0</v>
      </c>
      <c r="BX241" s="77">
        <f t="shared" si="432"/>
        <v>0</v>
      </c>
      <c r="BY241" s="77">
        <f t="shared" si="433"/>
        <v>0</v>
      </c>
      <c r="BZ241" s="77">
        <f t="shared" si="434"/>
        <v>0</v>
      </c>
      <c r="CA241" s="77">
        <f t="shared" si="435"/>
        <v>0</v>
      </c>
      <c r="CB241" s="77">
        <f t="shared" si="436"/>
        <v>0</v>
      </c>
      <c r="CC241" s="77">
        <f t="shared" si="437"/>
        <v>15.870000000000001</v>
      </c>
      <c r="CD241" s="75"/>
      <c r="CE241" s="77"/>
      <c r="CF241" s="77">
        <f t="shared" si="438"/>
        <v>13.115702479338845</v>
      </c>
      <c r="CG241" s="77">
        <f t="shared" si="439"/>
        <v>0</v>
      </c>
      <c r="CH241" s="77">
        <f t="shared" si="440"/>
        <v>0</v>
      </c>
      <c r="CI241" s="77">
        <f t="shared" si="441"/>
        <v>0</v>
      </c>
      <c r="CJ241" s="77">
        <f t="shared" si="442"/>
        <v>0</v>
      </c>
      <c r="CK241" s="77">
        <f t="shared" si="443"/>
        <v>0</v>
      </c>
      <c r="CL241" s="77">
        <f t="shared" si="444"/>
        <v>0</v>
      </c>
      <c r="CM241" s="77">
        <f t="shared" si="445"/>
        <v>0</v>
      </c>
      <c r="CN241" s="77">
        <f t="shared" si="446"/>
        <v>0</v>
      </c>
      <c r="CO241" s="77">
        <f t="shared" si="447"/>
        <v>0</v>
      </c>
      <c r="CP241" s="77">
        <f t="shared" si="448"/>
        <v>0</v>
      </c>
      <c r="CQ241" s="77">
        <f t="shared" si="449"/>
        <v>0</v>
      </c>
      <c r="CR241" s="77">
        <f t="shared" si="450"/>
        <v>13.115702479338845</v>
      </c>
      <c r="CS241" s="75"/>
      <c r="CT241" s="75"/>
      <c r="CU241" s="78">
        <f t="shared" si="463"/>
        <v>31.740000000000002</v>
      </c>
      <c r="CV241" s="78">
        <f t="shared" si="464"/>
        <v>0</v>
      </c>
      <c r="CW241" s="78">
        <f t="shared" si="465"/>
        <v>0</v>
      </c>
      <c r="CX241" s="78">
        <f t="shared" si="466"/>
        <v>0</v>
      </c>
      <c r="CY241" s="78">
        <f t="shared" si="467"/>
        <v>0</v>
      </c>
      <c r="CZ241" s="78">
        <f t="shared" si="468"/>
        <v>0</v>
      </c>
      <c r="DA241" s="78">
        <f t="shared" si="469"/>
        <v>0</v>
      </c>
      <c r="DB241" s="78">
        <f t="shared" si="470"/>
        <v>0</v>
      </c>
      <c r="DC241" s="78">
        <f t="shared" si="471"/>
        <v>0</v>
      </c>
      <c r="DD241" s="78">
        <f t="shared" si="472"/>
        <v>0</v>
      </c>
      <c r="DE241" s="78">
        <f t="shared" si="473"/>
        <v>0</v>
      </c>
      <c r="DF241" s="78">
        <f t="shared" si="474"/>
        <v>0</v>
      </c>
      <c r="DG241" s="77">
        <f t="shared" si="475"/>
        <v>31.740000000000002</v>
      </c>
      <c r="DH241" s="75"/>
      <c r="DJ241" s="6">
        <f t="shared" si="476"/>
        <v>30</v>
      </c>
      <c r="DK241" s="6">
        <f t="shared" si="477"/>
        <v>0</v>
      </c>
      <c r="DL241" s="6">
        <f t="shared" si="478"/>
        <v>0</v>
      </c>
      <c r="DM241" s="6">
        <f t="shared" si="479"/>
        <v>0</v>
      </c>
      <c r="DN241" s="6">
        <f t="shared" si="480"/>
        <v>0</v>
      </c>
      <c r="DO241" s="6">
        <f t="shared" si="481"/>
        <v>0</v>
      </c>
      <c r="DP241" s="6">
        <f t="shared" si="482"/>
        <v>0</v>
      </c>
      <c r="DQ241" s="6">
        <f t="shared" si="483"/>
        <v>0</v>
      </c>
      <c r="DR241" s="6">
        <f t="shared" si="484"/>
        <v>0</v>
      </c>
      <c r="DS241" s="6">
        <f t="shared" si="485"/>
        <v>0</v>
      </c>
      <c r="DT241" s="6">
        <f t="shared" si="486"/>
        <v>0</v>
      </c>
      <c r="DU241" s="6">
        <f t="shared" si="487"/>
        <v>0</v>
      </c>
      <c r="DV241" s="77">
        <f t="shared" si="505"/>
        <v>30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>
        <v>0</v>
      </c>
      <c r="EK241" s="77">
        <f t="shared" si="503"/>
        <v>0</v>
      </c>
      <c r="EO241" s="75">
        <f t="shared" si="451"/>
        <v>61.74</v>
      </c>
      <c r="EP241" s="75">
        <f t="shared" si="452"/>
        <v>0</v>
      </c>
      <c r="EQ241" s="75">
        <f t="shared" si="453"/>
        <v>0</v>
      </c>
      <c r="ER241" s="75">
        <f t="shared" si="454"/>
        <v>0</v>
      </c>
      <c r="ES241" s="75">
        <f t="shared" si="455"/>
        <v>0</v>
      </c>
      <c r="ET241" s="75">
        <f t="shared" si="456"/>
        <v>0</v>
      </c>
      <c r="EU241" s="75">
        <f t="shared" si="457"/>
        <v>0</v>
      </c>
      <c r="EV241" s="75">
        <f t="shared" si="458"/>
        <v>0</v>
      </c>
      <c r="EW241" s="75">
        <f t="shared" si="459"/>
        <v>0</v>
      </c>
      <c r="EX241" s="75">
        <f t="shared" si="460"/>
        <v>0</v>
      </c>
      <c r="EY241" s="75">
        <f t="shared" si="461"/>
        <v>0</v>
      </c>
      <c r="EZ241" s="75">
        <f t="shared" si="462"/>
        <v>0</v>
      </c>
      <c r="FA241" s="77">
        <f t="shared" si="504"/>
        <v>61.74</v>
      </c>
      <c r="FD241" s="75">
        <f t="shared" si="488"/>
        <v>1525.26</v>
      </c>
      <c r="FE241" s="75">
        <f t="shared" si="489"/>
        <v>0</v>
      </c>
      <c r="FF241" s="75">
        <f t="shared" si="490"/>
        <v>0</v>
      </c>
      <c r="FG241" s="75">
        <f t="shared" si="491"/>
        <v>0</v>
      </c>
      <c r="FH241" s="75">
        <f t="shared" si="492"/>
        <v>0</v>
      </c>
      <c r="FI241" s="75">
        <f t="shared" si="493"/>
        <v>0</v>
      </c>
      <c r="FJ241" s="75">
        <f t="shared" si="494"/>
        <v>0</v>
      </c>
      <c r="FK241" s="75">
        <f t="shared" si="495"/>
        <v>0</v>
      </c>
      <c r="FL241" s="75">
        <f t="shared" si="496"/>
        <v>0</v>
      </c>
      <c r="FM241" s="75">
        <f t="shared" si="497"/>
        <v>0</v>
      </c>
      <c r="FN241" s="75">
        <f t="shared" si="498"/>
        <v>0</v>
      </c>
      <c r="FO241" s="75">
        <f t="shared" si="499"/>
        <v>0</v>
      </c>
      <c r="FP241" s="75">
        <f t="shared" si="500"/>
        <v>1525.26</v>
      </c>
    </row>
    <row r="242" spans="1:172" ht="15" customHeight="1" outlineLevel="2" x14ac:dyDescent="0.25">
      <c r="A242" s="30">
        <v>12</v>
      </c>
      <c r="B242" s="30" t="s">
        <v>408</v>
      </c>
      <c r="C242" s="30" t="s">
        <v>6</v>
      </c>
      <c r="D242" s="64">
        <f t="shared" si="423"/>
        <v>16191</v>
      </c>
      <c r="E242" s="62">
        <v>16191</v>
      </c>
      <c r="F242" s="39" t="s">
        <v>802</v>
      </c>
      <c r="G242" s="36" t="s">
        <v>410</v>
      </c>
      <c r="H242" s="36" t="s">
        <v>410</v>
      </c>
      <c r="I242" s="39" t="s">
        <v>801</v>
      </c>
      <c r="J242" s="44" t="s">
        <v>445</v>
      </c>
      <c r="K242" s="44" t="s">
        <v>434</v>
      </c>
      <c r="L242" s="32" t="s">
        <v>220</v>
      </c>
      <c r="M242" s="33" t="s">
        <v>405</v>
      </c>
      <c r="N242" s="34">
        <v>0.01</v>
      </c>
      <c r="O242" s="34">
        <v>0.02</v>
      </c>
      <c r="P242" s="34">
        <v>0</v>
      </c>
      <c r="Q242" s="34">
        <v>0</v>
      </c>
      <c r="R242" s="33">
        <v>0</v>
      </c>
      <c r="S242" s="33">
        <v>0</v>
      </c>
      <c r="T242" s="33">
        <v>30</v>
      </c>
      <c r="U242" s="33"/>
      <c r="X242" s="75">
        <f>+VLOOKUP($D242,[1]venta_neta_cons!$A$2:$N$1048576,3,0)</f>
        <v>5282</v>
      </c>
      <c r="Y242" s="75">
        <f>+VLOOKUP($D242,[1]venta_neta_cons!$A$2:$N$1048576,4,0)</f>
        <v>0</v>
      </c>
      <c r="Z242" s="75">
        <f>+VLOOKUP($D242,[1]venta_neta_cons!$A$2:$N$1048576,5,0)</f>
        <v>0</v>
      </c>
      <c r="AA242" s="75">
        <f>+VLOOKUP($D242,[1]venta_neta_cons!$A$2:$N$1048576,6,0)</f>
        <v>0</v>
      </c>
      <c r="AB242" s="75">
        <f>+VLOOKUP($D242,[1]venta_neta_cons!$A$2:$N$1048576,7,0)</f>
        <v>0</v>
      </c>
      <c r="AC242" s="75">
        <f>+VLOOKUP($D242,[1]venta_neta_cons!$A$2:$N$1048576,8,0)</f>
        <v>0</v>
      </c>
      <c r="AD242" s="75">
        <f>+VLOOKUP($D242,[1]venta_neta_cons!$A$2:$N$1048576,9,0)</f>
        <v>0</v>
      </c>
      <c r="AE242" s="75">
        <f>+VLOOKUP($D242,[1]venta_neta_cons!$A$2:$N$1048576,10,0)</f>
        <v>0</v>
      </c>
      <c r="AF242" s="75">
        <f>+VLOOKUP($D242,[1]venta_neta_cons!$A$2:$N$1048576,11,0)</f>
        <v>0</v>
      </c>
      <c r="AG242" s="75">
        <f>+VLOOKUP($D242,[1]venta_neta_cons!$A$2:$N$1048576,12,0)</f>
        <v>0</v>
      </c>
      <c r="AH242" s="75">
        <f>+VLOOKUP($D242,[1]venta_neta_cons!$A$2:$N$1048576,13,0)</f>
        <v>0</v>
      </c>
      <c r="AI242" s="75">
        <f>+VLOOKUP($D242,[1]venta_neta_cons!$A$2:$N$1048576,14,0)</f>
        <v>0</v>
      </c>
      <c r="AJ242" s="76">
        <f t="shared" si="424"/>
        <v>5282</v>
      </c>
      <c r="AK242" s="159">
        <f t="shared" si="422"/>
        <v>3.9566452101476669E-2</v>
      </c>
      <c r="AL242" s="76"/>
      <c r="AM242" s="75">
        <f>+VLOOKUP($D242,[1]saldo_cons!$A$2:$N$1048576,3,0)</f>
        <v>5282</v>
      </c>
      <c r="AN242" s="75">
        <f>+VLOOKUP($D242,[1]saldo_cons!$A$2:$N$1048576,4,0)</f>
        <v>0</v>
      </c>
      <c r="AO242" s="75">
        <f>+VLOOKUP($D242,[1]saldo_cons!$A$2:$N$1048576,5,0)</f>
        <v>0</v>
      </c>
      <c r="AP242" s="75">
        <f>+VLOOKUP($D242,[1]saldo_cons!$A$2:$N$1048576,6,0)</f>
        <v>0</v>
      </c>
      <c r="AQ242" s="75">
        <f>+VLOOKUP($D242,[1]saldo_cons!$A$2:$N$1048576,7,0)</f>
        <v>0</v>
      </c>
      <c r="AR242" s="75">
        <f>+VLOOKUP($D242,[1]saldo_cons!$A$2:$N$1048576,8,0)</f>
        <v>0</v>
      </c>
      <c r="AS242" s="75">
        <f>+VLOOKUP($D242,[1]saldo_cons!$A$2:$N$1048576,9,0)</f>
        <v>0</v>
      </c>
      <c r="AT242" s="75">
        <f>+VLOOKUP($D242,[1]saldo_cons!$A$2:$N$1048576,10,0)</f>
        <v>0</v>
      </c>
      <c r="AU242" s="75">
        <f>+VLOOKUP($D242,[1]saldo_cons!$A$2:$N$1048576,11,0)</f>
        <v>0</v>
      </c>
      <c r="AV242" s="75">
        <f>+VLOOKUP($D242,[1]saldo_cons!$A$2:$N$1048576,12,0)</f>
        <v>0</v>
      </c>
      <c r="AW242" s="75">
        <f>+VLOOKUP($D242,[1]saldo_cons!$A$2:$N$1048576,13,0)</f>
        <v>0</v>
      </c>
      <c r="AX242" s="75">
        <f>+VLOOKUP($D242,[1]saldo_cons!$A$2:$N$1048576,14,0)</f>
        <v>0</v>
      </c>
      <c r="AY242" s="76">
        <f t="shared" si="501"/>
        <v>5282</v>
      </c>
      <c r="AZ242" s="76"/>
      <c r="BA242" s="76"/>
      <c r="BB242" s="75">
        <f>+VLOOKUP($D242,[1]ggr_cons!$A$2:$N$1048576,3,0)</f>
        <v>208.98999999999978</v>
      </c>
      <c r="BC242" s="75">
        <f>+VLOOKUP($D242,[1]ggr_cons!$A$2:$N$1048576,4,0)</f>
        <v>0</v>
      </c>
      <c r="BD242" s="75">
        <f>+VLOOKUP($D242,[1]ggr_cons!$A$2:$N$1048576,5,0)</f>
        <v>0</v>
      </c>
      <c r="BE242" s="75">
        <f>+VLOOKUP($D242,[1]ggr_cons!$A$2:$N$1048576,6,0)</f>
        <v>0</v>
      </c>
      <c r="BF242" s="75">
        <f>+VLOOKUP($D242,[1]ggr_cons!$A$2:$N$1048576,7,0)</f>
        <v>0</v>
      </c>
      <c r="BG242" s="75">
        <f>+VLOOKUP($D242,[1]ggr_cons!$A$2:$N$1048576,8,0)</f>
        <v>0</v>
      </c>
      <c r="BH242" s="75">
        <f>+VLOOKUP($D242,[1]ggr_cons!$A$2:$N$1048576,9,0)</f>
        <v>0</v>
      </c>
      <c r="BI242" s="75">
        <f>+VLOOKUP($D242,[1]ggr_cons!$A$2:$N$1048576,10,0)</f>
        <v>0</v>
      </c>
      <c r="BJ242" s="75">
        <f>+VLOOKUP($D242,[1]ggr_cons!$A$2:$N$1048576,11,0)</f>
        <v>0</v>
      </c>
      <c r="BK242" s="75">
        <f>+VLOOKUP($D242,[1]ggr_cons!$A$2:$N$1048576,12,0)</f>
        <v>0</v>
      </c>
      <c r="BL242" s="75">
        <f>+VLOOKUP($D242,[1]ggr_cons!$A$2:$N$1048576,13,0)</f>
        <v>0</v>
      </c>
      <c r="BM242" s="75">
        <f>+VLOOKUP($D242,[1]ggr_cons!$A$2:$N$1048576,14,0)</f>
        <v>0</v>
      </c>
      <c r="BN242" s="76">
        <f t="shared" si="502"/>
        <v>208.98999999999978</v>
      </c>
      <c r="BO242" s="75"/>
      <c r="BP242" s="75"/>
      <c r="BQ242" s="77">
        <f t="shared" si="425"/>
        <v>52.82</v>
      </c>
      <c r="BR242" s="77">
        <f t="shared" si="426"/>
        <v>0</v>
      </c>
      <c r="BS242" s="77">
        <f t="shared" si="427"/>
        <v>0</v>
      </c>
      <c r="BT242" s="77">
        <f t="shared" si="428"/>
        <v>0</v>
      </c>
      <c r="BU242" s="77">
        <f t="shared" si="429"/>
        <v>0</v>
      </c>
      <c r="BV242" s="77">
        <f t="shared" si="430"/>
        <v>0</v>
      </c>
      <c r="BW242" s="77">
        <f t="shared" si="431"/>
        <v>0</v>
      </c>
      <c r="BX242" s="77">
        <f t="shared" si="432"/>
        <v>0</v>
      </c>
      <c r="BY242" s="77">
        <f t="shared" si="433"/>
        <v>0</v>
      </c>
      <c r="BZ242" s="77">
        <f t="shared" si="434"/>
        <v>0</v>
      </c>
      <c r="CA242" s="77">
        <f t="shared" si="435"/>
        <v>0</v>
      </c>
      <c r="CB242" s="77">
        <f t="shared" si="436"/>
        <v>0</v>
      </c>
      <c r="CC242" s="77">
        <f t="shared" si="437"/>
        <v>52.82</v>
      </c>
      <c r="CD242" s="75"/>
      <c r="CE242" s="77"/>
      <c r="CF242" s="77">
        <f t="shared" si="438"/>
        <v>43.652892561983471</v>
      </c>
      <c r="CG242" s="77">
        <f t="shared" si="439"/>
        <v>0</v>
      </c>
      <c r="CH242" s="77">
        <f t="shared" si="440"/>
        <v>0</v>
      </c>
      <c r="CI242" s="77">
        <f t="shared" si="441"/>
        <v>0</v>
      </c>
      <c r="CJ242" s="77">
        <f t="shared" si="442"/>
        <v>0</v>
      </c>
      <c r="CK242" s="77">
        <f t="shared" si="443"/>
        <v>0</v>
      </c>
      <c r="CL242" s="77">
        <f t="shared" si="444"/>
        <v>0</v>
      </c>
      <c r="CM242" s="77">
        <f t="shared" si="445"/>
        <v>0</v>
      </c>
      <c r="CN242" s="77">
        <f t="shared" si="446"/>
        <v>0</v>
      </c>
      <c r="CO242" s="77">
        <f t="shared" si="447"/>
        <v>0</v>
      </c>
      <c r="CP242" s="77">
        <f t="shared" si="448"/>
        <v>0</v>
      </c>
      <c r="CQ242" s="77">
        <f t="shared" si="449"/>
        <v>0</v>
      </c>
      <c r="CR242" s="77">
        <f t="shared" si="450"/>
        <v>43.652892561983471</v>
      </c>
      <c r="CS242" s="75"/>
      <c r="CT242" s="75"/>
      <c r="CU242" s="78">
        <f t="shared" si="463"/>
        <v>105.64</v>
      </c>
      <c r="CV242" s="78">
        <f t="shared" si="464"/>
        <v>0</v>
      </c>
      <c r="CW242" s="78">
        <f t="shared" si="465"/>
        <v>0</v>
      </c>
      <c r="CX242" s="78">
        <f t="shared" si="466"/>
        <v>0</v>
      </c>
      <c r="CY242" s="78">
        <f t="shared" si="467"/>
        <v>0</v>
      </c>
      <c r="CZ242" s="78">
        <f t="shared" si="468"/>
        <v>0</v>
      </c>
      <c r="DA242" s="78">
        <f t="shared" si="469"/>
        <v>0</v>
      </c>
      <c r="DB242" s="78">
        <f t="shared" si="470"/>
        <v>0</v>
      </c>
      <c r="DC242" s="78">
        <f t="shared" si="471"/>
        <v>0</v>
      </c>
      <c r="DD242" s="78">
        <f t="shared" si="472"/>
        <v>0</v>
      </c>
      <c r="DE242" s="78">
        <f t="shared" si="473"/>
        <v>0</v>
      </c>
      <c r="DF242" s="78">
        <f t="shared" si="474"/>
        <v>0</v>
      </c>
      <c r="DG242" s="77">
        <f t="shared" si="475"/>
        <v>105.64</v>
      </c>
      <c r="DH242" s="75"/>
      <c r="DJ242" s="6">
        <f t="shared" si="476"/>
        <v>30</v>
      </c>
      <c r="DK242" s="6">
        <f t="shared" si="477"/>
        <v>0</v>
      </c>
      <c r="DL242" s="6">
        <f t="shared" si="478"/>
        <v>0</v>
      </c>
      <c r="DM242" s="6">
        <f t="shared" si="479"/>
        <v>0</v>
      </c>
      <c r="DN242" s="6">
        <f t="shared" si="480"/>
        <v>0</v>
      </c>
      <c r="DO242" s="6">
        <f t="shared" si="481"/>
        <v>0</v>
      </c>
      <c r="DP242" s="6">
        <f t="shared" si="482"/>
        <v>0</v>
      </c>
      <c r="DQ242" s="6">
        <f t="shared" si="483"/>
        <v>0</v>
      </c>
      <c r="DR242" s="6">
        <f t="shared" si="484"/>
        <v>0</v>
      </c>
      <c r="DS242" s="6">
        <f t="shared" si="485"/>
        <v>0</v>
      </c>
      <c r="DT242" s="6">
        <f t="shared" si="486"/>
        <v>0</v>
      </c>
      <c r="DU242" s="6">
        <f t="shared" si="487"/>
        <v>0</v>
      </c>
      <c r="DV242" s="77">
        <f t="shared" si="505"/>
        <v>30</v>
      </c>
      <c r="DY242" s="6">
        <v>0</v>
      </c>
      <c r="DZ242" s="6">
        <v>0</v>
      </c>
      <c r="EA242" s="6">
        <v>0</v>
      </c>
      <c r="EB242" s="6">
        <v>0</v>
      </c>
      <c r="EC242" s="6">
        <v>0</v>
      </c>
      <c r="ED242" s="6">
        <v>0</v>
      </c>
      <c r="EE242" s="6">
        <v>0</v>
      </c>
      <c r="EF242" s="6">
        <v>0</v>
      </c>
      <c r="EG242" s="6">
        <v>0</v>
      </c>
      <c r="EH242" s="6">
        <v>0</v>
      </c>
      <c r="EI242" s="6">
        <v>0</v>
      </c>
      <c r="EJ242" s="6">
        <v>0</v>
      </c>
      <c r="EK242" s="77">
        <f t="shared" si="503"/>
        <v>0</v>
      </c>
      <c r="EO242" s="75">
        <f t="shared" si="451"/>
        <v>135.63999999999999</v>
      </c>
      <c r="EP242" s="75">
        <f t="shared" si="452"/>
        <v>0</v>
      </c>
      <c r="EQ242" s="75">
        <f t="shared" si="453"/>
        <v>0</v>
      </c>
      <c r="ER242" s="75">
        <f t="shared" si="454"/>
        <v>0</v>
      </c>
      <c r="ES242" s="75">
        <f t="shared" si="455"/>
        <v>0</v>
      </c>
      <c r="ET242" s="75">
        <f t="shared" si="456"/>
        <v>0</v>
      </c>
      <c r="EU242" s="75">
        <f t="shared" si="457"/>
        <v>0</v>
      </c>
      <c r="EV242" s="75">
        <f t="shared" si="458"/>
        <v>0</v>
      </c>
      <c r="EW242" s="75">
        <f t="shared" si="459"/>
        <v>0</v>
      </c>
      <c r="EX242" s="75">
        <f t="shared" si="460"/>
        <v>0</v>
      </c>
      <c r="EY242" s="75">
        <f t="shared" si="461"/>
        <v>0</v>
      </c>
      <c r="EZ242" s="75">
        <f t="shared" si="462"/>
        <v>0</v>
      </c>
      <c r="FA242" s="77">
        <f t="shared" si="504"/>
        <v>135.63999999999999</v>
      </c>
      <c r="FD242" s="75">
        <f t="shared" si="488"/>
        <v>5146.3599999999997</v>
      </c>
      <c r="FE242" s="75">
        <f t="shared" si="489"/>
        <v>0</v>
      </c>
      <c r="FF242" s="75">
        <f t="shared" si="490"/>
        <v>0</v>
      </c>
      <c r="FG242" s="75">
        <f t="shared" si="491"/>
        <v>0</v>
      </c>
      <c r="FH242" s="75">
        <f t="shared" si="492"/>
        <v>0</v>
      </c>
      <c r="FI242" s="75">
        <f t="shared" si="493"/>
        <v>0</v>
      </c>
      <c r="FJ242" s="75">
        <f t="shared" si="494"/>
        <v>0</v>
      </c>
      <c r="FK242" s="75">
        <f t="shared" si="495"/>
        <v>0</v>
      </c>
      <c r="FL242" s="75">
        <f t="shared" si="496"/>
        <v>0</v>
      </c>
      <c r="FM242" s="75">
        <f t="shared" si="497"/>
        <v>0</v>
      </c>
      <c r="FN242" s="75">
        <f t="shared" si="498"/>
        <v>0</v>
      </c>
      <c r="FO242" s="75">
        <f t="shared" si="499"/>
        <v>0</v>
      </c>
      <c r="FP242" s="75">
        <f t="shared" si="500"/>
        <v>5146.3599999999997</v>
      </c>
    </row>
    <row r="243" spans="1:172" ht="15" customHeight="1" outlineLevel="2" x14ac:dyDescent="0.25">
      <c r="A243" s="30">
        <v>12</v>
      </c>
      <c r="B243" s="30" t="s">
        <v>408</v>
      </c>
      <c r="C243" s="30" t="s">
        <v>6</v>
      </c>
      <c r="D243" s="64">
        <f t="shared" si="423"/>
        <v>16192</v>
      </c>
      <c r="E243" s="62">
        <v>16192</v>
      </c>
      <c r="F243" s="39" t="s">
        <v>804</v>
      </c>
      <c r="G243" s="36" t="s">
        <v>410</v>
      </c>
      <c r="H243" s="36" t="s">
        <v>410</v>
      </c>
      <c r="I243" s="39" t="s">
        <v>803</v>
      </c>
      <c r="J243" s="39" t="s">
        <v>714</v>
      </c>
      <c r="K243" s="37" t="s">
        <v>415</v>
      </c>
      <c r="L243" s="32" t="s">
        <v>220</v>
      </c>
      <c r="M243" s="33" t="s">
        <v>405</v>
      </c>
      <c r="N243" s="34">
        <v>0.01</v>
      </c>
      <c r="O243" s="34">
        <v>0.02</v>
      </c>
      <c r="P243" s="34">
        <v>0</v>
      </c>
      <c r="Q243" s="34">
        <v>0</v>
      </c>
      <c r="R243" s="33">
        <v>0</v>
      </c>
      <c r="S243" s="33">
        <v>0</v>
      </c>
      <c r="T243" s="33">
        <v>30</v>
      </c>
      <c r="U243" s="33"/>
      <c r="X243" s="75">
        <f>+VLOOKUP($D243,[1]venta_neta_cons!$A$2:$N$1048576,3,0)</f>
        <v>335</v>
      </c>
      <c r="Y243" s="75">
        <f>+VLOOKUP($D243,[1]venta_neta_cons!$A$2:$N$1048576,4,0)</f>
        <v>0</v>
      </c>
      <c r="Z243" s="75">
        <f>+VLOOKUP($D243,[1]venta_neta_cons!$A$2:$N$1048576,5,0)</f>
        <v>0</v>
      </c>
      <c r="AA243" s="75">
        <f>+VLOOKUP($D243,[1]venta_neta_cons!$A$2:$N$1048576,6,0)</f>
        <v>0</v>
      </c>
      <c r="AB243" s="75">
        <f>+VLOOKUP($D243,[1]venta_neta_cons!$A$2:$N$1048576,7,0)</f>
        <v>0</v>
      </c>
      <c r="AC243" s="75">
        <f>+VLOOKUP($D243,[1]venta_neta_cons!$A$2:$N$1048576,8,0)</f>
        <v>0</v>
      </c>
      <c r="AD243" s="75">
        <f>+VLOOKUP($D243,[1]venta_neta_cons!$A$2:$N$1048576,9,0)</f>
        <v>0</v>
      </c>
      <c r="AE243" s="75">
        <f>+VLOOKUP($D243,[1]venta_neta_cons!$A$2:$N$1048576,10,0)</f>
        <v>0</v>
      </c>
      <c r="AF243" s="75">
        <f>+VLOOKUP($D243,[1]venta_neta_cons!$A$2:$N$1048576,11,0)</f>
        <v>0</v>
      </c>
      <c r="AG243" s="75">
        <f>+VLOOKUP($D243,[1]venta_neta_cons!$A$2:$N$1048576,12,0)</f>
        <v>0</v>
      </c>
      <c r="AH243" s="75">
        <f>+VLOOKUP($D243,[1]venta_neta_cons!$A$2:$N$1048576,13,0)</f>
        <v>0</v>
      </c>
      <c r="AI243" s="75">
        <f>+VLOOKUP($D243,[1]venta_neta_cons!$A$2:$N$1048576,14,0)</f>
        <v>0</v>
      </c>
      <c r="AJ243" s="76">
        <f t="shared" si="424"/>
        <v>335</v>
      </c>
      <c r="AK243" s="159">
        <f t="shared" si="422"/>
        <v>0.14528358208955228</v>
      </c>
      <c r="AL243" s="76"/>
      <c r="AM243" s="75">
        <f>+VLOOKUP($D243,[1]saldo_cons!$A$2:$N$1048576,3,0)</f>
        <v>335</v>
      </c>
      <c r="AN243" s="75">
        <f>+VLOOKUP($D243,[1]saldo_cons!$A$2:$N$1048576,4,0)</f>
        <v>0</v>
      </c>
      <c r="AO243" s="75">
        <f>+VLOOKUP($D243,[1]saldo_cons!$A$2:$N$1048576,5,0)</f>
        <v>0</v>
      </c>
      <c r="AP243" s="75">
        <f>+VLOOKUP($D243,[1]saldo_cons!$A$2:$N$1048576,6,0)</f>
        <v>0</v>
      </c>
      <c r="AQ243" s="75">
        <f>+VLOOKUP($D243,[1]saldo_cons!$A$2:$N$1048576,7,0)</f>
        <v>0</v>
      </c>
      <c r="AR243" s="75">
        <f>+VLOOKUP($D243,[1]saldo_cons!$A$2:$N$1048576,8,0)</f>
        <v>0</v>
      </c>
      <c r="AS243" s="75">
        <f>+VLOOKUP($D243,[1]saldo_cons!$A$2:$N$1048576,9,0)</f>
        <v>0</v>
      </c>
      <c r="AT243" s="75">
        <f>+VLOOKUP($D243,[1]saldo_cons!$A$2:$N$1048576,10,0)</f>
        <v>0</v>
      </c>
      <c r="AU243" s="75">
        <f>+VLOOKUP($D243,[1]saldo_cons!$A$2:$N$1048576,11,0)</f>
        <v>0</v>
      </c>
      <c r="AV243" s="75">
        <f>+VLOOKUP($D243,[1]saldo_cons!$A$2:$N$1048576,12,0)</f>
        <v>0</v>
      </c>
      <c r="AW243" s="75">
        <f>+VLOOKUP($D243,[1]saldo_cons!$A$2:$N$1048576,13,0)</f>
        <v>0</v>
      </c>
      <c r="AX243" s="75">
        <f>+VLOOKUP($D243,[1]saldo_cons!$A$2:$N$1048576,14,0)</f>
        <v>0</v>
      </c>
      <c r="AY243" s="76">
        <f t="shared" si="501"/>
        <v>335</v>
      </c>
      <c r="AZ243" s="76"/>
      <c r="BA243" s="76"/>
      <c r="BB243" s="75">
        <f>+VLOOKUP($D243,[1]ggr_cons!$A$2:$N$1048576,3,0)</f>
        <v>48.670000000000016</v>
      </c>
      <c r="BC243" s="75">
        <f>+VLOOKUP($D243,[1]ggr_cons!$A$2:$N$1048576,4,0)</f>
        <v>0</v>
      </c>
      <c r="BD243" s="75">
        <f>+VLOOKUP($D243,[1]ggr_cons!$A$2:$N$1048576,5,0)</f>
        <v>0</v>
      </c>
      <c r="BE243" s="75">
        <f>+VLOOKUP($D243,[1]ggr_cons!$A$2:$N$1048576,6,0)</f>
        <v>0</v>
      </c>
      <c r="BF243" s="75">
        <f>+VLOOKUP($D243,[1]ggr_cons!$A$2:$N$1048576,7,0)</f>
        <v>0</v>
      </c>
      <c r="BG243" s="75">
        <f>+VLOOKUP($D243,[1]ggr_cons!$A$2:$N$1048576,8,0)</f>
        <v>0</v>
      </c>
      <c r="BH243" s="75">
        <f>+VLOOKUP($D243,[1]ggr_cons!$A$2:$N$1048576,9,0)</f>
        <v>0</v>
      </c>
      <c r="BI243" s="75">
        <f>+VLOOKUP($D243,[1]ggr_cons!$A$2:$N$1048576,10,0)</f>
        <v>0</v>
      </c>
      <c r="BJ243" s="75">
        <f>+VLOOKUP($D243,[1]ggr_cons!$A$2:$N$1048576,11,0)</f>
        <v>0</v>
      </c>
      <c r="BK243" s="75">
        <f>+VLOOKUP($D243,[1]ggr_cons!$A$2:$N$1048576,12,0)</f>
        <v>0</v>
      </c>
      <c r="BL243" s="75">
        <f>+VLOOKUP($D243,[1]ggr_cons!$A$2:$N$1048576,13,0)</f>
        <v>0</v>
      </c>
      <c r="BM243" s="75">
        <f>+VLOOKUP($D243,[1]ggr_cons!$A$2:$N$1048576,14,0)</f>
        <v>0</v>
      </c>
      <c r="BN243" s="76">
        <f t="shared" si="502"/>
        <v>48.670000000000016</v>
      </c>
      <c r="BO243" s="75"/>
      <c r="BP243" s="75"/>
      <c r="BQ243" s="77">
        <f t="shared" si="425"/>
        <v>3.35</v>
      </c>
      <c r="BR243" s="77">
        <f t="shared" si="426"/>
        <v>0</v>
      </c>
      <c r="BS243" s="77">
        <f t="shared" si="427"/>
        <v>0</v>
      </c>
      <c r="BT243" s="77">
        <f t="shared" si="428"/>
        <v>0</v>
      </c>
      <c r="BU243" s="77">
        <f t="shared" si="429"/>
        <v>0</v>
      </c>
      <c r="BV243" s="77">
        <f t="shared" si="430"/>
        <v>0</v>
      </c>
      <c r="BW243" s="77">
        <f t="shared" si="431"/>
        <v>0</v>
      </c>
      <c r="BX243" s="77">
        <f t="shared" si="432"/>
        <v>0</v>
      </c>
      <c r="BY243" s="77">
        <f t="shared" si="433"/>
        <v>0</v>
      </c>
      <c r="BZ243" s="77">
        <f t="shared" si="434"/>
        <v>0</v>
      </c>
      <c r="CA243" s="77">
        <f t="shared" si="435"/>
        <v>0</v>
      </c>
      <c r="CB243" s="77">
        <f t="shared" si="436"/>
        <v>0</v>
      </c>
      <c r="CC243" s="77">
        <f t="shared" si="437"/>
        <v>3.35</v>
      </c>
      <c r="CD243" s="75"/>
      <c r="CE243" s="77"/>
      <c r="CF243" s="77">
        <f t="shared" si="438"/>
        <v>2.7685950413223144</v>
      </c>
      <c r="CG243" s="77">
        <f t="shared" si="439"/>
        <v>0</v>
      </c>
      <c r="CH243" s="77">
        <f t="shared" si="440"/>
        <v>0</v>
      </c>
      <c r="CI243" s="77">
        <f t="shared" si="441"/>
        <v>0</v>
      </c>
      <c r="CJ243" s="77">
        <f t="shared" si="442"/>
        <v>0</v>
      </c>
      <c r="CK243" s="77">
        <f t="shared" si="443"/>
        <v>0</v>
      </c>
      <c r="CL243" s="77">
        <f t="shared" si="444"/>
        <v>0</v>
      </c>
      <c r="CM243" s="77">
        <f t="shared" si="445"/>
        <v>0</v>
      </c>
      <c r="CN243" s="77">
        <f t="shared" si="446"/>
        <v>0</v>
      </c>
      <c r="CO243" s="77">
        <f t="shared" si="447"/>
        <v>0</v>
      </c>
      <c r="CP243" s="77">
        <f t="shared" si="448"/>
        <v>0</v>
      </c>
      <c r="CQ243" s="77">
        <f t="shared" si="449"/>
        <v>0</v>
      </c>
      <c r="CR243" s="77">
        <f t="shared" si="450"/>
        <v>2.7685950413223144</v>
      </c>
      <c r="CS243" s="75"/>
      <c r="CT243" s="75"/>
      <c r="CU243" s="78">
        <f t="shared" si="463"/>
        <v>6.7</v>
      </c>
      <c r="CV243" s="78">
        <f t="shared" si="464"/>
        <v>0</v>
      </c>
      <c r="CW243" s="78">
        <f t="shared" si="465"/>
        <v>0</v>
      </c>
      <c r="CX243" s="78">
        <f t="shared" si="466"/>
        <v>0</v>
      </c>
      <c r="CY243" s="78">
        <f t="shared" si="467"/>
        <v>0</v>
      </c>
      <c r="CZ243" s="78">
        <f t="shared" si="468"/>
        <v>0</v>
      </c>
      <c r="DA243" s="78">
        <f t="shared" si="469"/>
        <v>0</v>
      </c>
      <c r="DB243" s="78">
        <f t="shared" si="470"/>
        <v>0</v>
      </c>
      <c r="DC243" s="78">
        <f t="shared" si="471"/>
        <v>0</v>
      </c>
      <c r="DD243" s="78">
        <f t="shared" si="472"/>
        <v>0</v>
      </c>
      <c r="DE243" s="78">
        <f t="shared" si="473"/>
        <v>0</v>
      </c>
      <c r="DF243" s="78">
        <f t="shared" si="474"/>
        <v>0</v>
      </c>
      <c r="DG243" s="77">
        <f t="shared" si="475"/>
        <v>6.7</v>
      </c>
      <c r="DH243" s="75"/>
      <c r="DJ243" s="6">
        <f t="shared" si="476"/>
        <v>30</v>
      </c>
      <c r="DK243" s="6">
        <f t="shared" si="477"/>
        <v>0</v>
      </c>
      <c r="DL243" s="6">
        <f t="shared" si="478"/>
        <v>0</v>
      </c>
      <c r="DM243" s="6">
        <f t="shared" si="479"/>
        <v>0</v>
      </c>
      <c r="DN243" s="6">
        <f t="shared" si="480"/>
        <v>0</v>
      </c>
      <c r="DO243" s="6">
        <f t="shared" si="481"/>
        <v>0</v>
      </c>
      <c r="DP243" s="6">
        <f t="shared" si="482"/>
        <v>0</v>
      </c>
      <c r="DQ243" s="6">
        <f t="shared" si="483"/>
        <v>0</v>
      </c>
      <c r="DR243" s="6">
        <f t="shared" si="484"/>
        <v>0</v>
      </c>
      <c r="DS243" s="6">
        <f t="shared" si="485"/>
        <v>0</v>
      </c>
      <c r="DT243" s="6">
        <f t="shared" si="486"/>
        <v>0</v>
      </c>
      <c r="DU243" s="6">
        <f t="shared" si="487"/>
        <v>0</v>
      </c>
      <c r="DV243" s="77">
        <f t="shared" si="505"/>
        <v>30</v>
      </c>
      <c r="DY243" s="6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77">
        <f t="shared" si="503"/>
        <v>0</v>
      </c>
      <c r="EO243" s="75">
        <f t="shared" si="451"/>
        <v>36.700000000000003</v>
      </c>
      <c r="EP243" s="75">
        <f t="shared" si="452"/>
        <v>0</v>
      </c>
      <c r="EQ243" s="75">
        <f t="shared" si="453"/>
        <v>0</v>
      </c>
      <c r="ER243" s="75">
        <f t="shared" si="454"/>
        <v>0</v>
      </c>
      <c r="ES243" s="75">
        <f t="shared" si="455"/>
        <v>0</v>
      </c>
      <c r="ET243" s="75">
        <f t="shared" si="456"/>
        <v>0</v>
      </c>
      <c r="EU243" s="75">
        <f t="shared" si="457"/>
        <v>0</v>
      </c>
      <c r="EV243" s="75">
        <f t="shared" si="458"/>
        <v>0</v>
      </c>
      <c r="EW243" s="75">
        <f t="shared" si="459"/>
        <v>0</v>
      </c>
      <c r="EX243" s="75">
        <f t="shared" si="460"/>
        <v>0</v>
      </c>
      <c r="EY243" s="75">
        <f t="shared" si="461"/>
        <v>0</v>
      </c>
      <c r="EZ243" s="75">
        <f t="shared" si="462"/>
        <v>0</v>
      </c>
      <c r="FA243" s="77">
        <f t="shared" si="504"/>
        <v>36.700000000000003</v>
      </c>
      <c r="FD243" s="75">
        <f t="shared" si="488"/>
        <v>298.3</v>
      </c>
      <c r="FE243" s="75">
        <f t="shared" si="489"/>
        <v>0</v>
      </c>
      <c r="FF243" s="75">
        <f t="shared" si="490"/>
        <v>0</v>
      </c>
      <c r="FG243" s="75">
        <f t="shared" si="491"/>
        <v>0</v>
      </c>
      <c r="FH243" s="75">
        <f t="shared" si="492"/>
        <v>0</v>
      </c>
      <c r="FI243" s="75">
        <f t="shared" si="493"/>
        <v>0</v>
      </c>
      <c r="FJ243" s="75">
        <f t="shared" si="494"/>
        <v>0</v>
      </c>
      <c r="FK243" s="75">
        <f t="shared" si="495"/>
        <v>0</v>
      </c>
      <c r="FL243" s="75">
        <f t="shared" si="496"/>
        <v>0</v>
      </c>
      <c r="FM243" s="75">
        <f t="shared" si="497"/>
        <v>0</v>
      </c>
      <c r="FN243" s="75">
        <f t="shared" si="498"/>
        <v>0</v>
      </c>
      <c r="FO243" s="75">
        <f t="shared" si="499"/>
        <v>0</v>
      </c>
      <c r="FP243" s="75">
        <f t="shared" si="500"/>
        <v>298.3</v>
      </c>
    </row>
    <row r="244" spans="1:172" ht="15" customHeight="1" outlineLevel="2" x14ac:dyDescent="0.25">
      <c r="A244" s="30">
        <v>12</v>
      </c>
      <c r="B244" s="30" t="s">
        <v>408</v>
      </c>
      <c r="C244" s="30" t="s">
        <v>6</v>
      </c>
      <c r="D244" s="64">
        <f t="shared" si="423"/>
        <v>16193</v>
      </c>
      <c r="E244" s="62">
        <v>16193</v>
      </c>
      <c r="F244" s="55" t="s">
        <v>806</v>
      </c>
      <c r="G244" s="36" t="s">
        <v>410</v>
      </c>
      <c r="H244" s="36" t="s">
        <v>410</v>
      </c>
      <c r="I244" s="39" t="s">
        <v>805</v>
      </c>
      <c r="J244" s="39" t="s">
        <v>514</v>
      </c>
      <c r="K244" s="44" t="s">
        <v>434</v>
      </c>
      <c r="L244" s="32" t="s">
        <v>220</v>
      </c>
      <c r="M244" s="33" t="s">
        <v>405</v>
      </c>
      <c r="N244" s="34">
        <v>0.01</v>
      </c>
      <c r="O244" s="34">
        <v>0.02</v>
      </c>
      <c r="P244" s="34">
        <v>0</v>
      </c>
      <c r="Q244" s="34">
        <v>0</v>
      </c>
      <c r="R244" s="33">
        <v>0</v>
      </c>
      <c r="S244" s="33">
        <v>0</v>
      </c>
      <c r="T244" s="33">
        <v>30</v>
      </c>
      <c r="U244" s="33"/>
      <c r="X244" s="75">
        <f>+VLOOKUP($D244,[1]venta_neta_cons!$A$2:$N$1048576,3,0)</f>
        <v>7944</v>
      </c>
      <c r="Y244" s="75">
        <f>+VLOOKUP($D244,[1]venta_neta_cons!$A$2:$N$1048576,4,0)</f>
        <v>0</v>
      </c>
      <c r="Z244" s="75">
        <f>+VLOOKUP($D244,[1]venta_neta_cons!$A$2:$N$1048576,5,0)</f>
        <v>0</v>
      </c>
      <c r="AA244" s="75">
        <f>+VLOOKUP($D244,[1]venta_neta_cons!$A$2:$N$1048576,6,0)</f>
        <v>0</v>
      </c>
      <c r="AB244" s="75">
        <f>+VLOOKUP($D244,[1]venta_neta_cons!$A$2:$N$1048576,7,0)</f>
        <v>0</v>
      </c>
      <c r="AC244" s="75">
        <f>+VLOOKUP($D244,[1]venta_neta_cons!$A$2:$N$1048576,8,0)</f>
        <v>0</v>
      </c>
      <c r="AD244" s="75">
        <f>+VLOOKUP($D244,[1]venta_neta_cons!$A$2:$N$1048576,9,0)</f>
        <v>0</v>
      </c>
      <c r="AE244" s="75">
        <f>+VLOOKUP($D244,[1]venta_neta_cons!$A$2:$N$1048576,10,0)</f>
        <v>0</v>
      </c>
      <c r="AF244" s="75">
        <f>+VLOOKUP($D244,[1]venta_neta_cons!$A$2:$N$1048576,11,0)</f>
        <v>0</v>
      </c>
      <c r="AG244" s="75">
        <f>+VLOOKUP($D244,[1]venta_neta_cons!$A$2:$N$1048576,12,0)</f>
        <v>0</v>
      </c>
      <c r="AH244" s="75">
        <f>+VLOOKUP($D244,[1]venta_neta_cons!$A$2:$N$1048576,13,0)</f>
        <v>0</v>
      </c>
      <c r="AI244" s="75">
        <f>+VLOOKUP($D244,[1]venta_neta_cons!$A$2:$N$1048576,14,0)</f>
        <v>0</v>
      </c>
      <c r="AJ244" s="76">
        <f t="shared" si="424"/>
        <v>7944</v>
      </c>
      <c r="AK244" s="159">
        <f t="shared" si="422"/>
        <v>2.8708459214501561E-2</v>
      </c>
      <c r="AL244" s="76"/>
      <c r="AM244" s="75">
        <f>+VLOOKUP($D244,[1]saldo_cons!$A$2:$N$1048576,3,0)</f>
        <v>7944</v>
      </c>
      <c r="AN244" s="75">
        <f>+VLOOKUP($D244,[1]saldo_cons!$A$2:$N$1048576,4,0)</f>
        <v>0</v>
      </c>
      <c r="AO244" s="75">
        <f>+VLOOKUP($D244,[1]saldo_cons!$A$2:$N$1048576,5,0)</f>
        <v>0</v>
      </c>
      <c r="AP244" s="75">
        <f>+VLOOKUP($D244,[1]saldo_cons!$A$2:$N$1048576,6,0)</f>
        <v>0</v>
      </c>
      <c r="AQ244" s="75">
        <f>+VLOOKUP($D244,[1]saldo_cons!$A$2:$N$1048576,7,0)</f>
        <v>0</v>
      </c>
      <c r="AR244" s="75">
        <f>+VLOOKUP($D244,[1]saldo_cons!$A$2:$N$1048576,8,0)</f>
        <v>0</v>
      </c>
      <c r="AS244" s="75">
        <f>+VLOOKUP($D244,[1]saldo_cons!$A$2:$N$1048576,9,0)</f>
        <v>0</v>
      </c>
      <c r="AT244" s="75">
        <f>+VLOOKUP($D244,[1]saldo_cons!$A$2:$N$1048576,10,0)</f>
        <v>0</v>
      </c>
      <c r="AU244" s="75">
        <f>+VLOOKUP($D244,[1]saldo_cons!$A$2:$N$1048576,11,0)</f>
        <v>0</v>
      </c>
      <c r="AV244" s="75">
        <f>+VLOOKUP($D244,[1]saldo_cons!$A$2:$N$1048576,12,0)</f>
        <v>0</v>
      </c>
      <c r="AW244" s="75">
        <f>+VLOOKUP($D244,[1]saldo_cons!$A$2:$N$1048576,13,0)</f>
        <v>0</v>
      </c>
      <c r="AX244" s="75">
        <f>+VLOOKUP($D244,[1]saldo_cons!$A$2:$N$1048576,14,0)</f>
        <v>0</v>
      </c>
      <c r="AY244" s="76">
        <f t="shared" si="501"/>
        <v>7944</v>
      </c>
      <c r="AZ244" s="76"/>
      <c r="BA244" s="76"/>
      <c r="BB244" s="75">
        <f>+VLOOKUP($D244,[1]ggr_cons!$A$2:$N$1048576,3,0)</f>
        <v>228.0600000000004</v>
      </c>
      <c r="BC244" s="75">
        <f>+VLOOKUP($D244,[1]ggr_cons!$A$2:$N$1048576,4,0)</f>
        <v>0</v>
      </c>
      <c r="BD244" s="75">
        <f>+VLOOKUP($D244,[1]ggr_cons!$A$2:$N$1048576,5,0)</f>
        <v>0</v>
      </c>
      <c r="BE244" s="75">
        <f>+VLOOKUP($D244,[1]ggr_cons!$A$2:$N$1048576,6,0)</f>
        <v>0</v>
      </c>
      <c r="BF244" s="75">
        <f>+VLOOKUP($D244,[1]ggr_cons!$A$2:$N$1048576,7,0)</f>
        <v>0</v>
      </c>
      <c r="BG244" s="75">
        <f>+VLOOKUP($D244,[1]ggr_cons!$A$2:$N$1048576,8,0)</f>
        <v>0</v>
      </c>
      <c r="BH244" s="75">
        <f>+VLOOKUP($D244,[1]ggr_cons!$A$2:$N$1048576,9,0)</f>
        <v>0</v>
      </c>
      <c r="BI244" s="75">
        <f>+VLOOKUP($D244,[1]ggr_cons!$A$2:$N$1048576,10,0)</f>
        <v>0</v>
      </c>
      <c r="BJ244" s="75">
        <f>+VLOOKUP($D244,[1]ggr_cons!$A$2:$N$1048576,11,0)</f>
        <v>0</v>
      </c>
      <c r="BK244" s="75">
        <f>+VLOOKUP($D244,[1]ggr_cons!$A$2:$N$1048576,12,0)</f>
        <v>0</v>
      </c>
      <c r="BL244" s="75">
        <f>+VLOOKUP($D244,[1]ggr_cons!$A$2:$N$1048576,13,0)</f>
        <v>0</v>
      </c>
      <c r="BM244" s="75">
        <f>+VLOOKUP($D244,[1]ggr_cons!$A$2:$N$1048576,14,0)</f>
        <v>0</v>
      </c>
      <c r="BN244" s="76">
        <f t="shared" si="502"/>
        <v>228.0600000000004</v>
      </c>
      <c r="BO244" s="75"/>
      <c r="BP244" s="75"/>
      <c r="BQ244" s="77">
        <f t="shared" si="425"/>
        <v>79.44</v>
      </c>
      <c r="BR244" s="77">
        <f t="shared" si="426"/>
        <v>0</v>
      </c>
      <c r="BS244" s="77">
        <f t="shared" si="427"/>
        <v>0</v>
      </c>
      <c r="BT244" s="77">
        <f t="shared" si="428"/>
        <v>0</v>
      </c>
      <c r="BU244" s="77">
        <f t="shared" si="429"/>
        <v>0</v>
      </c>
      <c r="BV244" s="77">
        <f t="shared" si="430"/>
        <v>0</v>
      </c>
      <c r="BW244" s="77">
        <f t="shared" si="431"/>
        <v>0</v>
      </c>
      <c r="BX244" s="77">
        <f t="shared" si="432"/>
        <v>0</v>
      </c>
      <c r="BY244" s="77">
        <f t="shared" si="433"/>
        <v>0</v>
      </c>
      <c r="BZ244" s="77">
        <f t="shared" si="434"/>
        <v>0</v>
      </c>
      <c r="CA244" s="77">
        <f t="shared" si="435"/>
        <v>0</v>
      </c>
      <c r="CB244" s="77">
        <f t="shared" si="436"/>
        <v>0</v>
      </c>
      <c r="CC244" s="77">
        <f t="shared" si="437"/>
        <v>79.44</v>
      </c>
      <c r="CD244" s="75"/>
      <c r="CE244" s="77"/>
      <c r="CF244" s="77">
        <f t="shared" si="438"/>
        <v>65.652892561983478</v>
      </c>
      <c r="CG244" s="77">
        <f t="shared" si="439"/>
        <v>0</v>
      </c>
      <c r="CH244" s="77">
        <f t="shared" si="440"/>
        <v>0</v>
      </c>
      <c r="CI244" s="77">
        <f t="shared" si="441"/>
        <v>0</v>
      </c>
      <c r="CJ244" s="77">
        <f t="shared" si="442"/>
        <v>0</v>
      </c>
      <c r="CK244" s="77">
        <f t="shared" si="443"/>
        <v>0</v>
      </c>
      <c r="CL244" s="77">
        <f t="shared" si="444"/>
        <v>0</v>
      </c>
      <c r="CM244" s="77">
        <f t="shared" si="445"/>
        <v>0</v>
      </c>
      <c r="CN244" s="77">
        <f t="shared" si="446"/>
        <v>0</v>
      </c>
      <c r="CO244" s="77">
        <f t="shared" si="447"/>
        <v>0</v>
      </c>
      <c r="CP244" s="77">
        <f t="shared" si="448"/>
        <v>0</v>
      </c>
      <c r="CQ244" s="77">
        <f t="shared" si="449"/>
        <v>0</v>
      </c>
      <c r="CR244" s="77">
        <f t="shared" si="450"/>
        <v>65.652892561983478</v>
      </c>
      <c r="CS244" s="75"/>
      <c r="CT244" s="75"/>
      <c r="CU244" s="78">
        <f t="shared" si="463"/>
        <v>158.88</v>
      </c>
      <c r="CV244" s="78">
        <f t="shared" si="464"/>
        <v>0</v>
      </c>
      <c r="CW244" s="78">
        <f t="shared" si="465"/>
        <v>0</v>
      </c>
      <c r="CX244" s="78">
        <f t="shared" si="466"/>
        <v>0</v>
      </c>
      <c r="CY244" s="78">
        <f t="shared" si="467"/>
        <v>0</v>
      </c>
      <c r="CZ244" s="78">
        <f t="shared" si="468"/>
        <v>0</v>
      </c>
      <c r="DA244" s="78">
        <f t="shared" si="469"/>
        <v>0</v>
      </c>
      <c r="DB244" s="78">
        <f t="shared" si="470"/>
        <v>0</v>
      </c>
      <c r="DC244" s="78">
        <f t="shared" si="471"/>
        <v>0</v>
      </c>
      <c r="DD244" s="78">
        <f t="shared" si="472"/>
        <v>0</v>
      </c>
      <c r="DE244" s="78">
        <f t="shared" si="473"/>
        <v>0</v>
      </c>
      <c r="DF244" s="78">
        <f t="shared" si="474"/>
        <v>0</v>
      </c>
      <c r="DG244" s="77">
        <f t="shared" si="475"/>
        <v>158.88</v>
      </c>
      <c r="DH244" s="75"/>
      <c r="DJ244" s="6">
        <f t="shared" si="476"/>
        <v>30</v>
      </c>
      <c r="DK244" s="6">
        <f t="shared" si="477"/>
        <v>0</v>
      </c>
      <c r="DL244" s="6">
        <f t="shared" si="478"/>
        <v>0</v>
      </c>
      <c r="DM244" s="6">
        <f t="shared" si="479"/>
        <v>0</v>
      </c>
      <c r="DN244" s="6">
        <f t="shared" si="480"/>
        <v>0</v>
      </c>
      <c r="DO244" s="6">
        <f t="shared" si="481"/>
        <v>0</v>
      </c>
      <c r="DP244" s="6">
        <f t="shared" si="482"/>
        <v>0</v>
      </c>
      <c r="DQ244" s="6">
        <f t="shared" si="483"/>
        <v>0</v>
      </c>
      <c r="DR244" s="6">
        <f t="shared" si="484"/>
        <v>0</v>
      </c>
      <c r="DS244" s="6">
        <f t="shared" si="485"/>
        <v>0</v>
      </c>
      <c r="DT244" s="6">
        <f t="shared" si="486"/>
        <v>0</v>
      </c>
      <c r="DU244" s="6">
        <f t="shared" si="487"/>
        <v>0</v>
      </c>
      <c r="DV244" s="77">
        <f t="shared" si="505"/>
        <v>30</v>
      </c>
      <c r="DY244" s="6">
        <v>0</v>
      </c>
      <c r="DZ244" s="6">
        <v>0</v>
      </c>
      <c r="EA244" s="6">
        <v>0</v>
      </c>
      <c r="EB244" s="6">
        <v>0</v>
      </c>
      <c r="EC244" s="6">
        <v>0</v>
      </c>
      <c r="ED244" s="6">
        <v>0</v>
      </c>
      <c r="EE244" s="6">
        <v>0</v>
      </c>
      <c r="EF244" s="6">
        <v>0</v>
      </c>
      <c r="EG244" s="6">
        <v>0</v>
      </c>
      <c r="EH244" s="6">
        <v>0</v>
      </c>
      <c r="EI244" s="6">
        <v>0</v>
      </c>
      <c r="EJ244" s="6">
        <v>0</v>
      </c>
      <c r="EK244" s="77">
        <f t="shared" si="503"/>
        <v>0</v>
      </c>
      <c r="EO244" s="75">
        <f t="shared" si="451"/>
        <v>188.88</v>
      </c>
      <c r="EP244" s="75">
        <f t="shared" si="452"/>
        <v>0</v>
      </c>
      <c r="EQ244" s="75">
        <f t="shared" si="453"/>
        <v>0</v>
      </c>
      <c r="ER244" s="75">
        <f t="shared" si="454"/>
        <v>0</v>
      </c>
      <c r="ES244" s="75">
        <f t="shared" si="455"/>
        <v>0</v>
      </c>
      <c r="ET244" s="75">
        <f t="shared" si="456"/>
        <v>0</v>
      </c>
      <c r="EU244" s="75">
        <f t="shared" si="457"/>
        <v>0</v>
      </c>
      <c r="EV244" s="75">
        <f t="shared" si="458"/>
        <v>0</v>
      </c>
      <c r="EW244" s="75">
        <f t="shared" si="459"/>
        <v>0</v>
      </c>
      <c r="EX244" s="75">
        <f t="shared" si="460"/>
        <v>0</v>
      </c>
      <c r="EY244" s="75">
        <f t="shared" si="461"/>
        <v>0</v>
      </c>
      <c r="EZ244" s="75">
        <f t="shared" si="462"/>
        <v>0</v>
      </c>
      <c r="FA244" s="77">
        <f t="shared" si="504"/>
        <v>188.88</v>
      </c>
      <c r="FD244" s="75">
        <f t="shared" si="488"/>
        <v>7755.12</v>
      </c>
      <c r="FE244" s="75">
        <f t="shared" si="489"/>
        <v>0</v>
      </c>
      <c r="FF244" s="75">
        <f t="shared" si="490"/>
        <v>0</v>
      </c>
      <c r="FG244" s="75">
        <f t="shared" si="491"/>
        <v>0</v>
      </c>
      <c r="FH244" s="75">
        <f t="shared" si="492"/>
        <v>0</v>
      </c>
      <c r="FI244" s="75">
        <f t="shared" si="493"/>
        <v>0</v>
      </c>
      <c r="FJ244" s="75">
        <f t="shared" si="494"/>
        <v>0</v>
      </c>
      <c r="FK244" s="75">
        <f t="shared" si="495"/>
        <v>0</v>
      </c>
      <c r="FL244" s="75">
        <f t="shared" si="496"/>
        <v>0</v>
      </c>
      <c r="FM244" s="75">
        <f t="shared" si="497"/>
        <v>0</v>
      </c>
      <c r="FN244" s="75">
        <f t="shared" si="498"/>
        <v>0</v>
      </c>
      <c r="FO244" s="75">
        <f t="shared" si="499"/>
        <v>0</v>
      </c>
      <c r="FP244" s="75">
        <f t="shared" si="500"/>
        <v>7755.12</v>
      </c>
    </row>
    <row r="245" spans="1:172" ht="15" customHeight="1" outlineLevel="2" x14ac:dyDescent="0.25">
      <c r="A245" s="30">
        <v>12</v>
      </c>
      <c r="B245" s="30" t="s">
        <v>408</v>
      </c>
      <c r="C245" s="30" t="s">
        <v>6</v>
      </c>
      <c r="D245" s="64">
        <f t="shared" si="423"/>
        <v>16194</v>
      </c>
      <c r="E245" s="62">
        <v>16194</v>
      </c>
      <c r="F245" s="55" t="s">
        <v>809</v>
      </c>
      <c r="G245" s="36" t="s">
        <v>410</v>
      </c>
      <c r="H245" s="36" t="s">
        <v>410</v>
      </c>
      <c r="I245" s="55" t="s">
        <v>807</v>
      </c>
      <c r="J245" s="44" t="s">
        <v>808</v>
      </c>
      <c r="K245" s="44" t="s">
        <v>434</v>
      </c>
      <c r="L245" s="32" t="s">
        <v>220</v>
      </c>
      <c r="M245" s="33" t="s">
        <v>405</v>
      </c>
      <c r="N245" s="34">
        <v>0.01</v>
      </c>
      <c r="O245" s="34">
        <v>0.02</v>
      </c>
      <c r="P245" s="34">
        <v>0</v>
      </c>
      <c r="Q245" s="34">
        <v>0</v>
      </c>
      <c r="R245" s="33">
        <v>0</v>
      </c>
      <c r="S245" s="33">
        <v>0</v>
      </c>
      <c r="T245" s="33">
        <v>30</v>
      </c>
      <c r="U245" s="33"/>
      <c r="X245" s="75">
        <f>+VLOOKUP($D245,[1]venta_neta_cons!$A$2:$N$1048576,3,0)</f>
        <v>4342</v>
      </c>
      <c r="Y245" s="75">
        <f>+VLOOKUP($D245,[1]venta_neta_cons!$A$2:$N$1048576,4,0)</f>
        <v>0</v>
      </c>
      <c r="Z245" s="75">
        <f>+VLOOKUP($D245,[1]venta_neta_cons!$A$2:$N$1048576,5,0)</f>
        <v>0</v>
      </c>
      <c r="AA245" s="75">
        <f>+VLOOKUP($D245,[1]venta_neta_cons!$A$2:$N$1048576,6,0)</f>
        <v>0</v>
      </c>
      <c r="AB245" s="75">
        <f>+VLOOKUP($D245,[1]venta_neta_cons!$A$2:$N$1048576,7,0)</f>
        <v>0</v>
      </c>
      <c r="AC245" s="75">
        <f>+VLOOKUP($D245,[1]venta_neta_cons!$A$2:$N$1048576,8,0)</f>
        <v>0</v>
      </c>
      <c r="AD245" s="75">
        <f>+VLOOKUP($D245,[1]venta_neta_cons!$A$2:$N$1048576,9,0)</f>
        <v>0</v>
      </c>
      <c r="AE245" s="75">
        <f>+VLOOKUP($D245,[1]venta_neta_cons!$A$2:$N$1048576,10,0)</f>
        <v>0</v>
      </c>
      <c r="AF245" s="75">
        <f>+VLOOKUP($D245,[1]venta_neta_cons!$A$2:$N$1048576,11,0)</f>
        <v>0</v>
      </c>
      <c r="AG245" s="75">
        <f>+VLOOKUP($D245,[1]venta_neta_cons!$A$2:$N$1048576,12,0)</f>
        <v>0</v>
      </c>
      <c r="AH245" s="75">
        <f>+VLOOKUP($D245,[1]venta_neta_cons!$A$2:$N$1048576,13,0)</f>
        <v>0</v>
      </c>
      <c r="AI245" s="75">
        <f>+VLOOKUP($D245,[1]venta_neta_cons!$A$2:$N$1048576,14,0)</f>
        <v>0</v>
      </c>
      <c r="AJ245" s="76">
        <f t="shared" si="424"/>
        <v>4342</v>
      </c>
      <c r="AK245" s="159">
        <f t="shared" si="422"/>
        <v>0.31616996775679407</v>
      </c>
      <c r="AL245" s="76"/>
      <c r="AM245" s="75">
        <f>+VLOOKUP($D245,[1]saldo_cons!$A$2:$N$1048576,3,0)</f>
        <v>4342</v>
      </c>
      <c r="AN245" s="75">
        <f>+VLOOKUP($D245,[1]saldo_cons!$A$2:$N$1048576,4,0)</f>
        <v>0</v>
      </c>
      <c r="AO245" s="75">
        <f>+VLOOKUP($D245,[1]saldo_cons!$A$2:$N$1048576,5,0)</f>
        <v>0</v>
      </c>
      <c r="AP245" s="75">
        <f>+VLOOKUP($D245,[1]saldo_cons!$A$2:$N$1048576,6,0)</f>
        <v>0</v>
      </c>
      <c r="AQ245" s="75">
        <f>+VLOOKUP($D245,[1]saldo_cons!$A$2:$N$1048576,7,0)</f>
        <v>0</v>
      </c>
      <c r="AR245" s="75">
        <f>+VLOOKUP($D245,[1]saldo_cons!$A$2:$N$1048576,8,0)</f>
        <v>0</v>
      </c>
      <c r="AS245" s="75">
        <f>+VLOOKUP($D245,[1]saldo_cons!$A$2:$N$1048576,9,0)</f>
        <v>0</v>
      </c>
      <c r="AT245" s="75">
        <f>+VLOOKUP($D245,[1]saldo_cons!$A$2:$N$1048576,10,0)</f>
        <v>0</v>
      </c>
      <c r="AU245" s="75">
        <f>+VLOOKUP($D245,[1]saldo_cons!$A$2:$N$1048576,11,0)</f>
        <v>0</v>
      </c>
      <c r="AV245" s="75">
        <f>+VLOOKUP($D245,[1]saldo_cons!$A$2:$N$1048576,12,0)</f>
        <v>0</v>
      </c>
      <c r="AW245" s="75">
        <f>+VLOOKUP($D245,[1]saldo_cons!$A$2:$N$1048576,13,0)</f>
        <v>0</v>
      </c>
      <c r="AX245" s="75">
        <f>+VLOOKUP($D245,[1]saldo_cons!$A$2:$N$1048576,14,0)</f>
        <v>0</v>
      </c>
      <c r="AY245" s="76">
        <f t="shared" si="501"/>
        <v>4342</v>
      </c>
      <c r="AZ245" s="76"/>
      <c r="BA245" s="76"/>
      <c r="BB245" s="75">
        <f>+VLOOKUP($D245,[1]ggr_cons!$A$2:$N$1048576,3,0)</f>
        <v>1372.81</v>
      </c>
      <c r="BC245" s="75">
        <f>+VLOOKUP($D245,[1]ggr_cons!$A$2:$N$1048576,4,0)</f>
        <v>0</v>
      </c>
      <c r="BD245" s="75">
        <f>+VLOOKUP($D245,[1]ggr_cons!$A$2:$N$1048576,5,0)</f>
        <v>0</v>
      </c>
      <c r="BE245" s="75">
        <f>+VLOOKUP($D245,[1]ggr_cons!$A$2:$N$1048576,6,0)</f>
        <v>0</v>
      </c>
      <c r="BF245" s="75">
        <f>+VLOOKUP($D245,[1]ggr_cons!$A$2:$N$1048576,7,0)</f>
        <v>0</v>
      </c>
      <c r="BG245" s="75">
        <f>+VLOOKUP($D245,[1]ggr_cons!$A$2:$N$1048576,8,0)</f>
        <v>0</v>
      </c>
      <c r="BH245" s="75">
        <f>+VLOOKUP($D245,[1]ggr_cons!$A$2:$N$1048576,9,0)</f>
        <v>0</v>
      </c>
      <c r="BI245" s="75">
        <f>+VLOOKUP($D245,[1]ggr_cons!$A$2:$N$1048576,10,0)</f>
        <v>0</v>
      </c>
      <c r="BJ245" s="75">
        <f>+VLOOKUP($D245,[1]ggr_cons!$A$2:$N$1048576,11,0)</f>
        <v>0</v>
      </c>
      <c r="BK245" s="75">
        <f>+VLOOKUP($D245,[1]ggr_cons!$A$2:$N$1048576,12,0)</f>
        <v>0</v>
      </c>
      <c r="BL245" s="75">
        <f>+VLOOKUP($D245,[1]ggr_cons!$A$2:$N$1048576,13,0)</f>
        <v>0</v>
      </c>
      <c r="BM245" s="75">
        <f>+VLOOKUP($D245,[1]ggr_cons!$A$2:$N$1048576,14,0)</f>
        <v>0</v>
      </c>
      <c r="BN245" s="76">
        <f t="shared" si="502"/>
        <v>1372.81</v>
      </c>
      <c r="BO245" s="75"/>
      <c r="BP245" s="75"/>
      <c r="BQ245" s="77">
        <f t="shared" si="425"/>
        <v>43.42</v>
      </c>
      <c r="BR245" s="77">
        <f t="shared" si="426"/>
        <v>0</v>
      </c>
      <c r="BS245" s="77">
        <f t="shared" si="427"/>
        <v>0</v>
      </c>
      <c r="BT245" s="77">
        <f t="shared" si="428"/>
        <v>0</v>
      </c>
      <c r="BU245" s="77">
        <f t="shared" si="429"/>
        <v>0</v>
      </c>
      <c r="BV245" s="77">
        <f t="shared" si="430"/>
        <v>0</v>
      </c>
      <c r="BW245" s="77">
        <f t="shared" si="431"/>
        <v>0</v>
      </c>
      <c r="BX245" s="77">
        <f t="shared" si="432"/>
        <v>0</v>
      </c>
      <c r="BY245" s="77">
        <f t="shared" si="433"/>
        <v>0</v>
      </c>
      <c r="BZ245" s="77">
        <f t="shared" si="434"/>
        <v>0</v>
      </c>
      <c r="CA245" s="77">
        <f t="shared" si="435"/>
        <v>0</v>
      </c>
      <c r="CB245" s="77">
        <f t="shared" si="436"/>
        <v>0</v>
      </c>
      <c r="CC245" s="77">
        <f t="shared" si="437"/>
        <v>43.42</v>
      </c>
      <c r="CD245" s="75"/>
      <c r="CE245" s="77"/>
      <c r="CF245" s="77">
        <f t="shared" si="438"/>
        <v>35.884297520661157</v>
      </c>
      <c r="CG245" s="77">
        <f t="shared" si="439"/>
        <v>0</v>
      </c>
      <c r="CH245" s="77">
        <f t="shared" si="440"/>
        <v>0</v>
      </c>
      <c r="CI245" s="77">
        <f t="shared" si="441"/>
        <v>0</v>
      </c>
      <c r="CJ245" s="77">
        <f t="shared" si="442"/>
        <v>0</v>
      </c>
      <c r="CK245" s="77">
        <f t="shared" si="443"/>
        <v>0</v>
      </c>
      <c r="CL245" s="77">
        <f t="shared" si="444"/>
        <v>0</v>
      </c>
      <c r="CM245" s="77">
        <f t="shared" si="445"/>
        <v>0</v>
      </c>
      <c r="CN245" s="77">
        <f t="shared" si="446"/>
        <v>0</v>
      </c>
      <c r="CO245" s="77">
        <f t="shared" si="447"/>
        <v>0</v>
      </c>
      <c r="CP245" s="77">
        <f t="shared" si="448"/>
        <v>0</v>
      </c>
      <c r="CQ245" s="77">
        <f t="shared" si="449"/>
        <v>0</v>
      </c>
      <c r="CR245" s="77">
        <f t="shared" si="450"/>
        <v>35.884297520661157</v>
      </c>
      <c r="CS245" s="75"/>
      <c r="CT245" s="75"/>
      <c r="CU245" s="78">
        <f t="shared" si="463"/>
        <v>86.84</v>
      </c>
      <c r="CV245" s="78">
        <f t="shared" si="464"/>
        <v>0</v>
      </c>
      <c r="CW245" s="78">
        <f t="shared" si="465"/>
        <v>0</v>
      </c>
      <c r="CX245" s="78">
        <f t="shared" si="466"/>
        <v>0</v>
      </c>
      <c r="CY245" s="78">
        <f t="shared" si="467"/>
        <v>0</v>
      </c>
      <c r="CZ245" s="78">
        <f t="shared" si="468"/>
        <v>0</v>
      </c>
      <c r="DA245" s="78">
        <f t="shared" si="469"/>
        <v>0</v>
      </c>
      <c r="DB245" s="78">
        <f t="shared" si="470"/>
        <v>0</v>
      </c>
      <c r="DC245" s="78">
        <f t="shared" si="471"/>
        <v>0</v>
      </c>
      <c r="DD245" s="78">
        <f t="shared" si="472"/>
        <v>0</v>
      </c>
      <c r="DE245" s="78">
        <f t="shared" si="473"/>
        <v>0</v>
      </c>
      <c r="DF245" s="78">
        <f t="shared" si="474"/>
        <v>0</v>
      </c>
      <c r="DG245" s="77">
        <f t="shared" si="475"/>
        <v>86.84</v>
      </c>
      <c r="DH245" s="75"/>
      <c r="DJ245" s="6">
        <f t="shared" si="476"/>
        <v>30</v>
      </c>
      <c r="DK245" s="6">
        <f t="shared" si="477"/>
        <v>0</v>
      </c>
      <c r="DL245" s="6">
        <f t="shared" si="478"/>
        <v>0</v>
      </c>
      <c r="DM245" s="6">
        <f t="shared" si="479"/>
        <v>0</v>
      </c>
      <c r="DN245" s="6">
        <f t="shared" si="480"/>
        <v>0</v>
      </c>
      <c r="DO245" s="6">
        <f t="shared" si="481"/>
        <v>0</v>
      </c>
      <c r="DP245" s="6">
        <f t="shared" si="482"/>
        <v>0</v>
      </c>
      <c r="DQ245" s="6">
        <f t="shared" si="483"/>
        <v>0</v>
      </c>
      <c r="DR245" s="6">
        <f t="shared" si="484"/>
        <v>0</v>
      </c>
      <c r="DS245" s="6">
        <f t="shared" si="485"/>
        <v>0</v>
      </c>
      <c r="DT245" s="6">
        <f t="shared" si="486"/>
        <v>0</v>
      </c>
      <c r="DU245" s="6">
        <f t="shared" si="487"/>
        <v>0</v>
      </c>
      <c r="DV245" s="77">
        <f t="shared" si="505"/>
        <v>30</v>
      </c>
      <c r="DY245" s="6">
        <v>0</v>
      </c>
      <c r="DZ245" s="6">
        <v>0</v>
      </c>
      <c r="EA245" s="6">
        <v>0</v>
      </c>
      <c r="EB245" s="6">
        <v>0</v>
      </c>
      <c r="EC245" s="6">
        <v>0</v>
      </c>
      <c r="ED245" s="6">
        <v>0</v>
      </c>
      <c r="EE245" s="6">
        <v>0</v>
      </c>
      <c r="EF245" s="6">
        <v>0</v>
      </c>
      <c r="EG245" s="6">
        <v>0</v>
      </c>
      <c r="EH245" s="6">
        <v>0</v>
      </c>
      <c r="EI245" s="6">
        <v>0</v>
      </c>
      <c r="EJ245" s="6">
        <v>0</v>
      </c>
      <c r="EK245" s="77">
        <f t="shared" si="503"/>
        <v>0</v>
      </c>
      <c r="EO245" s="75">
        <f t="shared" si="451"/>
        <v>116.84</v>
      </c>
      <c r="EP245" s="75">
        <f t="shared" si="452"/>
        <v>0</v>
      </c>
      <c r="EQ245" s="75">
        <f t="shared" si="453"/>
        <v>0</v>
      </c>
      <c r="ER245" s="75">
        <f t="shared" si="454"/>
        <v>0</v>
      </c>
      <c r="ES245" s="75">
        <f t="shared" si="455"/>
        <v>0</v>
      </c>
      <c r="ET245" s="75">
        <f t="shared" si="456"/>
        <v>0</v>
      </c>
      <c r="EU245" s="75">
        <f t="shared" si="457"/>
        <v>0</v>
      </c>
      <c r="EV245" s="75">
        <f t="shared" si="458"/>
        <v>0</v>
      </c>
      <c r="EW245" s="75">
        <f t="shared" si="459"/>
        <v>0</v>
      </c>
      <c r="EX245" s="75">
        <f t="shared" si="460"/>
        <v>0</v>
      </c>
      <c r="EY245" s="75">
        <f t="shared" si="461"/>
        <v>0</v>
      </c>
      <c r="EZ245" s="75">
        <f t="shared" si="462"/>
        <v>0</v>
      </c>
      <c r="FA245" s="77">
        <f t="shared" si="504"/>
        <v>116.84</v>
      </c>
      <c r="FD245" s="75">
        <f t="shared" si="488"/>
        <v>4225.16</v>
      </c>
      <c r="FE245" s="75">
        <f t="shared" si="489"/>
        <v>0</v>
      </c>
      <c r="FF245" s="75">
        <f t="shared" si="490"/>
        <v>0</v>
      </c>
      <c r="FG245" s="75">
        <f t="shared" si="491"/>
        <v>0</v>
      </c>
      <c r="FH245" s="75">
        <f t="shared" si="492"/>
        <v>0</v>
      </c>
      <c r="FI245" s="75">
        <f t="shared" si="493"/>
        <v>0</v>
      </c>
      <c r="FJ245" s="75">
        <f t="shared" si="494"/>
        <v>0</v>
      </c>
      <c r="FK245" s="75">
        <f t="shared" si="495"/>
        <v>0</v>
      </c>
      <c r="FL245" s="75">
        <f t="shared" si="496"/>
        <v>0</v>
      </c>
      <c r="FM245" s="75">
        <f t="shared" si="497"/>
        <v>0</v>
      </c>
      <c r="FN245" s="75">
        <f t="shared" si="498"/>
        <v>0</v>
      </c>
      <c r="FO245" s="75">
        <f t="shared" si="499"/>
        <v>0</v>
      </c>
      <c r="FP245" s="75">
        <f t="shared" si="500"/>
        <v>4225.16</v>
      </c>
    </row>
    <row r="246" spans="1:172" ht="15" customHeight="1" outlineLevel="2" x14ac:dyDescent="0.25">
      <c r="A246" s="30">
        <v>12</v>
      </c>
      <c r="B246" s="30" t="s">
        <v>408</v>
      </c>
      <c r="C246" s="30" t="s">
        <v>6</v>
      </c>
      <c r="D246" s="64">
        <f t="shared" si="423"/>
        <v>16195</v>
      </c>
      <c r="E246" s="62">
        <v>16195</v>
      </c>
      <c r="F246" s="55" t="s">
        <v>811</v>
      </c>
      <c r="G246" s="36" t="s">
        <v>410</v>
      </c>
      <c r="H246" s="36" t="s">
        <v>410</v>
      </c>
      <c r="I246" s="55" t="s">
        <v>810</v>
      </c>
      <c r="J246" s="44" t="s">
        <v>808</v>
      </c>
      <c r="K246" s="44" t="s">
        <v>434</v>
      </c>
      <c r="L246" s="32" t="s">
        <v>220</v>
      </c>
      <c r="M246" s="33" t="s">
        <v>405</v>
      </c>
      <c r="N246" s="34">
        <v>0.01</v>
      </c>
      <c r="O246" s="34">
        <v>0.02</v>
      </c>
      <c r="P246" s="34">
        <v>0</v>
      </c>
      <c r="Q246" s="34">
        <v>0</v>
      </c>
      <c r="R246" s="33">
        <v>0</v>
      </c>
      <c r="S246" s="33">
        <v>0</v>
      </c>
      <c r="T246" s="33">
        <v>30</v>
      </c>
      <c r="U246" s="33"/>
      <c r="X246" s="75">
        <f>+VLOOKUP($D246,[1]venta_neta_cons!$A$2:$N$1048576,3,0)</f>
        <v>2109</v>
      </c>
      <c r="Y246" s="75">
        <f>+VLOOKUP($D246,[1]venta_neta_cons!$A$2:$N$1048576,4,0)</f>
        <v>0</v>
      </c>
      <c r="Z246" s="75">
        <f>+VLOOKUP($D246,[1]venta_neta_cons!$A$2:$N$1048576,5,0)</f>
        <v>0</v>
      </c>
      <c r="AA246" s="75">
        <f>+VLOOKUP($D246,[1]venta_neta_cons!$A$2:$N$1048576,6,0)</f>
        <v>0</v>
      </c>
      <c r="AB246" s="75">
        <f>+VLOOKUP($D246,[1]venta_neta_cons!$A$2:$N$1048576,7,0)</f>
        <v>0</v>
      </c>
      <c r="AC246" s="75">
        <f>+VLOOKUP($D246,[1]venta_neta_cons!$A$2:$N$1048576,8,0)</f>
        <v>0</v>
      </c>
      <c r="AD246" s="75">
        <f>+VLOOKUP($D246,[1]venta_neta_cons!$A$2:$N$1048576,9,0)</f>
        <v>0</v>
      </c>
      <c r="AE246" s="75">
        <f>+VLOOKUP($D246,[1]venta_neta_cons!$A$2:$N$1048576,10,0)</f>
        <v>0</v>
      </c>
      <c r="AF246" s="75">
        <f>+VLOOKUP($D246,[1]venta_neta_cons!$A$2:$N$1048576,11,0)</f>
        <v>0</v>
      </c>
      <c r="AG246" s="75">
        <f>+VLOOKUP($D246,[1]venta_neta_cons!$A$2:$N$1048576,12,0)</f>
        <v>0</v>
      </c>
      <c r="AH246" s="75">
        <f>+VLOOKUP($D246,[1]venta_neta_cons!$A$2:$N$1048576,13,0)</f>
        <v>0</v>
      </c>
      <c r="AI246" s="75">
        <f>+VLOOKUP($D246,[1]venta_neta_cons!$A$2:$N$1048576,14,0)</f>
        <v>0</v>
      </c>
      <c r="AJ246" s="76">
        <f t="shared" si="424"/>
        <v>2109</v>
      </c>
      <c r="AK246" s="159">
        <f t="shared" si="422"/>
        <v>0.32852536747273586</v>
      </c>
      <c r="AL246" s="76"/>
      <c r="AM246" s="75">
        <f>+VLOOKUP($D246,[1]saldo_cons!$A$2:$N$1048576,3,0)</f>
        <v>2109</v>
      </c>
      <c r="AN246" s="75">
        <f>+VLOOKUP($D246,[1]saldo_cons!$A$2:$N$1048576,4,0)</f>
        <v>0</v>
      </c>
      <c r="AO246" s="75">
        <f>+VLOOKUP($D246,[1]saldo_cons!$A$2:$N$1048576,5,0)</f>
        <v>0</v>
      </c>
      <c r="AP246" s="75">
        <f>+VLOOKUP($D246,[1]saldo_cons!$A$2:$N$1048576,6,0)</f>
        <v>0</v>
      </c>
      <c r="AQ246" s="75">
        <f>+VLOOKUP($D246,[1]saldo_cons!$A$2:$N$1048576,7,0)</f>
        <v>0</v>
      </c>
      <c r="AR246" s="75">
        <f>+VLOOKUP($D246,[1]saldo_cons!$A$2:$N$1048576,8,0)</f>
        <v>0</v>
      </c>
      <c r="AS246" s="75">
        <f>+VLOOKUP($D246,[1]saldo_cons!$A$2:$N$1048576,9,0)</f>
        <v>0</v>
      </c>
      <c r="AT246" s="75">
        <f>+VLOOKUP($D246,[1]saldo_cons!$A$2:$N$1048576,10,0)</f>
        <v>0</v>
      </c>
      <c r="AU246" s="75">
        <f>+VLOOKUP($D246,[1]saldo_cons!$A$2:$N$1048576,11,0)</f>
        <v>0</v>
      </c>
      <c r="AV246" s="75">
        <f>+VLOOKUP($D246,[1]saldo_cons!$A$2:$N$1048576,12,0)</f>
        <v>0</v>
      </c>
      <c r="AW246" s="75">
        <f>+VLOOKUP($D246,[1]saldo_cons!$A$2:$N$1048576,13,0)</f>
        <v>0</v>
      </c>
      <c r="AX246" s="75">
        <f>+VLOOKUP($D246,[1]saldo_cons!$A$2:$N$1048576,14,0)</f>
        <v>0</v>
      </c>
      <c r="AY246" s="76">
        <f t="shared" si="501"/>
        <v>2109</v>
      </c>
      <c r="AZ246" s="76"/>
      <c r="BA246" s="76"/>
      <c r="BB246" s="75">
        <f>+VLOOKUP($D246,[1]ggr_cons!$A$2:$N$1048576,3,0)</f>
        <v>692.8599999999999</v>
      </c>
      <c r="BC246" s="75">
        <f>+VLOOKUP($D246,[1]ggr_cons!$A$2:$N$1048576,4,0)</f>
        <v>0</v>
      </c>
      <c r="BD246" s="75">
        <f>+VLOOKUP($D246,[1]ggr_cons!$A$2:$N$1048576,5,0)</f>
        <v>0</v>
      </c>
      <c r="BE246" s="75">
        <f>+VLOOKUP($D246,[1]ggr_cons!$A$2:$N$1048576,6,0)</f>
        <v>0</v>
      </c>
      <c r="BF246" s="75">
        <f>+VLOOKUP($D246,[1]ggr_cons!$A$2:$N$1048576,7,0)</f>
        <v>0</v>
      </c>
      <c r="BG246" s="75">
        <f>+VLOOKUP($D246,[1]ggr_cons!$A$2:$N$1048576,8,0)</f>
        <v>0</v>
      </c>
      <c r="BH246" s="75">
        <f>+VLOOKUP($D246,[1]ggr_cons!$A$2:$N$1048576,9,0)</f>
        <v>0</v>
      </c>
      <c r="BI246" s="75">
        <f>+VLOOKUP($D246,[1]ggr_cons!$A$2:$N$1048576,10,0)</f>
        <v>0</v>
      </c>
      <c r="BJ246" s="75">
        <f>+VLOOKUP($D246,[1]ggr_cons!$A$2:$N$1048576,11,0)</f>
        <v>0</v>
      </c>
      <c r="BK246" s="75">
        <f>+VLOOKUP($D246,[1]ggr_cons!$A$2:$N$1048576,12,0)</f>
        <v>0</v>
      </c>
      <c r="BL246" s="75">
        <f>+VLOOKUP($D246,[1]ggr_cons!$A$2:$N$1048576,13,0)</f>
        <v>0</v>
      </c>
      <c r="BM246" s="75">
        <f>+VLOOKUP($D246,[1]ggr_cons!$A$2:$N$1048576,14,0)</f>
        <v>0</v>
      </c>
      <c r="BN246" s="76">
        <f t="shared" si="502"/>
        <v>692.8599999999999</v>
      </c>
      <c r="BO246" s="75"/>
      <c r="BP246" s="75"/>
      <c r="BQ246" s="77">
        <f t="shared" si="425"/>
        <v>21.09</v>
      </c>
      <c r="BR246" s="77">
        <f t="shared" si="426"/>
        <v>0</v>
      </c>
      <c r="BS246" s="77">
        <f t="shared" si="427"/>
        <v>0</v>
      </c>
      <c r="BT246" s="77">
        <f t="shared" si="428"/>
        <v>0</v>
      </c>
      <c r="BU246" s="77">
        <f t="shared" si="429"/>
        <v>0</v>
      </c>
      <c r="BV246" s="77">
        <f t="shared" si="430"/>
        <v>0</v>
      </c>
      <c r="BW246" s="77">
        <f t="shared" si="431"/>
        <v>0</v>
      </c>
      <c r="BX246" s="77">
        <f t="shared" si="432"/>
        <v>0</v>
      </c>
      <c r="BY246" s="77">
        <f t="shared" si="433"/>
        <v>0</v>
      </c>
      <c r="BZ246" s="77">
        <f t="shared" si="434"/>
        <v>0</v>
      </c>
      <c r="CA246" s="77">
        <f t="shared" si="435"/>
        <v>0</v>
      </c>
      <c r="CB246" s="77">
        <f t="shared" si="436"/>
        <v>0</v>
      </c>
      <c r="CC246" s="77">
        <f t="shared" si="437"/>
        <v>21.09</v>
      </c>
      <c r="CD246" s="75"/>
      <c r="CE246" s="77"/>
      <c r="CF246" s="77">
        <f t="shared" si="438"/>
        <v>17.429752066115704</v>
      </c>
      <c r="CG246" s="77">
        <f t="shared" si="439"/>
        <v>0</v>
      </c>
      <c r="CH246" s="77">
        <f t="shared" si="440"/>
        <v>0</v>
      </c>
      <c r="CI246" s="77">
        <f t="shared" si="441"/>
        <v>0</v>
      </c>
      <c r="CJ246" s="77">
        <f t="shared" si="442"/>
        <v>0</v>
      </c>
      <c r="CK246" s="77">
        <f t="shared" si="443"/>
        <v>0</v>
      </c>
      <c r="CL246" s="77">
        <f t="shared" si="444"/>
        <v>0</v>
      </c>
      <c r="CM246" s="77">
        <f t="shared" si="445"/>
        <v>0</v>
      </c>
      <c r="CN246" s="77">
        <f t="shared" si="446"/>
        <v>0</v>
      </c>
      <c r="CO246" s="77">
        <f t="shared" si="447"/>
        <v>0</v>
      </c>
      <c r="CP246" s="77">
        <f t="shared" si="448"/>
        <v>0</v>
      </c>
      <c r="CQ246" s="77">
        <f t="shared" si="449"/>
        <v>0</v>
      </c>
      <c r="CR246" s="77">
        <f t="shared" si="450"/>
        <v>17.429752066115704</v>
      </c>
      <c r="CS246" s="75"/>
      <c r="CT246" s="75"/>
      <c r="CU246" s="78">
        <f t="shared" si="463"/>
        <v>42.18</v>
      </c>
      <c r="CV246" s="78">
        <f t="shared" si="464"/>
        <v>0</v>
      </c>
      <c r="CW246" s="78">
        <f t="shared" si="465"/>
        <v>0</v>
      </c>
      <c r="CX246" s="78">
        <f t="shared" si="466"/>
        <v>0</v>
      </c>
      <c r="CY246" s="78">
        <f t="shared" si="467"/>
        <v>0</v>
      </c>
      <c r="CZ246" s="78">
        <f t="shared" si="468"/>
        <v>0</v>
      </c>
      <c r="DA246" s="78">
        <f t="shared" si="469"/>
        <v>0</v>
      </c>
      <c r="DB246" s="78">
        <f t="shared" si="470"/>
        <v>0</v>
      </c>
      <c r="DC246" s="78">
        <f t="shared" si="471"/>
        <v>0</v>
      </c>
      <c r="DD246" s="78">
        <f t="shared" si="472"/>
        <v>0</v>
      </c>
      <c r="DE246" s="78">
        <f t="shared" si="473"/>
        <v>0</v>
      </c>
      <c r="DF246" s="78">
        <f t="shared" si="474"/>
        <v>0</v>
      </c>
      <c r="DG246" s="77">
        <f t="shared" si="475"/>
        <v>42.18</v>
      </c>
      <c r="DH246" s="75"/>
      <c r="DJ246" s="6">
        <f t="shared" si="476"/>
        <v>30</v>
      </c>
      <c r="DK246" s="6">
        <f t="shared" si="477"/>
        <v>0</v>
      </c>
      <c r="DL246" s="6">
        <f t="shared" si="478"/>
        <v>0</v>
      </c>
      <c r="DM246" s="6">
        <f t="shared" si="479"/>
        <v>0</v>
      </c>
      <c r="DN246" s="6">
        <f t="shared" si="480"/>
        <v>0</v>
      </c>
      <c r="DO246" s="6">
        <f t="shared" si="481"/>
        <v>0</v>
      </c>
      <c r="DP246" s="6">
        <f t="shared" si="482"/>
        <v>0</v>
      </c>
      <c r="DQ246" s="6">
        <f t="shared" si="483"/>
        <v>0</v>
      </c>
      <c r="DR246" s="6">
        <f t="shared" si="484"/>
        <v>0</v>
      </c>
      <c r="DS246" s="6">
        <f t="shared" si="485"/>
        <v>0</v>
      </c>
      <c r="DT246" s="6">
        <f t="shared" si="486"/>
        <v>0</v>
      </c>
      <c r="DU246" s="6">
        <f t="shared" si="487"/>
        <v>0</v>
      </c>
      <c r="DV246" s="77">
        <f t="shared" si="505"/>
        <v>30</v>
      </c>
      <c r="DY246" s="6">
        <v>0</v>
      </c>
      <c r="DZ246" s="6">
        <v>0</v>
      </c>
      <c r="EA246" s="6">
        <v>0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0</v>
      </c>
      <c r="EJ246" s="6">
        <v>0</v>
      </c>
      <c r="EK246" s="77">
        <f t="shared" si="503"/>
        <v>0</v>
      </c>
      <c r="EO246" s="75">
        <f t="shared" si="451"/>
        <v>72.180000000000007</v>
      </c>
      <c r="EP246" s="75">
        <f t="shared" si="452"/>
        <v>0</v>
      </c>
      <c r="EQ246" s="75">
        <f t="shared" si="453"/>
        <v>0</v>
      </c>
      <c r="ER246" s="75">
        <f t="shared" si="454"/>
        <v>0</v>
      </c>
      <c r="ES246" s="75">
        <f t="shared" si="455"/>
        <v>0</v>
      </c>
      <c r="ET246" s="75">
        <f t="shared" si="456"/>
        <v>0</v>
      </c>
      <c r="EU246" s="75">
        <f t="shared" si="457"/>
        <v>0</v>
      </c>
      <c r="EV246" s="75">
        <f t="shared" si="458"/>
        <v>0</v>
      </c>
      <c r="EW246" s="75">
        <f t="shared" si="459"/>
        <v>0</v>
      </c>
      <c r="EX246" s="75">
        <f t="shared" si="460"/>
        <v>0</v>
      </c>
      <c r="EY246" s="75">
        <f t="shared" si="461"/>
        <v>0</v>
      </c>
      <c r="EZ246" s="75">
        <f t="shared" si="462"/>
        <v>0</v>
      </c>
      <c r="FA246" s="77">
        <f t="shared" si="504"/>
        <v>72.180000000000007</v>
      </c>
      <c r="FD246" s="75">
        <f t="shared" si="488"/>
        <v>2036.82</v>
      </c>
      <c r="FE246" s="75">
        <f t="shared" si="489"/>
        <v>0</v>
      </c>
      <c r="FF246" s="75">
        <f t="shared" si="490"/>
        <v>0</v>
      </c>
      <c r="FG246" s="75">
        <f t="shared" si="491"/>
        <v>0</v>
      </c>
      <c r="FH246" s="75">
        <f t="shared" si="492"/>
        <v>0</v>
      </c>
      <c r="FI246" s="75">
        <f t="shared" si="493"/>
        <v>0</v>
      </c>
      <c r="FJ246" s="75">
        <f t="shared" si="494"/>
        <v>0</v>
      </c>
      <c r="FK246" s="75">
        <f t="shared" si="495"/>
        <v>0</v>
      </c>
      <c r="FL246" s="75">
        <f t="shared" si="496"/>
        <v>0</v>
      </c>
      <c r="FM246" s="75">
        <f t="shared" si="497"/>
        <v>0</v>
      </c>
      <c r="FN246" s="75">
        <f t="shared" si="498"/>
        <v>0</v>
      </c>
      <c r="FO246" s="75">
        <f t="shared" si="499"/>
        <v>0</v>
      </c>
      <c r="FP246" s="75">
        <f t="shared" si="500"/>
        <v>2036.82</v>
      </c>
    </row>
    <row r="247" spans="1:172" ht="15" customHeight="1" outlineLevel="2" x14ac:dyDescent="0.25">
      <c r="A247" s="30">
        <v>12</v>
      </c>
      <c r="B247" s="30" t="s">
        <v>408</v>
      </c>
      <c r="C247" s="30" t="s">
        <v>6</v>
      </c>
      <c r="D247" s="64">
        <f t="shared" si="423"/>
        <v>16196</v>
      </c>
      <c r="E247" s="62">
        <v>16196</v>
      </c>
      <c r="F247" s="55" t="s">
        <v>813</v>
      </c>
      <c r="G247" s="36" t="s">
        <v>410</v>
      </c>
      <c r="H247" s="36" t="s">
        <v>410</v>
      </c>
      <c r="I247" s="55" t="s">
        <v>812</v>
      </c>
      <c r="J247" s="44" t="s">
        <v>490</v>
      </c>
      <c r="K247" s="44" t="s">
        <v>434</v>
      </c>
      <c r="L247" s="32" t="s">
        <v>220</v>
      </c>
      <c r="M247" s="33" t="s">
        <v>405</v>
      </c>
      <c r="N247" s="34">
        <v>0.01</v>
      </c>
      <c r="O247" s="34">
        <v>0.02</v>
      </c>
      <c r="P247" s="34">
        <v>0</v>
      </c>
      <c r="Q247" s="34">
        <v>0</v>
      </c>
      <c r="R247" s="33">
        <v>0</v>
      </c>
      <c r="S247" s="33">
        <v>0</v>
      </c>
      <c r="T247" s="33">
        <v>30</v>
      </c>
      <c r="U247" s="33"/>
      <c r="X247" s="75">
        <f>+VLOOKUP($D247,[1]venta_neta_cons!$A$2:$N$1048576,3,0)</f>
        <v>772</v>
      </c>
      <c r="Y247" s="75">
        <f>+VLOOKUP($D247,[1]venta_neta_cons!$A$2:$N$1048576,4,0)</f>
        <v>0</v>
      </c>
      <c r="Z247" s="75">
        <f>+VLOOKUP($D247,[1]venta_neta_cons!$A$2:$N$1048576,5,0)</f>
        <v>0</v>
      </c>
      <c r="AA247" s="75">
        <f>+VLOOKUP($D247,[1]venta_neta_cons!$A$2:$N$1048576,6,0)</f>
        <v>0</v>
      </c>
      <c r="AB247" s="75">
        <f>+VLOOKUP($D247,[1]venta_neta_cons!$A$2:$N$1048576,7,0)</f>
        <v>0</v>
      </c>
      <c r="AC247" s="75">
        <f>+VLOOKUP($D247,[1]venta_neta_cons!$A$2:$N$1048576,8,0)</f>
        <v>0</v>
      </c>
      <c r="AD247" s="75">
        <f>+VLOOKUP($D247,[1]venta_neta_cons!$A$2:$N$1048576,9,0)</f>
        <v>0</v>
      </c>
      <c r="AE247" s="75">
        <f>+VLOOKUP($D247,[1]venta_neta_cons!$A$2:$N$1048576,10,0)</f>
        <v>0</v>
      </c>
      <c r="AF247" s="75">
        <f>+VLOOKUP($D247,[1]venta_neta_cons!$A$2:$N$1048576,11,0)</f>
        <v>0</v>
      </c>
      <c r="AG247" s="75">
        <f>+VLOOKUP($D247,[1]venta_neta_cons!$A$2:$N$1048576,12,0)</f>
        <v>0</v>
      </c>
      <c r="AH247" s="75">
        <f>+VLOOKUP($D247,[1]venta_neta_cons!$A$2:$N$1048576,13,0)</f>
        <v>0</v>
      </c>
      <c r="AI247" s="75">
        <f>+VLOOKUP($D247,[1]venta_neta_cons!$A$2:$N$1048576,14,0)</f>
        <v>0</v>
      </c>
      <c r="AJ247" s="76">
        <f t="shared" si="424"/>
        <v>772</v>
      </c>
      <c r="AK247" s="159">
        <f t="shared" si="422"/>
        <v>0.69628238341968907</v>
      </c>
      <c r="AL247" s="76"/>
      <c r="AM247" s="75">
        <f>+VLOOKUP($D247,[1]saldo_cons!$A$2:$N$1048576,3,0)</f>
        <v>772</v>
      </c>
      <c r="AN247" s="75">
        <f>+VLOOKUP($D247,[1]saldo_cons!$A$2:$N$1048576,4,0)</f>
        <v>0</v>
      </c>
      <c r="AO247" s="75">
        <f>+VLOOKUP($D247,[1]saldo_cons!$A$2:$N$1048576,5,0)</f>
        <v>0</v>
      </c>
      <c r="AP247" s="75">
        <f>+VLOOKUP($D247,[1]saldo_cons!$A$2:$N$1048576,6,0)</f>
        <v>0</v>
      </c>
      <c r="AQ247" s="75">
        <f>+VLOOKUP($D247,[1]saldo_cons!$A$2:$N$1048576,7,0)</f>
        <v>0</v>
      </c>
      <c r="AR247" s="75">
        <f>+VLOOKUP($D247,[1]saldo_cons!$A$2:$N$1048576,8,0)</f>
        <v>0</v>
      </c>
      <c r="AS247" s="75">
        <f>+VLOOKUP($D247,[1]saldo_cons!$A$2:$N$1048576,9,0)</f>
        <v>0</v>
      </c>
      <c r="AT247" s="75">
        <f>+VLOOKUP($D247,[1]saldo_cons!$A$2:$N$1048576,10,0)</f>
        <v>0</v>
      </c>
      <c r="AU247" s="75">
        <f>+VLOOKUP($D247,[1]saldo_cons!$A$2:$N$1048576,11,0)</f>
        <v>0</v>
      </c>
      <c r="AV247" s="75">
        <f>+VLOOKUP($D247,[1]saldo_cons!$A$2:$N$1048576,12,0)</f>
        <v>0</v>
      </c>
      <c r="AW247" s="75">
        <f>+VLOOKUP($D247,[1]saldo_cons!$A$2:$N$1048576,13,0)</f>
        <v>0</v>
      </c>
      <c r="AX247" s="75">
        <f>+VLOOKUP($D247,[1]saldo_cons!$A$2:$N$1048576,14,0)</f>
        <v>0</v>
      </c>
      <c r="AY247" s="76">
        <f t="shared" si="501"/>
        <v>772</v>
      </c>
      <c r="AZ247" s="76"/>
      <c r="BA247" s="76"/>
      <c r="BB247" s="75">
        <f>+VLOOKUP($D247,[1]ggr_cons!$A$2:$N$1048576,3,0)</f>
        <v>537.53</v>
      </c>
      <c r="BC247" s="75">
        <f>+VLOOKUP($D247,[1]ggr_cons!$A$2:$N$1048576,4,0)</f>
        <v>0</v>
      </c>
      <c r="BD247" s="75">
        <f>+VLOOKUP($D247,[1]ggr_cons!$A$2:$N$1048576,5,0)</f>
        <v>0</v>
      </c>
      <c r="BE247" s="75">
        <f>+VLOOKUP($D247,[1]ggr_cons!$A$2:$N$1048576,6,0)</f>
        <v>0</v>
      </c>
      <c r="BF247" s="75">
        <f>+VLOOKUP($D247,[1]ggr_cons!$A$2:$N$1048576,7,0)</f>
        <v>0</v>
      </c>
      <c r="BG247" s="75">
        <f>+VLOOKUP($D247,[1]ggr_cons!$A$2:$N$1048576,8,0)</f>
        <v>0</v>
      </c>
      <c r="BH247" s="75">
        <f>+VLOOKUP($D247,[1]ggr_cons!$A$2:$N$1048576,9,0)</f>
        <v>0</v>
      </c>
      <c r="BI247" s="75">
        <f>+VLOOKUP($D247,[1]ggr_cons!$A$2:$N$1048576,10,0)</f>
        <v>0</v>
      </c>
      <c r="BJ247" s="75">
        <f>+VLOOKUP($D247,[1]ggr_cons!$A$2:$N$1048576,11,0)</f>
        <v>0</v>
      </c>
      <c r="BK247" s="75">
        <f>+VLOOKUP($D247,[1]ggr_cons!$A$2:$N$1048576,12,0)</f>
        <v>0</v>
      </c>
      <c r="BL247" s="75">
        <f>+VLOOKUP($D247,[1]ggr_cons!$A$2:$N$1048576,13,0)</f>
        <v>0</v>
      </c>
      <c r="BM247" s="75">
        <f>+VLOOKUP($D247,[1]ggr_cons!$A$2:$N$1048576,14,0)</f>
        <v>0</v>
      </c>
      <c r="BN247" s="76">
        <f t="shared" si="502"/>
        <v>537.53</v>
      </c>
      <c r="BO247" s="75"/>
      <c r="BP247" s="75"/>
      <c r="BQ247" s="77">
        <f t="shared" si="425"/>
        <v>7.72</v>
      </c>
      <c r="BR247" s="77">
        <f t="shared" si="426"/>
        <v>0</v>
      </c>
      <c r="BS247" s="77">
        <f t="shared" si="427"/>
        <v>0</v>
      </c>
      <c r="BT247" s="77">
        <f t="shared" si="428"/>
        <v>0</v>
      </c>
      <c r="BU247" s="77">
        <f t="shared" si="429"/>
        <v>0</v>
      </c>
      <c r="BV247" s="77">
        <f t="shared" si="430"/>
        <v>0</v>
      </c>
      <c r="BW247" s="77">
        <f t="shared" si="431"/>
        <v>0</v>
      </c>
      <c r="BX247" s="77">
        <f t="shared" si="432"/>
        <v>0</v>
      </c>
      <c r="BY247" s="77">
        <f t="shared" si="433"/>
        <v>0</v>
      </c>
      <c r="BZ247" s="77">
        <f t="shared" si="434"/>
        <v>0</v>
      </c>
      <c r="CA247" s="77">
        <f t="shared" si="435"/>
        <v>0</v>
      </c>
      <c r="CB247" s="77">
        <f t="shared" si="436"/>
        <v>0</v>
      </c>
      <c r="CC247" s="77">
        <f t="shared" si="437"/>
        <v>7.72</v>
      </c>
      <c r="CD247" s="75"/>
      <c r="CE247" s="77"/>
      <c r="CF247" s="77">
        <f t="shared" si="438"/>
        <v>6.3801652892561984</v>
      </c>
      <c r="CG247" s="77">
        <f t="shared" si="439"/>
        <v>0</v>
      </c>
      <c r="CH247" s="77">
        <f t="shared" si="440"/>
        <v>0</v>
      </c>
      <c r="CI247" s="77">
        <f t="shared" si="441"/>
        <v>0</v>
      </c>
      <c r="CJ247" s="77">
        <f t="shared" si="442"/>
        <v>0</v>
      </c>
      <c r="CK247" s="77">
        <f t="shared" si="443"/>
        <v>0</v>
      </c>
      <c r="CL247" s="77">
        <f t="shared" si="444"/>
        <v>0</v>
      </c>
      <c r="CM247" s="77">
        <f t="shared" si="445"/>
        <v>0</v>
      </c>
      <c r="CN247" s="77">
        <f t="shared" si="446"/>
        <v>0</v>
      </c>
      <c r="CO247" s="77">
        <f t="shared" si="447"/>
        <v>0</v>
      </c>
      <c r="CP247" s="77">
        <f t="shared" si="448"/>
        <v>0</v>
      </c>
      <c r="CQ247" s="77">
        <f t="shared" si="449"/>
        <v>0</v>
      </c>
      <c r="CR247" s="77">
        <f t="shared" si="450"/>
        <v>6.3801652892561984</v>
      </c>
      <c r="CS247" s="75"/>
      <c r="CT247" s="75"/>
      <c r="CU247" s="78">
        <f t="shared" si="463"/>
        <v>15.44</v>
      </c>
      <c r="CV247" s="78">
        <f t="shared" si="464"/>
        <v>0</v>
      </c>
      <c r="CW247" s="78">
        <f t="shared" si="465"/>
        <v>0</v>
      </c>
      <c r="CX247" s="78">
        <f t="shared" si="466"/>
        <v>0</v>
      </c>
      <c r="CY247" s="78">
        <f t="shared" si="467"/>
        <v>0</v>
      </c>
      <c r="CZ247" s="78">
        <f t="shared" si="468"/>
        <v>0</v>
      </c>
      <c r="DA247" s="78">
        <f t="shared" si="469"/>
        <v>0</v>
      </c>
      <c r="DB247" s="78">
        <f t="shared" si="470"/>
        <v>0</v>
      </c>
      <c r="DC247" s="78">
        <f t="shared" si="471"/>
        <v>0</v>
      </c>
      <c r="DD247" s="78">
        <f t="shared" si="472"/>
        <v>0</v>
      </c>
      <c r="DE247" s="78">
        <f t="shared" si="473"/>
        <v>0</v>
      </c>
      <c r="DF247" s="78">
        <f t="shared" si="474"/>
        <v>0</v>
      </c>
      <c r="DG247" s="77">
        <f t="shared" si="475"/>
        <v>15.44</v>
      </c>
      <c r="DH247" s="75"/>
      <c r="DJ247" s="6">
        <f t="shared" si="476"/>
        <v>30</v>
      </c>
      <c r="DK247" s="6">
        <f t="shared" si="477"/>
        <v>0</v>
      </c>
      <c r="DL247" s="6">
        <f t="shared" si="478"/>
        <v>0</v>
      </c>
      <c r="DM247" s="6">
        <f t="shared" si="479"/>
        <v>0</v>
      </c>
      <c r="DN247" s="6">
        <f t="shared" si="480"/>
        <v>0</v>
      </c>
      <c r="DO247" s="6">
        <f t="shared" si="481"/>
        <v>0</v>
      </c>
      <c r="DP247" s="6">
        <f t="shared" si="482"/>
        <v>0</v>
      </c>
      <c r="DQ247" s="6">
        <f t="shared" si="483"/>
        <v>0</v>
      </c>
      <c r="DR247" s="6">
        <f t="shared" si="484"/>
        <v>0</v>
      </c>
      <c r="DS247" s="6">
        <f t="shared" si="485"/>
        <v>0</v>
      </c>
      <c r="DT247" s="6">
        <f t="shared" si="486"/>
        <v>0</v>
      </c>
      <c r="DU247" s="6">
        <f t="shared" si="487"/>
        <v>0</v>
      </c>
      <c r="DV247" s="77">
        <f t="shared" si="505"/>
        <v>30</v>
      </c>
      <c r="DY247" s="6">
        <v>0</v>
      </c>
      <c r="DZ247" s="6">
        <v>0</v>
      </c>
      <c r="EA247" s="6">
        <v>0</v>
      </c>
      <c r="EB247" s="6">
        <v>0</v>
      </c>
      <c r="EC247" s="6">
        <v>0</v>
      </c>
      <c r="ED247" s="6">
        <v>0</v>
      </c>
      <c r="EE247" s="6">
        <v>0</v>
      </c>
      <c r="EF247" s="6">
        <v>0</v>
      </c>
      <c r="EG247" s="6">
        <v>0</v>
      </c>
      <c r="EH247" s="6">
        <v>0</v>
      </c>
      <c r="EI247" s="6">
        <v>0</v>
      </c>
      <c r="EJ247" s="6">
        <v>0</v>
      </c>
      <c r="EK247" s="77">
        <f t="shared" si="503"/>
        <v>0</v>
      </c>
      <c r="EO247" s="75">
        <f t="shared" si="451"/>
        <v>45.44</v>
      </c>
      <c r="EP247" s="75">
        <f t="shared" si="452"/>
        <v>0</v>
      </c>
      <c r="EQ247" s="75">
        <f t="shared" si="453"/>
        <v>0</v>
      </c>
      <c r="ER247" s="75">
        <f t="shared" si="454"/>
        <v>0</v>
      </c>
      <c r="ES247" s="75">
        <f t="shared" si="455"/>
        <v>0</v>
      </c>
      <c r="ET247" s="75">
        <f t="shared" si="456"/>
        <v>0</v>
      </c>
      <c r="EU247" s="75">
        <f t="shared" si="457"/>
        <v>0</v>
      </c>
      <c r="EV247" s="75">
        <f t="shared" si="458"/>
        <v>0</v>
      </c>
      <c r="EW247" s="75">
        <f t="shared" si="459"/>
        <v>0</v>
      </c>
      <c r="EX247" s="75">
        <f t="shared" si="460"/>
        <v>0</v>
      </c>
      <c r="EY247" s="75">
        <f t="shared" si="461"/>
        <v>0</v>
      </c>
      <c r="EZ247" s="75">
        <f t="shared" si="462"/>
        <v>0</v>
      </c>
      <c r="FA247" s="77">
        <f t="shared" si="504"/>
        <v>45.44</v>
      </c>
      <c r="FD247" s="75">
        <f t="shared" si="488"/>
        <v>726.56</v>
      </c>
      <c r="FE247" s="75">
        <f t="shared" si="489"/>
        <v>0</v>
      </c>
      <c r="FF247" s="75">
        <f t="shared" si="490"/>
        <v>0</v>
      </c>
      <c r="FG247" s="75">
        <f t="shared" si="491"/>
        <v>0</v>
      </c>
      <c r="FH247" s="75">
        <f t="shared" si="492"/>
        <v>0</v>
      </c>
      <c r="FI247" s="75">
        <f t="shared" si="493"/>
        <v>0</v>
      </c>
      <c r="FJ247" s="75">
        <f t="shared" si="494"/>
        <v>0</v>
      </c>
      <c r="FK247" s="75">
        <f t="shared" si="495"/>
        <v>0</v>
      </c>
      <c r="FL247" s="75">
        <f t="shared" si="496"/>
        <v>0</v>
      </c>
      <c r="FM247" s="75">
        <f t="shared" si="497"/>
        <v>0</v>
      </c>
      <c r="FN247" s="75">
        <f t="shared" si="498"/>
        <v>0</v>
      </c>
      <c r="FO247" s="75">
        <f t="shared" si="499"/>
        <v>0</v>
      </c>
      <c r="FP247" s="75">
        <f t="shared" si="500"/>
        <v>726.56</v>
      </c>
    </row>
    <row r="248" spans="1:172" ht="15" customHeight="1" outlineLevel="2" x14ac:dyDescent="0.25">
      <c r="A248" s="30">
        <v>12</v>
      </c>
      <c r="B248" s="30" t="s">
        <v>408</v>
      </c>
      <c r="C248" s="30" t="s">
        <v>6</v>
      </c>
      <c r="D248" s="64">
        <f t="shared" si="423"/>
        <v>16197</v>
      </c>
      <c r="E248" s="62">
        <v>16197</v>
      </c>
      <c r="F248" s="55" t="s">
        <v>815</v>
      </c>
      <c r="G248" s="36" t="s">
        <v>410</v>
      </c>
      <c r="H248" s="36" t="s">
        <v>410</v>
      </c>
      <c r="I248" s="55" t="s">
        <v>814</v>
      </c>
      <c r="J248" s="44" t="s">
        <v>721</v>
      </c>
      <c r="K248" s="44" t="s">
        <v>434</v>
      </c>
      <c r="L248" s="32" t="s">
        <v>220</v>
      </c>
      <c r="M248" s="33" t="s">
        <v>405</v>
      </c>
      <c r="N248" s="34">
        <v>0.01</v>
      </c>
      <c r="O248" s="34">
        <v>0.02</v>
      </c>
      <c r="P248" s="34">
        <v>0</v>
      </c>
      <c r="Q248" s="34">
        <v>0</v>
      </c>
      <c r="R248" s="33">
        <v>0</v>
      </c>
      <c r="S248" s="33">
        <v>0</v>
      </c>
      <c r="T248" s="33">
        <v>30</v>
      </c>
      <c r="U248" s="33"/>
      <c r="X248" s="75">
        <f>+VLOOKUP($D248,[1]venta_neta_cons!$A$2:$N$1048576,3,0)</f>
        <v>1557</v>
      </c>
      <c r="Y248" s="75">
        <f>+VLOOKUP($D248,[1]venta_neta_cons!$A$2:$N$1048576,4,0)</f>
        <v>0</v>
      </c>
      <c r="Z248" s="75">
        <f>+VLOOKUP($D248,[1]venta_neta_cons!$A$2:$N$1048576,5,0)</f>
        <v>0</v>
      </c>
      <c r="AA248" s="75">
        <f>+VLOOKUP($D248,[1]venta_neta_cons!$A$2:$N$1048576,6,0)</f>
        <v>0</v>
      </c>
      <c r="AB248" s="75">
        <f>+VLOOKUP($D248,[1]venta_neta_cons!$A$2:$N$1048576,7,0)</f>
        <v>0</v>
      </c>
      <c r="AC248" s="75">
        <f>+VLOOKUP($D248,[1]venta_neta_cons!$A$2:$N$1048576,8,0)</f>
        <v>0</v>
      </c>
      <c r="AD248" s="75">
        <f>+VLOOKUP($D248,[1]venta_neta_cons!$A$2:$N$1048576,9,0)</f>
        <v>0</v>
      </c>
      <c r="AE248" s="75">
        <f>+VLOOKUP($D248,[1]venta_neta_cons!$A$2:$N$1048576,10,0)</f>
        <v>0</v>
      </c>
      <c r="AF248" s="75">
        <f>+VLOOKUP($D248,[1]venta_neta_cons!$A$2:$N$1048576,11,0)</f>
        <v>0</v>
      </c>
      <c r="AG248" s="75">
        <f>+VLOOKUP($D248,[1]venta_neta_cons!$A$2:$N$1048576,12,0)</f>
        <v>0</v>
      </c>
      <c r="AH248" s="75">
        <f>+VLOOKUP($D248,[1]venta_neta_cons!$A$2:$N$1048576,13,0)</f>
        <v>0</v>
      </c>
      <c r="AI248" s="75">
        <f>+VLOOKUP($D248,[1]venta_neta_cons!$A$2:$N$1048576,14,0)</f>
        <v>0</v>
      </c>
      <c r="AJ248" s="76">
        <f t="shared" si="424"/>
        <v>1557</v>
      </c>
      <c r="AK248" s="159">
        <f t="shared" si="422"/>
        <v>0.59872190109184331</v>
      </c>
      <c r="AL248" s="76"/>
      <c r="AM248" s="75">
        <f>+VLOOKUP($D248,[1]saldo_cons!$A$2:$N$1048576,3,0)</f>
        <v>1557</v>
      </c>
      <c r="AN248" s="75">
        <f>+VLOOKUP($D248,[1]saldo_cons!$A$2:$N$1048576,4,0)</f>
        <v>0</v>
      </c>
      <c r="AO248" s="75">
        <f>+VLOOKUP($D248,[1]saldo_cons!$A$2:$N$1048576,5,0)</f>
        <v>0</v>
      </c>
      <c r="AP248" s="75">
        <f>+VLOOKUP($D248,[1]saldo_cons!$A$2:$N$1048576,6,0)</f>
        <v>0</v>
      </c>
      <c r="AQ248" s="75">
        <f>+VLOOKUP($D248,[1]saldo_cons!$A$2:$N$1048576,7,0)</f>
        <v>0</v>
      </c>
      <c r="AR248" s="75">
        <f>+VLOOKUP($D248,[1]saldo_cons!$A$2:$N$1048576,8,0)</f>
        <v>0</v>
      </c>
      <c r="AS248" s="75">
        <f>+VLOOKUP($D248,[1]saldo_cons!$A$2:$N$1048576,9,0)</f>
        <v>0</v>
      </c>
      <c r="AT248" s="75">
        <f>+VLOOKUP($D248,[1]saldo_cons!$A$2:$N$1048576,10,0)</f>
        <v>0</v>
      </c>
      <c r="AU248" s="75">
        <f>+VLOOKUP($D248,[1]saldo_cons!$A$2:$N$1048576,11,0)</f>
        <v>0</v>
      </c>
      <c r="AV248" s="75">
        <f>+VLOOKUP($D248,[1]saldo_cons!$A$2:$N$1048576,12,0)</f>
        <v>0</v>
      </c>
      <c r="AW248" s="75">
        <f>+VLOOKUP($D248,[1]saldo_cons!$A$2:$N$1048576,13,0)</f>
        <v>0</v>
      </c>
      <c r="AX248" s="75">
        <f>+VLOOKUP($D248,[1]saldo_cons!$A$2:$N$1048576,14,0)</f>
        <v>0</v>
      </c>
      <c r="AY248" s="76">
        <f t="shared" si="501"/>
        <v>1557</v>
      </c>
      <c r="AZ248" s="76"/>
      <c r="BA248" s="76"/>
      <c r="BB248" s="75">
        <f>+VLOOKUP($D248,[1]ggr_cons!$A$2:$N$1048576,3,0)</f>
        <v>932.21</v>
      </c>
      <c r="BC248" s="75">
        <f>+VLOOKUP($D248,[1]ggr_cons!$A$2:$N$1048576,4,0)</f>
        <v>0</v>
      </c>
      <c r="BD248" s="75">
        <f>+VLOOKUP($D248,[1]ggr_cons!$A$2:$N$1048576,5,0)</f>
        <v>0</v>
      </c>
      <c r="BE248" s="75">
        <f>+VLOOKUP($D248,[1]ggr_cons!$A$2:$N$1048576,6,0)</f>
        <v>0</v>
      </c>
      <c r="BF248" s="75">
        <f>+VLOOKUP($D248,[1]ggr_cons!$A$2:$N$1048576,7,0)</f>
        <v>0</v>
      </c>
      <c r="BG248" s="75">
        <f>+VLOOKUP($D248,[1]ggr_cons!$A$2:$N$1048576,8,0)</f>
        <v>0</v>
      </c>
      <c r="BH248" s="75">
        <f>+VLOOKUP($D248,[1]ggr_cons!$A$2:$N$1048576,9,0)</f>
        <v>0</v>
      </c>
      <c r="BI248" s="75">
        <f>+VLOOKUP($D248,[1]ggr_cons!$A$2:$N$1048576,10,0)</f>
        <v>0</v>
      </c>
      <c r="BJ248" s="75">
        <f>+VLOOKUP($D248,[1]ggr_cons!$A$2:$N$1048576,11,0)</f>
        <v>0</v>
      </c>
      <c r="BK248" s="75">
        <f>+VLOOKUP($D248,[1]ggr_cons!$A$2:$N$1048576,12,0)</f>
        <v>0</v>
      </c>
      <c r="BL248" s="75">
        <f>+VLOOKUP($D248,[1]ggr_cons!$A$2:$N$1048576,13,0)</f>
        <v>0</v>
      </c>
      <c r="BM248" s="75">
        <f>+VLOOKUP($D248,[1]ggr_cons!$A$2:$N$1048576,14,0)</f>
        <v>0</v>
      </c>
      <c r="BN248" s="76">
        <f t="shared" si="502"/>
        <v>932.21</v>
      </c>
      <c r="BO248" s="75"/>
      <c r="BP248" s="75"/>
      <c r="BQ248" s="77">
        <f t="shared" si="425"/>
        <v>15.57</v>
      </c>
      <c r="BR248" s="77">
        <f t="shared" si="426"/>
        <v>0</v>
      </c>
      <c r="BS248" s="77">
        <f t="shared" si="427"/>
        <v>0</v>
      </c>
      <c r="BT248" s="77">
        <f t="shared" si="428"/>
        <v>0</v>
      </c>
      <c r="BU248" s="77">
        <f t="shared" si="429"/>
        <v>0</v>
      </c>
      <c r="BV248" s="77">
        <f t="shared" si="430"/>
        <v>0</v>
      </c>
      <c r="BW248" s="77">
        <f t="shared" si="431"/>
        <v>0</v>
      </c>
      <c r="BX248" s="77">
        <f t="shared" si="432"/>
        <v>0</v>
      </c>
      <c r="BY248" s="77">
        <f t="shared" si="433"/>
        <v>0</v>
      </c>
      <c r="BZ248" s="77">
        <f t="shared" si="434"/>
        <v>0</v>
      </c>
      <c r="CA248" s="77">
        <f t="shared" si="435"/>
        <v>0</v>
      </c>
      <c r="CB248" s="77">
        <f t="shared" si="436"/>
        <v>0</v>
      </c>
      <c r="CC248" s="77">
        <f t="shared" si="437"/>
        <v>15.57</v>
      </c>
      <c r="CD248" s="75"/>
      <c r="CE248" s="77"/>
      <c r="CF248" s="77">
        <f t="shared" si="438"/>
        <v>12.867768595041323</v>
      </c>
      <c r="CG248" s="77">
        <f t="shared" si="439"/>
        <v>0</v>
      </c>
      <c r="CH248" s="77">
        <f t="shared" si="440"/>
        <v>0</v>
      </c>
      <c r="CI248" s="77">
        <f t="shared" si="441"/>
        <v>0</v>
      </c>
      <c r="CJ248" s="77">
        <f t="shared" si="442"/>
        <v>0</v>
      </c>
      <c r="CK248" s="77">
        <f t="shared" si="443"/>
        <v>0</v>
      </c>
      <c r="CL248" s="77">
        <f t="shared" si="444"/>
        <v>0</v>
      </c>
      <c r="CM248" s="77">
        <f t="shared" si="445"/>
        <v>0</v>
      </c>
      <c r="CN248" s="77">
        <f t="shared" si="446"/>
        <v>0</v>
      </c>
      <c r="CO248" s="77">
        <f t="shared" si="447"/>
        <v>0</v>
      </c>
      <c r="CP248" s="77">
        <f t="shared" si="448"/>
        <v>0</v>
      </c>
      <c r="CQ248" s="77">
        <f t="shared" si="449"/>
        <v>0</v>
      </c>
      <c r="CR248" s="77">
        <f t="shared" si="450"/>
        <v>12.867768595041323</v>
      </c>
      <c r="CS248" s="75"/>
      <c r="CT248" s="75"/>
      <c r="CU248" s="78">
        <f t="shared" si="463"/>
        <v>31.14</v>
      </c>
      <c r="CV248" s="78">
        <f t="shared" si="464"/>
        <v>0</v>
      </c>
      <c r="CW248" s="78">
        <f t="shared" si="465"/>
        <v>0</v>
      </c>
      <c r="CX248" s="78">
        <f t="shared" si="466"/>
        <v>0</v>
      </c>
      <c r="CY248" s="78">
        <f t="shared" si="467"/>
        <v>0</v>
      </c>
      <c r="CZ248" s="78">
        <f t="shared" si="468"/>
        <v>0</v>
      </c>
      <c r="DA248" s="78">
        <f t="shared" si="469"/>
        <v>0</v>
      </c>
      <c r="DB248" s="78">
        <f t="shared" si="470"/>
        <v>0</v>
      </c>
      <c r="DC248" s="78">
        <f t="shared" si="471"/>
        <v>0</v>
      </c>
      <c r="DD248" s="78">
        <f t="shared" si="472"/>
        <v>0</v>
      </c>
      <c r="DE248" s="78">
        <f t="shared" si="473"/>
        <v>0</v>
      </c>
      <c r="DF248" s="78">
        <f t="shared" si="474"/>
        <v>0</v>
      </c>
      <c r="DG248" s="77">
        <f t="shared" si="475"/>
        <v>31.14</v>
      </c>
      <c r="DH248" s="75"/>
      <c r="DJ248" s="6">
        <f t="shared" si="476"/>
        <v>30</v>
      </c>
      <c r="DK248" s="6">
        <f t="shared" si="477"/>
        <v>0</v>
      </c>
      <c r="DL248" s="6">
        <f t="shared" si="478"/>
        <v>0</v>
      </c>
      <c r="DM248" s="6">
        <f t="shared" si="479"/>
        <v>0</v>
      </c>
      <c r="DN248" s="6">
        <f t="shared" si="480"/>
        <v>0</v>
      </c>
      <c r="DO248" s="6">
        <f t="shared" si="481"/>
        <v>0</v>
      </c>
      <c r="DP248" s="6">
        <f t="shared" si="482"/>
        <v>0</v>
      </c>
      <c r="DQ248" s="6">
        <f t="shared" si="483"/>
        <v>0</v>
      </c>
      <c r="DR248" s="6">
        <f t="shared" si="484"/>
        <v>0</v>
      </c>
      <c r="DS248" s="6">
        <f t="shared" si="485"/>
        <v>0</v>
      </c>
      <c r="DT248" s="6">
        <f t="shared" si="486"/>
        <v>0</v>
      </c>
      <c r="DU248" s="6">
        <f t="shared" si="487"/>
        <v>0</v>
      </c>
      <c r="DV248" s="77">
        <f t="shared" si="505"/>
        <v>30</v>
      </c>
      <c r="DY248" s="6">
        <v>0</v>
      </c>
      <c r="DZ248" s="6">
        <v>0</v>
      </c>
      <c r="EA248" s="6">
        <v>0</v>
      </c>
      <c r="EB248" s="6">
        <v>0</v>
      </c>
      <c r="EC248" s="6">
        <v>0</v>
      </c>
      <c r="ED248" s="6">
        <v>0</v>
      </c>
      <c r="EE248" s="6">
        <v>0</v>
      </c>
      <c r="EF248" s="6">
        <v>0</v>
      </c>
      <c r="EG248" s="6">
        <v>0</v>
      </c>
      <c r="EH248" s="6">
        <v>0</v>
      </c>
      <c r="EI248" s="6">
        <v>0</v>
      </c>
      <c r="EJ248" s="6">
        <v>0</v>
      </c>
      <c r="EK248" s="77">
        <f t="shared" si="503"/>
        <v>0</v>
      </c>
      <c r="EO248" s="75">
        <f t="shared" si="451"/>
        <v>61.14</v>
      </c>
      <c r="EP248" s="75">
        <f t="shared" si="452"/>
        <v>0</v>
      </c>
      <c r="EQ248" s="75">
        <f t="shared" si="453"/>
        <v>0</v>
      </c>
      <c r="ER248" s="75">
        <f t="shared" si="454"/>
        <v>0</v>
      </c>
      <c r="ES248" s="75">
        <f t="shared" si="455"/>
        <v>0</v>
      </c>
      <c r="ET248" s="75">
        <f t="shared" si="456"/>
        <v>0</v>
      </c>
      <c r="EU248" s="75">
        <f t="shared" si="457"/>
        <v>0</v>
      </c>
      <c r="EV248" s="75">
        <f t="shared" si="458"/>
        <v>0</v>
      </c>
      <c r="EW248" s="75">
        <f t="shared" si="459"/>
        <v>0</v>
      </c>
      <c r="EX248" s="75">
        <f t="shared" si="460"/>
        <v>0</v>
      </c>
      <c r="EY248" s="75">
        <f t="shared" si="461"/>
        <v>0</v>
      </c>
      <c r="EZ248" s="75">
        <f t="shared" si="462"/>
        <v>0</v>
      </c>
      <c r="FA248" s="77">
        <f t="shared" si="504"/>
        <v>61.14</v>
      </c>
      <c r="FD248" s="75">
        <f t="shared" si="488"/>
        <v>1495.86</v>
      </c>
      <c r="FE248" s="75">
        <f t="shared" si="489"/>
        <v>0</v>
      </c>
      <c r="FF248" s="75">
        <f t="shared" si="490"/>
        <v>0</v>
      </c>
      <c r="FG248" s="75">
        <f t="shared" si="491"/>
        <v>0</v>
      </c>
      <c r="FH248" s="75">
        <f t="shared" si="492"/>
        <v>0</v>
      </c>
      <c r="FI248" s="75">
        <f t="shared" si="493"/>
        <v>0</v>
      </c>
      <c r="FJ248" s="75">
        <f t="shared" si="494"/>
        <v>0</v>
      </c>
      <c r="FK248" s="75">
        <f t="shared" si="495"/>
        <v>0</v>
      </c>
      <c r="FL248" s="75">
        <f t="shared" si="496"/>
        <v>0</v>
      </c>
      <c r="FM248" s="75">
        <f t="shared" si="497"/>
        <v>0</v>
      </c>
      <c r="FN248" s="75">
        <f t="shared" si="498"/>
        <v>0</v>
      </c>
      <c r="FO248" s="75">
        <f t="shared" si="499"/>
        <v>0</v>
      </c>
      <c r="FP248" s="75">
        <f t="shared" si="500"/>
        <v>1495.86</v>
      </c>
    </row>
    <row r="249" spans="1:172" ht="15" customHeight="1" outlineLevel="2" x14ac:dyDescent="0.25">
      <c r="A249" s="30">
        <v>12</v>
      </c>
      <c r="B249" s="30" t="s">
        <v>408</v>
      </c>
      <c r="C249" s="30" t="s">
        <v>6</v>
      </c>
      <c r="D249" s="64">
        <f t="shared" si="423"/>
        <v>16198</v>
      </c>
      <c r="E249" s="62">
        <v>16198</v>
      </c>
      <c r="F249" s="55" t="s">
        <v>817</v>
      </c>
      <c r="G249" s="36" t="s">
        <v>410</v>
      </c>
      <c r="H249" s="36" t="s">
        <v>410</v>
      </c>
      <c r="I249" s="55" t="s">
        <v>816</v>
      </c>
      <c r="J249" s="44" t="s">
        <v>445</v>
      </c>
      <c r="K249" s="44" t="s">
        <v>434</v>
      </c>
      <c r="L249" s="32" t="s">
        <v>220</v>
      </c>
      <c r="M249" s="33" t="s">
        <v>405</v>
      </c>
      <c r="N249" s="34">
        <v>0.01</v>
      </c>
      <c r="O249" s="34">
        <v>0.02</v>
      </c>
      <c r="P249" s="34">
        <v>0</v>
      </c>
      <c r="Q249" s="34">
        <v>0</v>
      </c>
      <c r="R249" s="33">
        <v>0</v>
      </c>
      <c r="S249" s="33">
        <v>0</v>
      </c>
      <c r="T249" s="33">
        <v>30</v>
      </c>
      <c r="U249" s="33"/>
      <c r="X249" s="75">
        <f>+VLOOKUP($D249,[1]venta_neta_cons!$A$2:$N$1048576,3,0)</f>
        <v>1685</v>
      </c>
      <c r="Y249" s="75">
        <f>+VLOOKUP($D249,[1]venta_neta_cons!$A$2:$N$1048576,4,0)</f>
        <v>0</v>
      </c>
      <c r="Z249" s="75">
        <f>+VLOOKUP($D249,[1]venta_neta_cons!$A$2:$N$1048576,5,0)</f>
        <v>0</v>
      </c>
      <c r="AA249" s="75">
        <f>+VLOOKUP($D249,[1]venta_neta_cons!$A$2:$N$1048576,6,0)</f>
        <v>0</v>
      </c>
      <c r="AB249" s="75">
        <f>+VLOOKUP($D249,[1]venta_neta_cons!$A$2:$N$1048576,7,0)</f>
        <v>0</v>
      </c>
      <c r="AC249" s="75">
        <f>+VLOOKUP($D249,[1]venta_neta_cons!$A$2:$N$1048576,8,0)</f>
        <v>0</v>
      </c>
      <c r="AD249" s="75">
        <f>+VLOOKUP($D249,[1]venta_neta_cons!$A$2:$N$1048576,9,0)</f>
        <v>0</v>
      </c>
      <c r="AE249" s="75">
        <f>+VLOOKUP($D249,[1]venta_neta_cons!$A$2:$N$1048576,10,0)</f>
        <v>0</v>
      </c>
      <c r="AF249" s="75">
        <f>+VLOOKUP($D249,[1]venta_neta_cons!$A$2:$N$1048576,11,0)</f>
        <v>0</v>
      </c>
      <c r="AG249" s="75">
        <f>+VLOOKUP($D249,[1]venta_neta_cons!$A$2:$N$1048576,12,0)</f>
        <v>0</v>
      </c>
      <c r="AH249" s="75">
        <f>+VLOOKUP($D249,[1]venta_neta_cons!$A$2:$N$1048576,13,0)</f>
        <v>0</v>
      </c>
      <c r="AI249" s="75">
        <f>+VLOOKUP($D249,[1]venta_neta_cons!$A$2:$N$1048576,14,0)</f>
        <v>0</v>
      </c>
      <c r="AJ249" s="76">
        <f t="shared" si="424"/>
        <v>1685</v>
      </c>
      <c r="AK249" s="159">
        <f t="shared" si="422"/>
        <v>0.37951928783382788</v>
      </c>
      <c r="AL249" s="76"/>
      <c r="AM249" s="75">
        <f>+VLOOKUP($D249,[1]saldo_cons!$A$2:$N$1048576,3,0)</f>
        <v>1685</v>
      </c>
      <c r="AN249" s="75">
        <f>+VLOOKUP($D249,[1]saldo_cons!$A$2:$N$1048576,4,0)</f>
        <v>0</v>
      </c>
      <c r="AO249" s="75">
        <f>+VLOOKUP($D249,[1]saldo_cons!$A$2:$N$1048576,5,0)</f>
        <v>0</v>
      </c>
      <c r="AP249" s="75">
        <f>+VLOOKUP($D249,[1]saldo_cons!$A$2:$N$1048576,6,0)</f>
        <v>0</v>
      </c>
      <c r="AQ249" s="75">
        <f>+VLOOKUP($D249,[1]saldo_cons!$A$2:$N$1048576,7,0)</f>
        <v>0</v>
      </c>
      <c r="AR249" s="75">
        <f>+VLOOKUP($D249,[1]saldo_cons!$A$2:$N$1048576,8,0)</f>
        <v>0</v>
      </c>
      <c r="AS249" s="75">
        <f>+VLOOKUP($D249,[1]saldo_cons!$A$2:$N$1048576,9,0)</f>
        <v>0</v>
      </c>
      <c r="AT249" s="75">
        <f>+VLOOKUP($D249,[1]saldo_cons!$A$2:$N$1048576,10,0)</f>
        <v>0</v>
      </c>
      <c r="AU249" s="75">
        <f>+VLOOKUP($D249,[1]saldo_cons!$A$2:$N$1048576,11,0)</f>
        <v>0</v>
      </c>
      <c r="AV249" s="75">
        <f>+VLOOKUP($D249,[1]saldo_cons!$A$2:$N$1048576,12,0)</f>
        <v>0</v>
      </c>
      <c r="AW249" s="75">
        <f>+VLOOKUP($D249,[1]saldo_cons!$A$2:$N$1048576,13,0)</f>
        <v>0</v>
      </c>
      <c r="AX249" s="75">
        <f>+VLOOKUP($D249,[1]saldo_cons!$A$2:$N$1048576,14,0)</f>
        <v>0</v>
      </c>
      <c r="AY249" s="76">
        <f t="shared" si="501"/>
        <v>1685</v>
      </c>
      <c r="AZ249" s="76"/>
      <c r="BA249" s="76"/>
      <c r="BB249" s="75">
        <f>+VLOOKUP($D249,[1]ggr_cons!$A$2:$N$1048576,3,0)</f>
        <v>639.49</v>
      </c>
      <c r="BC249" s="75">
        <f>+VLOOKUP($D249,[1]ggr_cons!$A$2:$N$1048576,4,0)</f>
        <v>0</v>
      </c>
      <c r="BD249" s="75">
        <f>+VLOOKUP($D249,[1]ggr_cons!$A$2:$N$1048576,5,0)</f>
        <v>0</v>
      </c>
      <c r="BE249" s="75">
        <f>+VLOOKUP($D249,[1]ggr_cons!$A$2:$N$1048576,6,0)</f>
        <v>0</v>
      </c>
      <c r="BF249" s="75">
        <f>+VLOOKUP($D249,[1]ggr_cons!$A$2:$N$1048576,7,0)</f>
        <v>0</v>
      </c>
      <c r="BG249" s="75">
        <f>+VLOOKUP($D249,[1]ggr_cons!$A$2:$N$1048576,8,0)</f>
        <v>0</v>
      </c>
      <c r="BH249" s="75">
        <f>+VLOOKUP($D249,[1]ggr_cons!$A$2:$N$1048576,9,0)</f>
        <v>0</v>
      </c>
      <c r="BI249" s="75">
        <f>+VLOOKUP($D249,[1]ggr_cons!$A$2:$N$1048576,10,0)</f>
        <v>0</v>
      </c>
      <c r="BJ249" s="75">
        <f>+VLOOKUP($D249,[1]ggr_cons!$A$2:$N$1048576,11,0)</f>
        <v>0</v>
      </c>
      <c r="BK249" s="75">
        <f>+VLOOKUP($D249,[1]ggr_cons!$A$2:$N$1048576,12,0)</f>
        <v>0</v>
      </c>
      <c r="BL249" s="75">
        <f>+VLOOKUP($D249,[1]ggr_cons!$A$2:$N$1048576,13,0)</f>
        <v>0</v>
      </c>
      <c r="BM249" s="75">
        <f>+VLOOKUP($D249,[1]ggr_cons!$A$2:$N$1048576,14,0)</f>
        <v>0</v>
      </c>
      <c r="BN249" s="76">
        <f t="shared" si="502"/>
        <v>639.49</v>
      </c>
      <c r="BO249" s="75"/>
      <c r="BP249" s="75"/>
      <c r="BQ249" s="77">
        <f t="shared" si="425"/>
        <v>16.850000000000001</v>
      </c>
      <c r="BR249" s="77">
        <f t="shared" si="426"/>
        <v>0</v>
      </c>
      <c r="BS249" s="77">
        <f t="shared" si="427"/>
        <v>0</v>
      </c>
      <c r="BT249" s="77">
        <f t="shared" si="428"/>
        <v>0</v>
      </c>
      <c r="BU249" s="77">
        <f t="shared" si="429"/>
        <v>0</v>
      </c>
      <c r="BV249" s="77">
        <f t="shared" si="430"/>
        <v>0</v>
      </c>
      <c r="BW249" s="77">
        <f t="shared" si="431"/>
        <v>0</v>
      </c>
      <c r="BX249" s="77">
        <f t="shared" si="432"/>
        <v>0</v>
      </c>
      <c r="BY249" s="77">
        <f t="shared" si="433"/>
        <v>0</v>
      </c>
      <c r="BZ249" s="77">
        <f t="shared" si="434"/>
        <v>0</v>
      </c>
      <c r="CA249" s="77">
        <f t="shared" si="435"/>
        <v>0</v>
      </c>
      <c r="CB249" s="77">
        <f t="shared" si="436"/>
        <v>0</v>
      </c>
      <c r="CC249" s="77">
        <f t="shared" si="437"/>
        <v>16.850000000000001</v>
      </c>
      <c r="CD249" s="75"/>
      <c r="CE249" s="77"/>
      <c r="CF249" s="77">
        <f t="shared" si="438"/>
        <v>13.925619834710746</v>
      </c>
      <c r="CG249" s="77">
        <f t="shared" si="439"/>
        <v>0</v>
      </c>
      <c r="CH249" s="77">
        <f t="shared" si="440"/>
        <v>0</v>
      </c>
      <c r="CI249" s="77">
        <f t="shared" si="441"/>
        <v>0</v>
      </c>
      <c r="CJ249" s="77">
        <f t="shared" si="442"/>
        <v>0</v>
      </c>
      <c r="CK249" s="77">
        <f t="shared" si="443"/>
        <v>0</v>
      </c>
      <c r="CL249" s="77">
        <f t="shared" si="444"/>
        <v>0</v>
      </c>
      <c r="CM249" s="77">
        <f t="shared" si="445"/>
        <v>0</v>
      </c>
      <c r="CN249" s="77">
        <f t="shared" si="446"/>
        <v>0</v>
      </c>
      <c r="CO249" s="77">
        <f t="shared" si="447"/>
        <v>0</v>
      </c>
      <c r="CP249" s="77">
        <f t="shared" si="448"/>
        <v>0</v>
      </c>
      <c r="CQ249" s="77">
        <f t="shared" si="449"/>
        <v>0</v>
      </c>
      <c r="CR249" s="77">
        <f t="shared" si="450"/>
        <v>13.925619834710746</v>
      </c>
      <c r="CS249" s="75"/>
      <c r="CT249" s="75"/>
      <c r="CU249" s="78">
        <f t="shared" si="463"/>
        <v>33.700000000000003</v>
      </c>
      <c r="CV249" s="78">
        <f t="shared" si="464"/>
        <v>0</v>
      </c>
      <c r="CW249" s="78">
        <f t="shared" si="465"/>
        <v>0</v>
      </c>
      <c r="CX249" s="78">
        <f t="shared" si="466"/>
        <v>0</v>
      </c>
      <c r="CY249" s="78">
        <f t="shared" si="467"/>
        <v>0</v>
      </c>
      <c r="CZ249" s="78">
        <f t="shared" si="468"/>
        <v>0</v>
      </c>
      <c r="DA249" s="78">
        <f t="shared" si="469"/>
        <v>0</v>
      </c>
      <c r="DB249" s="78">
        <f t="shared" si="470"/>
        <v>0</v>
      </c>
      <c r="DC249" s="78">
        <f t="shared" si="471"/>
        <v>0</v>
      </c>
      <c r="DD249" s="78">
        <f t="shared" si="472"/>
        <v>0</v>
      </c>
      <c r="DE249" s="78">
        <f t="shared" si="473"/>
        <v>0</v>
      </c>
      <c r="DF249" s="78">
        <f t="shared" si="474"/>
        <v>0</v>
      </c>
      <c r="DG249" s="77">
        <f t="shared" si="475"/>
        <v>33.700000000000003</v>
      </c>
      <c r="DH249" s="75"/>
      <c r="DJ249" s="6">
        <f t="shared" si="476"/>
        <v>30</v>
      </c>
      <c r="DK249" s="6">
        <f t="shared" si="477"/>
        <v>0</v>
      </c>
      <c r="DL249" s="6">
        <f t="shared" si="478"/>
        <v>0</v>
      </c>
      <c r="DM249" s="6">
        <f t="shared" si="479"/>
        <v>0</v>
      </c>
      <c r="DN249" s="6">
        <f t="shared" si="480"/>
        <v>0</v>
      </c>
      <c r="DO249" s="6">
        <f t="shared" si="481"/>
        <v>0</v>
      </c>
      <c r="DP249" s="6">
        <f t="shared" si="482"/>
        <v>0</v>
      </c>
      <c r="DQ249" s="6">
        <f t="shared" si="483"/>
        <v>0</v>
      </c>
      <c r="DR249" s="6">
        <f t="shared" si="484"/>
        <v>0</v>
      </c>
      <c r="DS249" s="6">
        <f t="shared" si="485"/>
        <v>0</v>
      </c>
      <c r="DT249" s="6">
        <f t="shared" si="486"/>
        <v>0</v>
      </c>
      <c r="DU249" s="6">
        <f t="shared" si="487"/>
        <v>0</v>
      </c>
      <c r="DV249" s="77">
        <f t="shared" si="505"/>
        <v>30</v>
      </c>
      <c r="DY249" s="6">
        <v>0</v>
      </c>
      <c r="DZ249" s="6">
        <v>0</v>
      </c>
      <c r="EA249" s="6">
        <v>0</v>
      </c>
      <c r="EB249" s="6">
        <v>0</v>
      </c>
      <c r="EC249" s="6">
        <v>0</v>
      </c>
      <c r="ED249" s="6">
        <v>0</v>
      </c>
      <c r="EE249" s="6">
        <v>0</v>
      </c>
      <c r="EF249" s="6">
        <v>0</v>
      </c>
      <c r="EG249" s="6">
        <v>0</v>
      </c>
      <c r="EH249" s="6">
        <v>0</v>
      </c>
      <c r="EI249" s="6">
        <v>0</v>
      </c>
      <c r="EJ249" s="6">
        <v>0</v>
      </c>
      <c r="EK249" s="77">
        <f t="shared" si="503"/>
        <v>0</v>
      </c>
      <c r="EO249" s="75">
        <f t="shared" si="451"/>
        <v>63.7</v>
      </c>
      <c r="EP249" s="75">
        <f t="shared" si="452"/>
        <v>0</v>
      </c>
      <c r="EQ249" s="75">
        <f t="shared" si="453"/>
        <v>0</v>
      </c>
      <c r="ER249" s="75">
        <f t="shared" si="454"/>
        <v>0</v>
      </c>
      <c r="ES249" s="75">
        <f t="shared" si="455"/>
        <v>0</v>
      </c>
      <c r="ET249" s="75">
        <f t="shared" si="456"/>
        <v>0</v>
      </c>
      <c r="EU249" s="75">
        <f t="shared" si="457"/>
        <v>0</v>
      </c>
      <c r="EV249" s="75">
        <f t="shared" si="458"/>
        <v>0</v>
      </c>
      <c r="EW249" s="75">
        <f t="shared" si="459"/>
        <v>0</v>
      </c>
      <c r="EX249" s="75">
        <f t="shared" si="460"/>
        <v>0</v>
      </c>
      <c r="EY249" s="75">
        <f t="shared" si="461"/>
        <v>0</v>
      </c>
      <c r="EZ249" s="75">
        <f t="shared" si="462"/>
        <v>0</v>
      </c>
      <c r="FA249" s="77">
        <f t="shared" si="504"/>
        <v>63.7</v>
      </c>
      <c r="FD249" s="75">
        <f t="shared" si="488"/>
        <v>1621.3</v>
      </c>
      <c r="FE249" s="75">
        <f t="shared" si="489"/>
        <v>0</v>
      </c>
      <c r="FF249" s="75">
        <f t="shared" si="490"/>
        <v>0</v>
      </c>
      <c r="FG249" s="75">
        <f t="shared" si="491"/>
        <v>0</v>
      </c>
      <c r="FH249" s="75">
        <f t="shared" si="492"/>
        <v>0</v>
      </c>
      <c r="FI249" s="75">
        <f t="shared" si="493"/>
        <v>0</v>
      </c>
      <c r="FJ249" s="75">
        <f t="shared" si="494"/>
        <v>0</v>
      </c>
      <c r="FK249" s="75">
        <f t="shared" si="495"/>
        <v>0</v>
      </c>
      <c r="FL249" s="75">
        <f t="shared" si="496"/>
        <v>0</v>
      </c>
      <c r="FM249" s="75">
        <f t="shared" si="497"/>
        <v>0</v>
      </c>
      <c r="FN249" s="75">
        <f t="shared" si="498"/>
        <v>0</v>
      </c>
      <c r="FO249" s="75">
        <f t="shared" si="499"/>
        <v>0</v>
      </c>
      <c r="FP249" s="75">
        <f t="shared" si="500"/>
        <v>1621.3</v>
      </c>
    </row>
    <row r="250" spans="1:172" ht="15" customHeight="1" outlineLevel="2" x14ac:dyDescent="0.25">
      <c r="A250" s="30">
        <v>12</v>
      </c>
      <c r="B250" s="30" t="s">
        <v>408</v>
      </c>
      <c r="C250" s="30" t="s">
        <v>6</v>
      </c>
      <c r="D250" s="64">
        <f t="shared" si="423"/>
        <v>16200</v>
      </c>
      <c r="E250" s="62">
        <v>16200</v>
      </c>
      <c r="F250" s="55" t="s">
        <v>819</v>
      </c>
      <c r="G250" s="36" t="s">
        <v>410</v>
      </c>
      <c r="H250" s="36" t="s">
        <v>410</v>
      </c>
      <c r="I250" s="55" t="s">
        <v>818</v>
      </c>
      <c r="J250" s="44" t="s">
        <v>445</v>
      </c>
      <c r="K250" s="44" t="s">
        <v>434</v>
      </c>
      <c r="L250" s="32" t="s">
        <v>220</v>
      </c>
      <c r="M250" s="33" t="s">
        <v>405</v>
      </c>
      <c r="N250" s="34">
        <v>0.01</v>
      </c>
      <c r="O250" s="34">
        <v>0.02</v>
      </c>
      <c r="P250" s="34">
        <v>0</v>
      </c>
      <c r="Q250" s="34">
        <v>0</v>
      </c>
      <c r="R250" s="33">
        <v>0</v>
      </c>
      <c r="S250" s="33">
        <v>0</v>
      </c>
      <c r="T250" s="33">
        <v>30</v>
      </c>
      <c r="U250" s="33"/>
      <c r="X250" s="75">
        <f>+VLOOKUP($D250,[1]venta_neta_cons!$A$2:$N$1048576,3,0)</f>
        <v>1880</v>
      </c>
      <c r="Y250" s="75">
        <f>+VLOOKUP($D250,[1]venta_neta_cons!$A$2:$N$1048576,4,0)</f>
        <v>0</v>
      </c>
      <c r="Z250" s="75">
        <f>+VLOOKUP($D250,[1]venta_neta_cons!$A$2:$N$1048576,5,0)</f>
        <v>0</v>
      </c>
      <c r="AA250" s="75">
        <f>+VLOOKUP($D250,[1]venta_neta_cons!$A$2:$N$1048576,6,0)</f>
        <v>0</v>
      </c>
      <c r="AB250" s="75">
        <f>+VLOOKUP($D250,[1]venta_neta_cons!$A$2:$N$1048576,7,0)</f>
        <v>0</v>
      </c>
      <c r="AC250" s="75">
        <f>+VLOOKUP($D250,[1]venta_neta_cons!$A$2:$N$1048576,8,0)</f>
        <v>0</v>
      </c>
      <c r="AD250" s="75">
        <f>+VLOOKUP($D250,[1]venta_neta_cons!$A$2:$N$1048576,9,0)</f>
        <v>0</v>
      </c>
      <c r="AE250" s="75">
        <f>+VLOOKUP($D250,[1]venta_neta_cons!$A$2:$N$1048576,10,0)</f>
        <v>0</v>
      </c>
      <c r="AF250" s="75">
        <f>+VLOOKUP($D250,[1]venta_neta_cons!$A$2:$N$1048576,11,0)</f>
        <v>0</v>
      </c>
      <c r="AG250" s="75">
        <f>+VLOOKUP($D250,[1]venta_neta_cons!$A$2:$N$1048576,12,0)</f>
        <v>0</v>
      </c>
      <c r="AH250" s="75">
        <f>+VLOOKUP($D250,[1]venta_neta_cons!$A$2:$N$1048576,13,0)</f>
        <v>0</v>
      </c>
      <c r="AI250" s="75">
        <f>+VLOOKUP($D250,[1]venta_neta_cons!$A$2:$N$1048576,14,0)</f>
        <v>0</v>
      </c>
      <c r="AJ250" s="76">
        <f t="shared" si="424"/>
        <v>1880</v>
      </c>
      <c r="AK250" s="159">
        <f t="shared" si="422"/>
        <v>0.39222340425531921</v>
      </c>
      <c r="AL250" s="76"/>
      <c r="AM250" s="75">
        <f>+VLOOKUP($D250,[1]saldo_cons!$A$2:$N$1048576,3,0)</f>
        <v>1880</v>
      </c>
      <c r="AN250" s="75">
        <f>+VLOOKUP($D250,[1]saldo_cons!$A$2:$N$1048576,4,0)</f>
        <v>0</v>
      </c>
      <c r="AO250" s="75">
        <f>+VLOOKUP($D250,[1]saldo_cons!$A$2:$N$1048576,5,0)</f>
        <v>0</v>
      </c>
      <c r="AP250" s="75">
        <f>+VLOOKUP($D250,[1]saldo_cons!$A$2:$N$1048576,6,0)</f>
        <v>0</v>
      </c>
      <c r="AQ250" s="75">
        <f>+VLOOKUP($D250,[1]saldo_cons!$A$2:$N$1048576,7,0)</f>
        <v>0</v>
      </c>
      <c r="AR250" s="75">
        <f>+VLOOKUP($D250,[1]saldo_cons!$A$2:$N$1048576,8,0)</f>
        <v>0</v>
      </c>
      <c r="AS250" s="75">
        <f>+VLOOKUP($D250,[1]saldo_cons!$A$2:$N$1048576,9,0)</f>
        <v>0</v>
      </c>
      <c r="AT250" s="75">
        <f>+VLOOKUP($D250,[1]saldo_cons!$A$2:$N$1048576,10,0)</f>
        <v>0</v>
      </c>
      <c r="AU250" s="75">
        <f>+VLOOKUP($D250,[1]saldo_cons!$A$2:$N$1048576,11,0)</f>
        <v>0</v>
      </c>
      <c r="AV250" s="75">
        <f>+VLOOKUP($D250,[1]saldo_cons!$A$2:$N$1048576,12,0)</f>
        <v>0</v>
      </c>
      <c r="AW250" s="75">
        <f>+VLOOKUP($D250,[1]saldo_cons!$A$2:$N$1048576,13,0)</f>
        <v>0</v>
      </c>
      <c r="AX250" s="75">
        <f>+VLOOKUP($D250,[1]saldo_cons!$A$2:$N$1048576,14,0)</f>
        <v>0</v>
      </c>
      <c r="AY250" s="76">
        <f t="shared" si="501"/>
        <v>1880</v>
      </c>
      <c r="AZ250" s="76"/>
      <c r="BA250" s="76"/>
      <c r="BB250" s="75">
        <f>+VLOOKUP($D250,[1]ggr_cons!$A$2:$N$1048576,3,0)</f>
        <v>737.38000000000011</v>
      </c>
      <c r="BC250" s="75">
        <f>+VLOOKUP($D250,[1]ggr_cons!$A$2:$N$1048576,4,0)</f>
        <v>0</v>
      </c>
      <c r="BD250" s="75">
        <f>+VLOOKUP($D250,[1]ggr_cons!$A$2:$N$1048576,5,0)</f>
        <v>0</v>
      </c>
      <c r="BE250" s="75">
        <f>+VLOOKUP($D250,[1]ggr_cons!$A$2:$N$1048576,6,0)</f>
        <v>0</v>
      </c>
      <c r="BF250" s="75">
        <f>+VLOOKUP($D250,[1]ggr_cons!$A$2:$N$1048576,7,0)</f>
        <v>0</v>
      </c>
      <c r="BG250" s="75">
        <f>+VLOOKUP($D250,[1]ggr_cons!$A$2:$N$1048576,8,0)</f>
        <v>0</v>
      </c>
      <c r="BH250" s="75">
        <f>+VLOOKUP($D250,[1]ggr_cons!$A$2:$N$1048576,9,0)</f>
        <v>0</v>
      </c>
      <c r="BI250" s="75">
        <f>+VLOOKUP($D250,[1]ggr_cons!$A$2:$N$1048576,10,0)</f>
        <v>0</v>
      </c>
      <c r="BJ250" s="75">
        <f>+VLOOKUP($D250,[1]ggr_cons!$A$2:$N$1048576,11,0)</f>
        <v>0</v>
      </c>
      <c r="BK250" s="75">
        <f>+VLOOKUP($D250,[1]ggr_cons!$A$2:$N$1048576,12,0)</f>
        <v>0</v>
      </c>
      <c r="BL250" s="75">
        <f>+VLOOKUP($D250,[1]ggr_cons!$A$2:$N$1048576,13,0)</f>
        <v>0</v>
      </c>
      <c r="BM250" s="75">
        <f>+VLOOKUP($D250,[1]ggr_cons!$A$2:$N$1048576,14,0)</f>
        <v>0</v>
      </c>
      <c r="BN250" s="76">
        <f t="shared" si="502"/>
        <v>737.38000000000011</v>
      </c>
      <c r="BO250" s="75"/>
      <c r="BP250" s="75"/>
      <c r="BQ250" s="77">
        <f t="shared" si="425"/>
        <v>18.8</v>
      </c>
      <c r="BR250" s="77">
        <f t="shared" si="426"/>
        <v>0</v>
      </c>
      <c r="BS250" s="77">
        <f t="shared" si="427"/>
        <v>0</v>
      </c>
      <c r="BT250" s="77">
        <f t="shared" si="428"/>
        <v>0</v>
      </c>
      <c r="BU250" s="77">
        <f t="shared" si="429"/>
        <v>0</v>
      </c>
      <c r="BV250" s="77">
        <f t="shared" si="430"/>
        <v>0</v>
      </c>
      <c r="BW250" s="77">
        <f t="shared" si="431"/>
        <v>0</v>
      </c>
      <c r="BX250" s="77">
        <f t="shared" si="432"/>
        <v>0</v>
      </c>
      <c r="BY250" s="77">
        <f t="shared" si="433"/>
        <v>0</v>
      </c>
      <c r="BZ250" s="77">
        <f t="shared" si="434"/>
        <v>0</v>
      </c>
      <c r="CA250" s="77">
        <f t="shared" si="435"/>
        <v>0</v>
      </c>
      <c r="CB250" s="77">
        <f t="shared" si="436"/>
        <v>0</v>
      </c>
      <c r="CC250" s="77">
        <f t="shared" si="437"/>
        <v>18.8</v>
      </c>
      <c r="CD250" s="75"/>
      <c r="CE250" s="77"/>
      <c r="CF250" s="77">
        <f t="shared" si="438"/>
        <v>15.53719008264463</v>
      </c>
      <c r="CG250" s="77">
        <f t="shared" si="439"/>
        <v>0</v>
      </c>
      <c r="CH250" s="77">
        <f t="shared" si="440"/>
        <v>0</v>
      </c>
      <c r="CI250" s="77">
        <f t="shared" si="441"/>
        <v>0</v>
      </c>
      <c r="CJ250" s="77">
        <f t="shared" si="442"/>
        <v>0</v>
      </c>
      <c r="CK250" s="77">
        <f t="shared" si="443"/>
        <v>0</v>
      </c>
      <c r="CL250" s="77">
        <f t="shared" si="444"/>
        <v>0</v>
      </c>
      <c r="CM250" s="77">
        <f t="shared" si="445"/>
        <v>0</v>
      </c>
      <c r="CN250" s="77">
        <f t="shared" si="446"/>
        <v>0</v>
      </c>
      <c r="CO250" s="77">
        <f t="shared" si="447"/>
        <v>0</v>
      </c>
      <c r="CP250" s="77">
        <f t="shared" si="448"/>
        <v>0</v>
      </c>
      <c r="CQ250" s="77">
        <f t="shared" si="449"/>
        <v>0</v>
      </c>
      <c r="CR250" s="77">
        <f t="shared" si="450"/>
        <v>15.53719008264463</v>
      </c>
      <c r="CS250" s="75"/>
      <c r="CT250" s="75"/>
      <c r="CU250" s="78">
        <f t="shared" si="463"/>
        <v>37.6</v>
      </c>
      <c r="CV250" s="78">
        <f t="shared" si="464"/>
        <v>0</v>
      </c>
      <c r="CW250" s="78">
        <f t="shared" si="465"/>
        <v>0</v>
      </c>
      <c r="CX250" s="78">
        <f t="shared" si="466"/>
        <v>0</v>
      </c>
      <c r="CY250" s="78">
        <f t="shared" si="467"/>
        <v>0</v>
      </c>
      <c r="CZ250" s="78">
        <f t="shared" si="468"/>
        <v>0</v>
      </c>
      <c r="DA250" s="78">
        <f t="shared" si="469"/>
        <v>0</v>
      </c>
      <c r="DB250" s="78">
        <f t="shared" si="470"/>
        <v>0</v>
      </c>
      <c r="DC250" s="78">
        <f t="shared" si="471"/>
        <v>0</v>
      </c>
      <c r="DD250" s="78">
        <f t="shared" si="472"/>
        <v>0</v>
      </c>
      <c r="DE250" s="78">
        <f t="shared" si="473"/>
        <v>0</v>
      </c>
      <c r="DF250" s="78">
        <f t="shared" si="474"/>
        <v>0</v>
      </c>
      <c r="DG250" s="77">
        <f t="shared" si="475"/>
        <v>37.6</v>
      </c>
      <c r="DH250" s="75"/>
      <c r="DJ250" s="6">
        <f t="shared" si="476"/>
        <v>30</v>
      </c>
      <c r="DK250" s="6">
        <f t="shared" si="477"/>
        <v>0</v>
      </c>
      <c r="DL250" s="6">
        <f t="shared" si="478"/>
        <v>0</v>
      </c>
      <c r="DM250" s="6">
        <f t="shared" si="479"/>
        <v>0</v>
      </c>
      <c r="DN250" s="6">
        <f t="shared" si="480"/>
        <v>0</v>
      </c>
      <c r="DO250" s="6">
        <f t="shared" si="481"/>
        <v>0</v>
      </c>
      <c r="DP250" s="6">
        <f t="shared" si="482"/>
        <v>0</v>
      </c>
      <c r="DQ250" s="6">
        <f t="shared" si="483"/>
        <v>0</v>
      </c>
      <c r="DR250" s="6">
        <f t="shared" si="484"/>
        <v>0</v>
      </c>
      <c r="DS250" s="6">
        <f t="shared" si="485"/>
        <v>0</v>
      </c>
      <c r="DT250" s="6">
        <f t="shared" si="486"/>
        <v>0</v>
      </c>
      <c r="DU250" s="6">
        <f t="shared" si="487"/>
        <v>0</v>
      </c>
      <c r="DV250" s="77">
        <f t="shared" si="505"/>
        <v>30</v>
      </c>
      <c r="DY250" s="6">
        <v>0</v>
      </c>
      <c r="DZ250" s="6">
        <v>0</v>
      </c>
      <c r="EA250" s="6">
        <v>0</v>
      </c>
      <c r="EB250" s="6">
        <v>0</v>
      </c>
      <c r="EC250" s="6">
        <v>0</v>
      </c>
      <c r="ED250" s="6">
        <v>0</v>
      </c>
      <c r="EE250" s="6">
        <v>0</v>
      </c>
      <c r="EF250" s="6">
        <v>0</v>
      </c>
      <c r="EG250" s="6">
        <v>0</v>
      </c>
      <c r="EH250" s="6">
        <v>0</v>
      </c>
      <c r="EI250" s="6">
        <v>0</v>
      </c>
      <c r="EJ250" s="6">
        <v>0</v>
      </c>
      <c r="EK250" s="77">
        <f t="shared" si="503"/>
        <v>0</v>
      </c>
      <c r="EO250" s="75">
        <f t="shared" si="451"/>
        <v>67.599999999999994</v>
      </c>
      <c r="EP250" s="75">
        <f t="shared" si="452"/>
        <v>0</v>
      </c>
      <c r="EQ250" s="75">
        <f t="shared" si="453"/>
        <v>0</v>
      </c>
      <c r="ER250" s="75">
        <f t="shared" si="454"/>
        <v>0</v>
      </c>
      <c r="ES250" s="75">
        <f t="shared" si="455"/>
        <v>0</v>
      </c>
      <c r="ET250" s="75">
        <f t="shared" si="456"/>
        <v>0</v>
      </c>
      <c r="EU250" s="75">
        <f t="shared" si="457"/>
        <v>0</v>
      </c>
      <c r="EV250" s="75">
        <f t="shared" si="458"/>
        <v>0</v>
      </c>
      <c r="EW250" s="75">
        <f t="shared" si="459"/>
        <v>0</v>
      </c>
      <c r="EX250" s="75">
        <f t="shared" si="460"/>
        <v>0</v>
      </c>
      <c r="EY250" s="75">
        <f t="shared" si="461"/>
        <v>0</v>
      </c>
      <c r="EZ250" s="75">
        <f t="shared" si="462"/>
        <v>0</v>
      </c>
      <c r="FA250" s="77">
        <f t="shared" si="504"/>
        <v>67.599999999999994</v>
      </c>
      <c r="FD250" s="75">
        <f t="shared" si="488"/>
        <v>1812.4</v>
      </c>
      <c r="FE250" s="75">
        <f t="shared" si="489"/>
        <v>0</v>
      </c>
      <c r="FF250" s="75">
        <f t="shared" si="490"/>
        <v>0</v>
      </c>
      <c r="FG250" s="75">
        <f t="shared" si="491"/>
        <v>0</v>
      </c>
      <c r="FH250" s="75">
        <f t="shared" si="492"/>
        <v>0</v>
      </c>
      <c r="FI250" s="75">
        <f t="shared" si="493"/>
        <v>0</v>
      </c>
      <c r="FJ250" s="75">
        <f t="shared" si="494"/>
        <v>0</v>
      </c>
      <c r="FK250" s="75">
        <f t="shared" si="495"/>
        <v>0</v>
      </c>
      <c r="FL250" s="75">
        <f t="shared" si="496"/>
        <v>0</v>
      </c>
      <c r="FM250" s="75">
        <f t="shared" si="497"/>
        <v>0</v>
      </c>
      <c r="FN250" s="75">
        <f t="shared" si="498"/>
        <v>0</v>
      </c>
      <c r="FO250" s="75">
        <f t="shared" si="499"/>
        <v>0</v>
      </c>
      <c r="FP250" s="75">
        <f t="shared" si="500"/>
        <v>1812.4</v>
      </c>
    </row>
    <row r="251" spans="1:172" ht="15" customHeight="1" outlineLevel="2" x14ac:dyDescent="0.25">
      <c r="A251" s="30">
        <v>12</v>
      </c>
      <c r="B251" s="30" t="s">
        <v>408</v>
      </c>
      <c r="C251" s="30" t="s">
        <v>6</v>
      </c>
      <c r="D251" s="64">
        <f t="shared" si="423"/>
        <v>16201</v>
      </c>
      <c r="E251" s="62">
        <v>16201</v>
      </c>
      <c r="F251" s="55" t="s">
        <v>821</v>
      </c>
      <c r="G251" s="36" t="s">
        <v>410</v>
      </c>
      <c r="H251" s="36" t="s">
        <v>410</v>
      </c>
      <c r="I251" s="55" t="s">
        <v>820</v>
      </c>
      <c r="J251" s="44" t="s">
        <v>793</v>
      </c>
      <c r="K251" s="44" t="s">
        <v>434</v>
      </c>
      <c r="L251" s="32" t="s">
        <v>220</v>
      </c>
      <c r="M251" s="33" t="s">
        <v>405</v>
      </c>
      <c r="N251" s="34">
        <v>0.01</v>
      </c>
      <c r="O251" s="34">
        <v>0.02</v>
      </c>
      <c r="P251" s="34">
        <v>0</v>
      </c>
      <c r="Q251" s="34">
        <v>0</v>
      </c>
      <c r="R251" s="33">
        <v>0</v>
      </c>
      <c r="S251" s="33">
        <v>0</v>
      </c>
      <c r="T251" s="33">
        <v>30</v>
      </c>
      <c r="U251" s="33"/>
      <c r="X251" s="75">
        <f>+VLOOKUP($D251,[1]venta_neta_cons!$A$2:$N$1048576,3,0)</f>
        <v>1803</v>
      </c>
      <c r="Y251" s="75">
        <f>+VLOOKUP($D251,[1]venta_neta_cons!$A$2:$N$1048576,4,0)</f>
        <v>0</v>
      </c>
      <c r="Z251" s="75">
        <f>+VLOOKUP($D251,[1]venta_neta_cons!$A$2:$N$1048576,5,0)</f>
        <v>0</v>
      </c>
      <c r="AA251" s="75">
        <f>+VLOOKUP($D251,[1]venta_neta_cons!$A$2:$N$1048576,6,0)</f>
        <v>0</v>
      </c>
      <c r="AB251" s="75">
        <f>+VLOOKUP($D251,[1]venta_neta_cons!$A$2:$N$1048576,7,0)</f>
        <v>0</v>
      </c>
      <c r="AC251" s="75">
        <f>+VLOOKUP($D251,[1]venta_neta_cons!$A$2:$N$1048576,8,0)</f>
        <v>0</v>
      </c>
      <c r="AD251" s="75">
        <f>+VLOOKUP($D251,[1]venta_neta_cons!$A$2:$N$1048576,9,0)</f>
        <v>0</v>
      </c>
      <c r="AE251" s="75">
        <f>+VLOOKUP($D251,[1]venta_neta_cons!$A$2:$N$1048576,10,0)</f>
        <v>0</v>
      </c>
      <c r="AF251" s="75">
        <f>+VLOOKUP($D251,[1]venta_neta_cons!$A$2:$N$1048576,11,0)</f>
        <v>0</v>
      </c>
      <c r="AG251" s="75">
        <f>+VLOOKUP($D251,[1]venta_neta_cons!$A$2:$N$1048576,12,0)</f>
        <v>0</v>
      </c>
      <c r="AH251" s="75">
        <f>+VLOOKUP($D251,[1]venta_neta_cons!$A$2:$N$1048576,13,0)</f>
        <v>0</v>
      </c>
      <c r="AI251" s="75">
        <f>+VLOOKUP($D251,[1]venta_neta_cons!$A$2:$N$1048576,14,0)</f>
        <v>0</v>
      </c>
      <c r="AJ251" s="76">
        <f t="shared" si="424"/>
        <v>1803</v>
      </c>
      <c r="AK251" s="159">
        <f t="shared" si="422"/>
        <v>0.2818691070438159</v>
      </c>
      <c r="AL251" s="76"/>
      <c r="AM251" s="75">
        <f>+VLOOKUP($D251,[1]saldo_cons!$A$2:$N$1048576,3,0)</f>
        <v>1803</v>
      </c>
      <c r="AN251" s="75">
        <f>+VLOOKUP($D251,[1]saldo_cons!$A$2:$N$1048576,4,0)</f>
        <v>0</v>
      </c>
      <c r="AO251" s="75">
        <f>+VLOOKUP($D251,[1]saldo_cons!$A$2:$N$1048576,5,0)</f>
        <v>0</v>
      </c>
      <c r="AP251" s="75">
        <f>+VLOOKUP($D251,[1]saldo_cons!$A$2:$N$1048576,6,0)</f>
        <v>0</v>
      </c>
      <c r="AQ251" s="75">
        <f>+VLOOKUP($D251,[1]saldo_cons!$A$2:$N$1048576,7,0)</f>
        <v>0</v>
      </c>
      <c r="AR251" s="75">
        <f>+VLOOKUP($D251,[1]saldo_cons!$A$2:$N$1048576,8,0)</f>
        <v>0</v>
      </c>
      <c r="AS251" s="75">
        <f>+VLOOKUP($D251,[1]saldo_cons!$A$2:$N$1048576,9,0)</f>
        <v>0</v>
      </c>
      <c r="AT251" s="75">
        <f>+VLOOKUP($D251,[1]saldo_cons!$A$2:$N$1048576,10,0)</f>
        <v>0</v>
      </c>
      <c r="AU251" s="75">
        <f>+VLOOKUP($D251,[1]saldo_cons!$A$2:$N$1048576,11,0)</f>
        <v>0</v>
      </c>
      <c r="AV251" s="75">
        <f>+VLOOKUP($D251,[1]saldo_cons!$A$2:$N$1048576,12,0)</f>
        <v>0</v>
      </c>
      <c r="AW251" s="75">
        <f>+VLOOKUP($D251,[1]saldo_cons!$A$2:$N$1048576,13,0)</f>
        <v>0</v>
      </c>
      <c r="AX251" s="75">
        <f>+VLOOKUP($D251,[1]saldo_cons!$A$2:$N$1048576,14,0)</f>
        <v>0</v>
      </c>
      <c r="AY251" s="76">
        <f t="shared" si="501"/>
        <v>1803</v>
      </c>
      <c r="AZ251" s="76"/>
      <c r="BA251" s="76"/>
      <c r="BB251" s="75">
        <f>+VLOOKUP($D251,[1]ggr_cons!$A$2:$N$1048576,3,0)</f>
        <v>508.21000000000004</v>
      </c>
      <c r="BC251" s="75">
        <f>+VLOOKUP($D251,[1]ggr_cons!$A$2:$N$1048576,4,0)</f>
        <v>0</v>
      </c>
      <c r="BD251" s="75">
        <f>+VLOOKUP($D251,[1]ggr_cons!$A$2:$N$1048576,5,0)</f>
        <v>0</v>
      </c>
      <c r="BE251" s="75">
        <f>+VLOOKUP($D251,[1]ggr_cons!$A$2:$N$1048576,6,0)</f>
        <v>0</v>
      </c>
      <c r="BF251" s="75">
        <f>+VLOOKUP($D251,[1]ggr_cons!$A$2:$N$1048576,7,0)</f>
        <v>0</v>
      </c>
      <c r="BG251" s="75">
        <f>+VLOOKUP($D251,[1]ggr_cons!$A$2:$N$1048576,8,0)</f>
        <v>0</v>
      </c>
      <c r="BH251" s="75">
        <f>+VLOOKUP($D251,[1]ggr_cons!$A$2:$N$1048576,9,0)</f>
        <v>0</v>
      </c>
      <c r="BI251" s="75">
        <f>+VLOOKUP($D251,[1]ggr_cons!$A$2:$N$1048576,10,0)</f>
        <v>0</v>
      </c>
      <c r="BJ251" s="75">
        <f>+VLOOKUP($D251,[1]ggr_cons!$A$2:$N$1048576,11,0)</f>
        <v>0</v>
      </c>
      <c r="BK251" s="75">
        <f>+VLOOKUP($D251,[1]ggr_cons!$A$2:$N$1048576,12,0)</f>
        <v>0</v>
      </c>
      <c r="BL251" s="75">
        <f>+VLOOKUP($D251,[1]ggr_cons!$A$2:$N$1048576,13,0)</f>
        <v>0</v>
      </c>
      <c r="BM251" s="75">
        <f>+VLOOKUP($D251,[1]ggr_cons!$A$2:$N$1048576,14,0)</f>
        <v>0</v>
      </c>
      <c r="BN251" s="76">
        <f t="shared" si="502"/>
        <v>508.21000000000004</v>
      </c>
      <c r="BO251" s="75"/>
      <c r="BP251" s="75"/>
      <c r="BQ251" s="77">
        <f t="shared" si="425"/>
        <v>18.03</v>
      </c>
      <c r="BR251" s="77">
        <f t="shared" si="426"/>
        <v>0</v>
      </c>
      <c r="BS251" s="77">
        <f t="shared" si="427"/>
        <v>0</v>
      </c>
      <c r="BT251" s="77">
        <f t="shared" si="428"/>
        <v>0</v>
      </c>
      <c r="BU251" s="77">
        <f t="shared" si="429"/>
        <v>0</v>
      </c>
      <c r="BV251" s="77">
        <f t="shared" si="430"/>
        <v>0</v>
      </c>
      <c r="BW251" s="77">
        <f t="shared" si="431"/>
        <v>0</v>
      </c>
      <c r="BX251" s="77">
        <f t="shared" si="432"/>
        <v>0</v>
      </c>
      <c r="BY251" s="77">
        <f t="shared" si="433"/>
        <v>0</v>
      </c>
      <c r="BZ251" s="77">
        <f t="shared" si="434"/>
        <v>0</v>
      </c>
      <c r="CA251" s="77">
        <f t="shared" si="435"/>
        <v>0</v>
      </c>
      <c r="CB251" s="77">
        <f t="shared" si="436"/>
        <v>0</v>
      </c>
      <c r="CC251" s="77">
        <f t="shared" si="437"/>
        <v>18.03</v>
      </c>
      <c r="CD251" s="75"/>
      <c r="CE251" s="77"/>
      <c r="CF251" s="77">
        <f t="shared" si="438"/>
        <v>14.900826446280993</v>
      </c>
      <c r="CG251" s="77">
        <f t="shared" si="439"/>
        <v>0</v>
      </c>
      <c r="CH251" s="77">
        <f t="shared" si="440"/>
        <v>0</v>
      </c>
      <c r="CI251" s="77">
        <f t="shared" si="441"/>
        <v>0</v>
      </c>
      <c r="CJ251" s="77">
        <f t="shared" si="442"/>
        <v>0</v>
      </c>
      <c r="CK251" s="77">
        <f t="shared" si="443"/>
        <v>0</v>
      </c>
      <c r="CL251" s="77">
        <f t="shared" si="444"/>
        <v>0</v>
      </c>
      <c r="CM251" s="77">
        <f t="shared" si="445"/>
        <v>0</v>
      </c>
      <c r="CN251" s="77">
        <f t="shared" si="446"/>
        <v>0</v>
      </c>
      <c r="CO251" s="77">
        <f t="shared" si="447"/>
        <v>0</v>
      </c>
      <c r="CP251" s="77">
        <f t="shared" si="448"/>
        <v>0</v>
      </c>
      <c r="CQ251" s="77">
        <f t="shared" si="449"/>
        <v>0</v>
      </c>
      <c r="CR251" s="77">
        <f t="shared" si="450"/>
        <v>14.900826446280993</v>
      </c>
      <c r="CS251" s="75"/>
      <c r="CT251" s="75"/>
      <c r="CU251" s="78">
        <f t="shared" si="463"/>
        <v>36.06</v>
      </c>
      <c r="CV251" s="78">
        <f t="shared" si="464"/>
        <v>0</v>
      </c>
      <c r="CW251" s="78">
        <f t="shared" si="465"/>
        <v>0</v>
      </c>
      <c r="CX251" s="78">
        <f t="shared" si="466"/>
        <v>0</v>
      </c>
      <c r="CY251" s="78">
        <f t="shared" si="467"/>
        <v>0</v>
      </c>
      <c r="CZ251" s="78">
        <f t="shared" si="468"/>
        <v>0</v>
      </c>
      <c r="DA251" s="78">
        <f t="shared" si="469"/>
        <v>0</v>
      </c>
      <c r="DB251" s="78">
        <f t="shared" si="470"/>
        <v>0</v>
      </c>
      <c r="DC251" s="78">
        <f t="shared" si="471"/>
        <v>0</v>
      </c>
      <c r="DD251" s="78">
        <f t="shared" si="472"/>
        <v>0</v>
      </c>
      <c r="DE251" s="78">
        <f t="shared" si="473"/>
        <v>0</v>
      </c>
      <c r="DF251" s="78">
        <f t="shared" si="474"/>
        <v>0</v>
      </c>
      <c r="DG251" s="77">
        <f t="shared" si="475"/>
        <v>36.06</v>
      </c>
      <c r="DH251" s="75"/>
      <c r="DJ251" s="6">
        <f t="shared" si="476"/>
        <v>30</v>
      </c>
      <c r="DK251" s="6">
        <f t="shared" si="477"/>
        <v>0</v>
      </c>
      <c r="DL251" s="6">
        <f t="shared" si="478"/>
        <v>0</v>
      </c>
      <c r="DM251" s="6">
        <f t="shared" si="479"/>
        <v>0</v>
      </c>
      <c r="DN251" s="6">
        <f t="shared" si="480"/>
        <v>0</v>
      </c>
      <c r="DO251" s="6">
        <f t="shared" si="481"/>
        <v>0</v>
      </c>
      <c r="DP251" s="6">
        <f t="shared" si="482"/>
        <v>0</v>
      </c>
      <c r="DQ251" s="6">
        <f t="shared" si="483"/>
        <v>0</v>
      </c>
      <c r="DR251" s="6">
        <f t="shared" si="484"/>
        <v>0</v>
      </c>
      <c r="DS251" s="6">
        <f t="shared" si="485"/>
        <v>0</v>
      </c>
      <c r="DT251" s="6">
        <f t="shared" si="486"/>
        <v>0</v>
      </c>
      <c r="DU251" s="6">
        <f t="shared" si="487"/>
        <v>0</v>
      </c>
      <c r="DV251" s="77">
        <f t="shared" si="505"/>
        <v>30</v>
      </c>
      <c r="DY251" s="6">
        <v>0</v>
      </c>
      <c r="DZ251" s="6">
        <v>0</v>
      </c>
      <c r="EA251" s="6">
        <v>0</v>
      </c>
      <c r="EB251" s="6">
        <v>0</v>
      </c>
      <c r="EC251" s="6">
        <v>0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77">
        <f t="shared" si="503"/>
        <v>0</v>
      </c>
      <c r="EO251" s="75">
        <f t="shared" si="451"/>
        <v>66.06</v>
      </c>
      <c r="EP251" s="75">
        <f t="shared" si="452"/>
        <v>0</v>
      </c>
      <c r="EQ251" s="75">
        <f t="shared" si="453"/>
        <v>0</v>
      </c>
      <c r="ER251" s="75">
        <f t="shared" si="454"/>
        <v>0</v>
      </c>
      <c r="ES251" s="75">
        <f t="shared" si="455"/>
        <v>0</v>
      </c>
      <c r="ET251" s="75">
        <f t="shared" si="456"/>
        <v>0</v>
      </c>
      <c r="EU251" s="75">
        <f t="shared" si="457"/>
        <v>0</v>
      </c>
      <c r="EV251" s="75">
        <f t="shared" si="458"/>
        <v>0</v>
      </c>
      <c r="EW251" s="75">
        <f t="shared" si="459"/>
        <v>0</v>
      </c>
      <c r="EX251" s="75">
        <f t="shared" si="460"/>
        <v>0</v>
      </c>
      <c r="EY251" s="75">
        <f t="shared" si="461"/>
        <v>0</v>
      </c>
      <c r="EZ251" s="75">
        <f t="shared" si="462"/>
        <v>0</v>
      </c>
      <c r="FA251" s="77">
        <f t="shared" si="504"/>
        <v>66.06</v>
      </c>
      <c r="FD251" s="75">
        <f t="shared" si="488"/>
        <v>1736.94</v>
      </c>
      <c r="FE251" s="75">
        <f t="shared" si="489"/>
        <v>0</v>
      </c>
      <c r="FF251" s="75">
        <f t="shared" si="490"/>
        <v>0</v>
      </c>
      <c r="FG251" s="75">
        <f t="shared" si="491"/>
        <v>0</v>
      </c>
      <c r="FH251" s="75">
        <f t="shared" si="492"/>
        <v>0</v>
      </c>
      <c r="FI251" s="75">
        <f t="shared" si="493"/>
        <v>0</v>
      </c>
      <c r="FJ251" s="75">
        <f t="shared" si="494"/>
        <v>0</v>
      </c>
      <c r="FK251" s="75">
        <f t="shared" si="495"/>
        <v>0</v>
      </c>
      <c r="FL251" s="75">
        <f t="shared" si="496"/>
        <v>0</v>
      </c>
      <c r="FM251" s="75">
        <f t="shared" si="497"/>
        <v>0</v>
      </c>
      <c r="FN251" s="75">
        <f t="shared" si="498"/>
        <v>0</v>
      </c>
      <c r="FO251" s="75">
        <f t="shared" si="499"/>
        <v>0</v>
      </c>
      <c r="FP251" s="75">
        <f t="shared" si="500"/>
        <v>1736.94</v>
      </c>
    </row>
    <row r="252" spans="1:172" ht="15" customHeight="1" outlineLevel="2" x14ac:dyDescent="0.25">
      <c r="A252" s="30">
        <v>12</v>
      </c>
      <c r="B252" s="30" t="s">
        <v>408</v>
      </c>
      <c r="C252" s="30" t="s">
        <v>6</v>
      </c>
      <c r="D252" s="64">
        <f t="shared" si="423"/>
        <v>16202</v>
      </c>
      <c r="E252" s="62">
        <v>16202</v>
      </c>
      <c r="F252" s="55" t="s">
        <v>823</v>
      </c>
      <c r="G252" s="36" t="s">
        <v>410</v>
      </c>
      <c r="H252" s="36" t="s">
        <v>410</v>
      </c>
      <c r="I252" s="55" t="s">
        <v>822</v>
      </c>
      <c r="J252" s="44" t="s">
        <v>445</v>
      </c>
      <c r="K252" s="44" t="s">
        <v>434</v>
      </c>
      <c r="L252" s="32" t="s">
        <v>220</v>
      </c>
      <c r="M252" s="33" t="s">
        <v>405</v>
      </c>
      <c r="N252" s="34">
        <v>0.01</v>
      </c>
      <c r="O252" s="34">
        <v>0.02</v>
      </c>
      <c r="P252" s="34">
        <v>0</v>
      </c>
      <c r="Q252" s="34">
        <v>0</v>
      </c>
      <c r="R252" s="33">
        <v>0</v>
      </c>
      <c r="S252" s="33">
        <v>0</v>
      </c>
      <c r="T252" s="33">
        <v>30</v>
      </c>
      <c r="U252" s="33"/>
      <c r="X252" s="75">
        <f>+VLOOKUP($D252,[1]venta_neta_cons!$A$2:$N$1048576,3,0)</f>
        <v>6910</v>
      </c>
      <c r="Y252" s="75">
        <f>+VLOOKUP($D252,[1]venta_neta_cons!$A$2:$N$1048576,4,0)</f>
        <v>0</v>
      </c>
      <c r="Z252" s="75">
        <f>+VLOOKUP($D252,[1]venta_neta_cons!$A$2:$N$1048576,5,0)</f>
        <v>0</v>
      </c>
      <c r="AA252" s="75">
        <f>+VLOOKUP($D252,[1]venta_neta_cons!$A$2:$N$1048576,6,0)</f>
        <v>0</v>
      </c>
      <c r="AB252" s="75">
        <f>+VLOOKUP($D252,[1]venta_neta_cons!$A$2:$N$1048576,7,0)</f>
        <v>0</v>
      </c>
      <c r="AC252" s="75">
        <f>+VLOOKUP($D252,[1]venta_neta_cons!$A$2:$N$1048576,8,0)</f>
        <v>0</v>
      </c>
      <c r="AD252" s="75">
        <f>+VLOOKUP($D252,[1]venta_neta_cons!$A$2:$N$1048576,9,0)</f>
        <v>0</v>
      </c>
      <c r="AE252" s="75">
        <f>+VLOOKUP($D252,[1]venta_neta_cons!$A$2:$N$1048576,10,0)</f>
        <v>0</v>
      </c>
      <c r="AF252" s="75">
        <f>+VLOOKUP($D252,[1]venta_neta_cons!$A$2:$N$1048576,11,0)</f>
        <v>0</v>
      </c>
      <c r="AG252" s="75">
        <f>+VLOOKUP($D252,[1]venta_neta_cons!$A$2:$N$1048576,12,0)</f>
        <v>0</v>
      </c>
      <c r="AH252" s="75">
        <f>+VLOOKUP($D252,[1]venta_neta_cons!$A$2:$N$1048576,13,0)</f>
        <v>0</v>
      </c>
      <c r="AI252" s="75">
        <f>+VLOOKUP($D252,[1]venta_neta_cons!$A$2:$N$1048576,14,0)</f>
        <v>0</v>
      </c>
      <c r="AJ252" s="76">
        <f t="shared" si="424"/>
        <v>6910</v>
      </c>
      <c r="AK252" s="159">
        <f t="shared" si="422"/>
        <v>0.48254124457308251</v>
      </c>
      <c r="AL252" s="76"/>
      <c r="AM252" s="75">
        <f>+VLOOKUP($D252,[1]saldo_cons!$A$2:$N$1048576,3,0)</f>
        <v>6910</v>
      </c>
      <c r="AN252" s="75">
        <f>+VLOOKUP($D252,[1]saldo_cons!$A$2:$N$1048576,4,0)</f>
        <v>0</v>
      </c>
      <c r="AO252" s="75">
        <f>+VLOOKUP($D252,[1]saldo_cons!$A$2:$N$1048576,5,0)</f>
        <v>0</v>
      </c>
      <c r="AP252" s="75">
        <f>+VLOOKUP($D252,[1]saldo_cons!$A$2:$N$1048576,6,0)</f>
        <v>0</v>
      </c>
      <c r="AQ252" s="75">
        <f>+VLOOKUP($D252,[1]saldo_cons!$A$2:$N$1048576,7,0)</f>
        <v>0</v>
      </c>
      <c r="AR252" s="75">
        <f>+VLOOKUP($D252,[1]saldo_cons!$A$2:$N$1048576,8,0)</f>
        <v>0</v>
      </c>
      <c r="AS252" s="75">
        <f>+VLOOKUP($D252,[1]saldo_cons!$A$2:$N$1048576,9,0)</f>
        <v>0</v>
      </c>
      <c r="AT252" s="75">
        <f>+VLOOKUP($D252,[1]saldo_cons!$A$2:$N$1048576,10,0)</f>
        <v>0</v>
      </c>
      <c r="AU252" s="75">
        <f>+VLOOKUP($D252,[1]saldo_cons!$A$2:$N$1048576,11,0)</f>
        <v>0</v>
      </c>
      <c r="AV252" s="75">
        <f>+VLOOKUP($D252,[1]saldo_cons!$A$2:$N$1048576,12,0)</f>
        <v>0</v>
      </c>
      <c r="AW252" s="75">
        <f>+VLOOKUP($D252,[1]saldo_cons!$A$2:$N$1048576,13,0)</f>
        <v>0</v>
      </c>
      <c r="AX252" s="75">
        <f>+VLOOKUP($D252,[1]saldo_cons!$A$2:$N$1048576,14,0)</f>
        <v>0</v>
      </c>
      <c r="AY252" s="76">
        <f t="shared" si="501"/>
        <v>6910</v>
      </c>
      <c r="AZ252" s="76"/>
      <c r="BA252" s="76"/>
      <c r="BB252" s="75">
        <f>+VLOOKUP($D252,[1]ggr_cons!$A$2:$N$1048576,3,0)</f>
        <v>3334.36</v>
      </c>
      <c r="BC252" s="75">
        <f>+VLOOKUP($D252,[1]ggr_cons!$A$2:$N$1048576,4,0)</f>
        <v>0</v>
      </c>
      <c r="BD252" s="75">
        <f>+VLOOKUP($D252,[1]ggr_cons!$A$2:$N$1048576,5,0)</f>
        <v>0</v>
      </c>
      <c r="BE252" s="75">
        <f>+VLOOKUP($D252,[1]ggr_cons!$A$2:$N$1048576,6,0)</f>
        <v>0</v>
      </c>
      <c r="BF252" s="75">
        <f>+VLOOKUP($D252,[1]ggr_cons!$A$2:$N$1048576,7,0)</f>
        <v>0</v>
      </c>
      <c r="BG252" s="75">
        <f>+VLOOKUP($D252,[1]ggr_cons!$A$2:$N$1048576,8,0)</f>
        <v>0</v>
      </c>
      <c r="BH252" s="75">
        <f>+VLOOKUP($D252,[1]ggr_cons!$A$2:$N$1048576,9,0)</f>
        <v>0</v>
      </c>
      <c r="BI252" s="75">
        <f>+VLOOKUP($D252,[1]ggr_cons!$A$2:$N$1048576,10,0)</f>
        <v>0</v>
      </c>
      <c r="BJ252" s="75">
        <f>+VLOOKUP($D252,[1]ggr_cons!$A$2:$N$1048576,11,0)</f>
        <v>0</v>
      </c>
      <c r="BK252" s="75">
        <f>+VLOOKUP($D252,[1]ggr_cons!$A$2:$N$1048576,12,0)</f>
        <v>0</v>
      </c>
      <c r="BL252" s="75">
        <f>+VLOOKUP($D252,[1]ggr_cons!$A$2:$N$1048576,13,0)</f>
        <v>0</v>
      </c>
      <c r="BM252" s="75">
        <f>+VLOOKUP($D252,[1]ggr_cons!$A$2:$N$1048576,14,0)</f>
        <v>0</v>
      </c>
      <c r="BN252" s="76">
        <f t="shared" si="502"/>
        <v>3334.36</v>
      </c>
      <c r="BO252" s="75"/>
      <c r="BP252" s="75"/>
      <c r="BQ252" s="77">
        <f t="shared" si="425"/>
        <v>69.100000000000009</v>
      </c>
      <c r="BR252" s="77">
        <f t="shared" si="426"/>
        <v>0</v>
      </c>
      <c r="BS252" s="77">
        <f t="shared" si="427"/>
        <v>0</v>
      </c>
      <c r="BT252" s="77">
        <f t="shared" si="428"/>
        <v>0</v>
      </c>
      <c r="BU252" s="77">
        <f t="shared" si="429"/>
        <v>0</v>
      </c>
      <c r="BV252" s="77">
        <f t="shared" si="430"/>
        <v>0</v>
      </c>
      <c r="BW252" s="77">
        <f t="shared" si="431"/>
        <v>0</v>
      </c>
      <c r="BX252" s="77">
        <f t="shared" si="432"/>
        <v>0</v>
      </c>
      <c r="BY252" s="77">
        <f t="shared" si="433"/>
        <v>0</v>
      </c>
      <c r="BZ252" s="77">
        <f t="shared" si="434"/>
        <v>0</v>
      </c>
      <c r="CA252" s="77">
        <f t="shared" si="435"/>
        <v>0</v>
      </c>
      <c r="CB252" s="77">
        <f t="shared" si="436"/>
        <v>0</v>
      </c>
      <c r="CC252" s="77">
        <f t="shared" si="437"/>
        <v>69.100000000000009</v>
      </c>
      <c r="CD252" s="75"/>
      <c r="CE252" s="77"/>
      <c r="CF252" s="77">
        <f t="shared" si="438"/>
        <v>57.107438016528931</v>
      </c>
      <c r="CG252" s="77">
        <f t="shared" si="439"/>
        <v>0</v>
      </c>
      <c r="CH252" s="77">
        <f t="shared" si="440"/>
        <v>0</v>
      </c>
      <c r="CI252" s="77">
        <f t="shared" si="441"/>
        <v>0</v>
      </c>
      <c r="CJ252" s="77">
        <f t="shared" si="442"/>
        <v>0</v>
      </c>
      <c r="CK252" s="77">
        <f t="shared" si="443"/>
        <v>0</v>
      </c>
      <c r="CL252" s="77">
        <f t="shared" si="444"/>
        <v>0</v>
      </c>
      <c r="CM252" s="77">
        <f t="shared" si="445"/>
        <v>0</v>
      </c>
      <c r="CN252" s="77">
        <f t="shared" si="446"/>
        <v>0</v>
      </c>
      <c r="CO252" s="77">
        <f t="shared" si="447"/>
        <v>0</v>
      </c>
      <c r="CP252" s="77">
        <f t="shared" si="448"/>
        <v>0</v>
      </c>
      <c r="CQ252" s="77">
        <f t="shared" si="449"/>
        <v>0</v>
      </c>
      <c r="CR252" s="77">
        <f t="shared" si="450"/>
        <v>57.107438016528931</v>
      </c>
      <c r="CS252" s="75"/>
      <c r="CT252" s="75"/>
      <c r="CU252" s="78">
        <f t="shared" si="463"/>
        <v>138.20000000000002</v>
      </c>
      <c r="CV252" s="78">
        <f t="shared" si="464"/>
        <v>0</v>
      </c>
      <c r="CW252" s="78">
        <f t="shared" si="465"/>
        <v>0</v>
      </c>
      <c r="CX252" s="78">
        <f t="shared" si="466"/>
        <v>0</v>
      </c>
      <c r="CY252" s="78">
        <f t="shared" si="467"/>
        <v>0</v>
      </c>
      <c r="CZ252" s="78">
        <f t="shared" si="468"/>
        <v>0</v>
      </c>
      <c r="DA252" s="78">
        <f t="shared" si="469"/>
        <v>0</v>
      </c>
      <c r="DB252" s="78">
        <f t="shared" si="470"/>
        <v>0</v>
      </c>
      <c r="DC252" s="78">
        <f t="shared" si="471"/>
        <v>0</v>
      </c>
      <c r="DD252" s="78">
        <f t="shared" si="472"/>
        <v>0</v>
      </c>
      <c r="DE252" s="78">
        <f t="shared" si="473"/>
        <v>0</v>
      </c>
      <c r="DF252" s="78">
        <f t="shared" si="474"/>
        <v>0</v>
      </c>
      <c r="DG252" s="77">
        <f t="shared" si="475"/>
        <v>138.20000000000002</v>
      </c>
      <c r="DH252" s="75"/>
      <c r="DJ252" s="6">
        <f t="shared" si="476"/>
        <v>30</v>
      </c>
      <c r="DK252" s="6">
        <f t="shared" si="477"/>
        <v>0</v>
      </c>
      <c r="DL252" s="6">
        <f t="shared" si="478"/>
        <v>0</v>
      </c>
      <c r="DM252" s="6">
        <f t="shared" si="479"/>
        <v>0</v>
      </c>
      <c r="DN252" s="6">
        <f t="shared" si="480"/>
        <v>0</v>
      </c>
      <c r="DO252" s="6">
        <f t="shared" si="481"/>
        <v>0</v>
      </c>
      <c r="DP252" s="6">
        <f t="shared" si="482"/>
        <v>0</v>
      </c>
      <c r="DQ252" s="6">
        <f t="shared" si="483"/>
        <v>0</v>
      </c>
      <c r="DR252" s="6">
        <f t="shared" si="484"/>
        <v>0</v>
      </c>
      <c r="DS252" s="6">
        <f t="shared" si="485"/>
        <v>0</v>
      </c>
      <c r="DT252" s="6">
        <f t="shared" si="486"/>
        <v>0</v>
      </c>
      <c r="DU252" s="6">
        <f t="shared" si="487"/>
        <v>0</v>
      </c>
      <c r="DV252" s="77">
        <f t="shared" si="505"/>
        <v>30</v>
      </c>
      <c r="DY252" s="6">
        <v>0</v>
      </c>
      <c r="DZ252" s="6">
        <v>0</v>
      </c>
      <c r="EA252" s="6">
        <v>0</v>
      </c>
      <c r="EB252" s="6">
        <v>0</v>
      </c>
      <c r="EC252" s="6">
        <v>0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>
        <v>0</v>
      </c>
      <c r="EK252" s="77">
        <f t="shared" si="503"/>
        <v>0</v>
      </c>
      <c r="EO252" s="75">
        <f t="shared" si="451"/>
        <v>168.20000000000002</v>
      </c>
      <c r="EP252" s="75">
        <f t="shared" si="452"/>
        <v>0</v>
      </c>
      <c r="EQ252" s="75">
        <f t="shared" si="453"/>
        <v>0</v>
      </c>
      <c r="ER252" s="75">
        <f t="shared" si="454"/>
        <v>0</v>
      </c>
      <c r="ES252" s="75">
        <f t="shared" si="455"/>
        <v>0</v>
      </c>
      <c r="ET252" s="75">
        <f t="shared" si="456"/>
        <v>0</v>
      </c>
      <c r="EU252" s="75">
        <f t="shared" si="457"/>
        <v>0</v>
      </c>
      <c r="EV252" s="75">
        <f t="shared" si="458"/>
        <v>0</v>
      </c>
      <c r="EW252" s="75">
        <f t="shared" si="459"/>
        <v>0</v>
      </c>
      <c r="EX252" s="75">
        <f t="shared" si="460"/>
        <v>0</v>
      </c>
      <c r="EY252" s="75">
        <f t="shared" si="461"/>
        <v>0</v>
      </c>
      <c r="EZ252" s="75">
        <f t="shared" si="462"/>
        <v>0</v>
      </c>
      <c r="FA252" s="77">
        <f t="shared" si="504"/>
        <v>168.20000000000002</v>
      </c>
      <c r="FD252" s="75">
        <f t="shared" si="488"/>
        <v>6741.8</v>
      </c>
      <c r="FE252" s="75">
        <f t="shared" si="489"/>
        <v>0</v>
      </c>
      <c r="FF252" s="75">
        <f t="shared" si="490"/>
        <v>0</v>
      </c>
      <c r="FG252" s="75">
        <f t="shared" si="491"/>
        <v>0</v>
      </c>
      <c r="FH252" s="75">
        <f t="shared" si="492"/>
        <v>0</v>
      </c>
      <c r="FI252" s="75">
        <f t="shared" si="493"/>
        <v>0</v>
      </c>
      <c r="FJ252" s="75">
        <f t="shared" si="494"/>
        <v>0</v>
      </c>
      <c r="FK252" s="75">
        <f t="shared" si="495"/>
        <v>0</v>
      </c>
      <c r="FL252" s="75">
        <f t="shared" si="496"/>
        <v>0</v>
      </c>
      <c r="FM252" s="75">
        <f t="shared" si="497"/>
        <v>0</v>
      </c>
      <c r="FN252" s="75">
        <f t="shared" si="498"/>
        <v>0</v>
      </c>
      <c r="FO252" s="75">
        <f t="shared" si="499"/>
        <v>0</v>
      </c>
      <c r="FP252" s="75">
        <f t="shared" si="500"/>
        <v>6741.8</v>
      </c>
    </row>
    <row r="253" spans="1:172" ht="15" customHeight="1" outlineLevel="2" x14ac:dyDescent="0.25">
      <c r="A253" s="30">
        <v>12</v>
      </c>
      <c r="B253" s="30" t="s">
        <v>408</v>
      </c>
      <c r="C253" s="30" t="s">
        <v>6</v>
      </c>
      <c r="D253" s="64">
        <f t="shared" si="423"/>
        <v>16204</v>
      </c>
      <c r="E253" s="62">
        <v>16204</v>
      </c>
      <c r="F253" s="55" t="s">
        <v>825</v>
      </c>
      <c r="G253" s="36" t="s">
        <v>410</v>
      </c>
      <c r="H253" s="36" t="s">
        <v>410</v>
      </c>
      <c r="I253" s="55" t="s">
        <v>824</v>
      </c>
      <c r="J253" s="44" t="s">
        <v>445</v>
      </c>
      <c r="K253" s="44" t="s">
        <v>434</v>
      </c>
      <c r="L253" s="32" t="s">
        <v>220</v>
      </c>
      <c r="M253" s="33" t="s">
        <v>405</v>
      </c>
      <c r="N253" s="34">
        <v>0.01</v>
      </c>
      <c r="O253" s="34">
        <v>0.02</v>
      </c>
      <c r="P253" s="34">
        <v>0</v>
      </c>
      <c r="Q253" s="34">
        <v>0</v>
      </c>
      <c r="R253" s="33">
        <v>0</v>
      </c>
      <c r="S253" s="33">
        <v>0</v>
      </c>
      <c r="T253" s="33">
        <v>30</v>
      </c>
      <c r="U253" s="33"/>
      <c r="X253" s="75">
        <f>+VLOOKUP($D253,[1]venta_neta_cons!$A$2:$N$1048576,3,0)</f>
        <v>1432</v>
      </c>
      <c r="Y253" s="75">
        <f>+VLOOKUP($D253,[1]venta_neta_cons!$A$2:$N$1048576,4,0)</f>
        <v>0</v>
      </c>
      <c r="Z253" s="75">
        <f>+VLOOKUP($D253,[1]venta_neta_cons!$A$2:$N$1048576,5,0)</f>
        <v>0</v>
      </c>
      <c r="AA253" s="75">
        <f>+VLOOKUP($D253,[1]venta_neta_cons!$A$2:$N$1048576,6,0)</f>
        <v>0</v>
      </c>
      <c r="AB253" s="75">
        <f>+VLOOKUP($D253,[1]venta_neta_cons!$A$2:$N$1048576,7,0)</f>
        <v>0</v>
      </c>
      <c r="AC253" s="75">
        <f>+VLOOKUP($D253,[1]venta_neta_cons!$A$2:$N$1048576,8,0)</f>
        <v>0</v>
      </c>
      <c r="AD253" s="75">
        <f>+VLOOKUP($D253,[1]venta_neta_cons!$A$2:$N$1048576,9,0)</f>
        <v>0</v>
      </c>
      <c r="AE253" s="75">
        <f>+VLOOKUP($D253,[1]venta_neta_cons!$A$2:$N$1048576,10,0)</f>
        <v>0</v>
      </c>
      <c r="AF253" s="75">
        <f>+VLOOKUP($D253,[1]venta_neta_cons!$A$2:$N$1048576,11,0)</f>
        <v>0</v>
      </c>
      <c r="AG253" s="75">
        <f>+VLOOKUP($D253,[1]venta_neta_cons!$A$2:$N$1048576,12,0)</f>
        <v>0</v>
      </c>
      <c r="AH253" s="75">
        <f>+VLOOKUP($D253,[1]venta_neta_cons!$A$2:$N$1048576,13,0)</f>
        <v>0</v>
      </c>
      <c r="AI253" s="75">
        <f>+VLOOKUP($D253,[1]venta_neta_cons!$A$2:$N$1048576,14,0)</f>
        <v>0</v>
      </c>
      <c r="AJ253" s="76">
        <f t="shared" si="424"/>
        <v>1432</v>
      </c>
      <c r="AK253" s="159">
        <f t="shared" si="422"/>
        <v>0.52958100558659216</v>
      </c>
      <c r="AL253" s="76"/>
      <c r="AM253" s="75">
        <f>+VLOOKUP($D253,[1]saldo_cons!$A$2:$N$1048576,3,0)</f>
        <v>1432</v>
      </c>
      <c r="AN253" s="75">
        <f>+VLOOKUP($D253,[1]saldo_cons!$A$2:$N$1048576,4,0)</f>
        <v>0</v>
      </c>
      <c r="AO253" s="75">
        <f>+VLOOKUP($D253,[1]saldo_cons!$A$2:$N$1048576,5,0)</f>
        <v>0</v>
      </c>
      <c r="AP253" s="75">
        <f>+VLOOKUP($D253,[1]saldo_cons!$A$2:$N$1048576,6,0)</f>
        <v>0</v>
      </c>
      <c r="AQ253" s="75">
        <f>+VLOOKUP($D253,[1]saldo_cons!$A$2:$N$1048576,7,0)</f>
        <v>0</v>
      </c>
      <c r="AR253" s="75">
        <f>+VLOOKUP($D253,[1]saldo_cons!$A$2:$N$1048576,8,0)</f>
        <v>0</v>
      </c>
      <c r="AS253" s="75">
        <f>+VLOOKUP($D253,[1]saldo_cons!$A$2:$N$1048576,9,0)</f>
        <v>0</v>
      </c>
      <c r="AT253" s="75">
        <f>+VLOOKUP($D253,[1]saldo_cons!$A$2:$N$1048576,10,0)</f>
        <v>0</v>
      </c>
      <c r="AU253" s="75">
        <f>+VLOOKUP($D253,[1]saldo_cons!$A$2:$N$1048576,11,0)</f>
        <v>0</v>
      </c>
      <c r="AV253" s="75">
        <f>+VLOOKUP($D253,[1]saldo_cons!$A$2:$N$1048576,12,0)</f>
        <v>0</v>
      </c>
      <c r="AW253" s="75">
        <f>+VLOOKUP($D253,[1]saldo_cons!$A$2:$N$1048576,13,0)</f>
        <v>0</v>
      </c>
      <c r="AX253" s="75">
        <f>+VLOOKUP($D253,[1]saldo_cons!$A$2:$N$1048576,14,0)</f>
        <v>0</v>
      </c>
      <c r="AY253" s="76">
        <f t="shared" si="501"/>
        <v>1432</v>
      </c>
      <c r="AZ253" s="76"/>
      <c r="BA253" s="76"/>
      <c r="BB253" s="75">
        <f>+VLOOKUP($D253,[1]ggr_cons!$A$2:$N$1048576,3,0)</f>
        <v>758.36</v>
      </c>
      <c r="BC253" s="75">
        <f>+VLOOKUP($D253,[1]ggr_cons!$A$2:$N$1048576,4,0)</f>
        <v>0</v>
      </c>
      <c r="BD253" s="75">
        <f>+VLOOKUP($D253,[1]ggr_cons!$A$2:$N$1048576,5,0)</f>
        <v>0</v>
      </c>
      <c r="BE253" s="75">
        <f>+VLOOKUP($D253,[1]ggr_cons!$A$2:$N$1048576,6,0)</f>
        <v>0</v>
      </c>
      <c r="BF253" s="75">
        <f>+VLOOKUP($D253,[1]ggr_cons!$A$2:$N$1048576,7,0)</f>
        <v>0</v>
      </c>
      <c r="BG253" s="75">
        <f>+VLOOKUP($D253,[1]ggr_cons!$A$2:$N$1048576,8,0)</f>
        <v>0</v>
      </c>
      <c r="BH253" s="75">
        <f>+VLOOKUP($D253,[1]ggr_cons!$A$2:$N$1048576,9,0)</f>
        <v>0</v>
      </c>
      <c r="BI253" s="75">
        <f>+VLOOKUP($D253,[1]ggr_cons!$A$2:$N$1048576,10,0)</f>
        <v>0</v>
      </c>
      <c r="BJ253" s="75">
        <f>+VLOOKUP($D253,[1]ggr_cons!$A$2:$N$1048576,11,0)</f>
        <v>0</v>
      </c>
      <c r="BK253" s="75">
        <f>+VLOOKUP($D253,[1]ggr_cons!$A$2:$N$1048576,12,0)</f>
        <v>0</v>
      </c>
      <c r="BL253" s="75">
        <f>+VLOOKUP($D253,[1]ggr_cons!$A$2:$N$1048576,13,0)</f>
        <v>0</v>
      </c>
      <c r="BM253" s="75">
        <f>+VLOOKUP($D253,[1]ggr_cons!$A$2:$N$1048576,14,0)</f>
        <v>0</v>
      </c>
      <c r="BN253" s="76">
        <f t="shared" si="502"/>
        <v>758.36</v>
      </c>
      <c r="BO253" s="75"/>
      <c r="BP253" s="75"/>
      <c r="BQ253" s="77">
        <f t="shared" si="425"/>
        <v>14.32</v>
      </c>
      <c r="BR253" s="77">
        <f t="shared" si="426"/>
        <v>0</v>
      </c>
      <c r="BS253" s="77">
        <f t="shared" si="427"/>
        <v>0</v>
      </c>
      <c r="BT253" s="77">
        <f t="shared" si="428"/>
        <v>0</v>
      </c>
      <c r="BU253" s="77">
        <f t="shared" si="429"/>
        <v>0</v>
      </c>
      <c r="BV253" s="77">
        <f t="shared" si="430"/>
        <v>0</v>
      </c>
      <c r="BW253" s="77">
        <f t="shared" si="431"/>
        <v>0</v>
      </c>
      <c r="BX253" s="77">
        <f t="shared" si="432"/>
        <v>0</v>
      </c>
      <c r="BY253" s="77">
        <f t="shared" si="433"/>
        <v>0</v>
      </c>
      <c r="BZ253" s="77">
        <f t="shared" si="434"/>
        <v>0</v>
      </c>
      <c r="CA253" s="77">
        <f t="shared" si="435"/>
        <v>0</v>
      </c>
      <c r="CB253" s="77">
        <f t="shared" si="436"/>
        <v>0</v>
      </c>
      <c r="CC253" s="77">
        <f t="shared" si="437"/>
        <v>14.32</v>
      </c>
      <c r="CD253" s="75"/>
      <c r="CE253" s="77"/>
      <c r="CF253" s="77">
        <f t="shared" si="438"/>
        <v>11.834710743801654</v>
      </c>
      <c r="CG253" s="77">
        <f t="shared" si="439"/>
        <v>0</v>
      </c>
      <c r="CH253" s="77">
        <f t="shared" si="440"/>
        <v>0</v>
      </c>
      <c r="CI253" s="77">
        <f t="shared" si="441"/>
        <v>0</v>
      </c>
      <c r="CJ253" s="77">
        <f t="shared" si="442"/>
        <v>0</v>
      </c>
      <c r="CK253" s="77">
        <f t="shared" si="443"/>
        <v>0</v>
      </c>
      <c r="CL253" s="77">
        <f t="shared" si="444"/>
        <v>0</v>
      </c>
      <c r="CM253" s="77">
        <f t="shared" si="445"/>
        <v>0</v>
      </c>
      <c r="CN253" s="77">
        <f t="shared" si="446"/>
        <v>0</v>
      </c>
      <c r="CO253" s="77">
        <f t="shared" si="447"/>
        <v>0</v>
      </c>
      <c r="CP253" s="77">
        <f t="shared" si="448"/>
        <v>0</v>
      </c>
      <c r="CQ253" s="77">
        <f t="shared" si="449"/>
        <v>0</v>
      </c>
      <c r="CR253" s="77">
        <f t="shared" si="450"/>
        <v>11.834710743801654</v>
      </c>
      <c r="CS253" s="75"/>
      <c r="CT253" s="75"/>
      <c r="CU253" s="78">
        <f t="shared" si="463"/>
        <v>28.64</v>
      </c>
      <c r="CV253" s="78">
        <f t="shared" si="464"/>
        <v>0</v>
      </c>
      <c r="CW253" s="78">
        <f t="shared" si="465"/>
        <v>0</v>
      </c>
      <c r="CX253" s="78">
        <f t="shared" si="466"/>
        <v>0</v>
      </c>
      <c r="CY253" s="78">
        <f t="shared" si="467"/>
        <v>0</v>
      </c>
      <c r="CZ253" s="78">
        <f t="shared" si="468"/>
        <v>0</v>
      </c>
      <c r="DA253" s="78">
        <f t="shared" si="469"/>
        <v>0</v>
      </c>
      <c r="DB253" s="78">
        <f t="shared" si="470"/>
        <v>0</v>
      </c>
      <c r="DC253" s="78">
        <f t="shared" si="471"/>
        <v>0</v>
      </c>
      <c r="DD253" s="78">
        <f t="shared" si="472"/>
        <v>0</v>
      </c>
      <c r="DE253" s="78">
        <f t="shared" si="473"/>
        <v>0</v>
      </c>
      <c r="DF253" s="78">
        <f t="shared" si="474"/>
        <v>0</v>
      </c>
      <c r="DG253" s="77">
        <f t="shared" si="475"/>
        <v>28.64</v>
      </c>
      <c r="DH253" s="75"/>
      <c r="DJ253" s="6">
        <f t="shared" si="476"/>
        <v>30</v>
      </c>
      <c r="DK253" s="6">
        <f t="shared" si="477"/>
        <v>0</v>
      </c>
      <c r="DL253" s="6">
        <f t="shared" si="478"/>
        <v>0</v>
      </c>
      <c r="DM253" s="6">
        <f t="shared" si="479"/>
        <v>0</v>
      </c>
      <c r="DN253" s="6">
        <f t="shared" si="480"/>
        <v>0</v>
      </c>
      <c r="DO253" s="6">
        <f t="shared" si="481"/>
        <v>0</v>
      </c>
      <c r="DP253" s="6">
        <f t="shared" si="482"/>
        <v>0</v>
      </c>
      <c r="DQ253" s="6">
        <f t="shared" si="483"/>
        <v>0</v>
      </c>
      <c r="DR253" s="6">
        <f t="shared" si="484"/>
        <v>0</v>
      </c>
      <c r="DS253" s="6">
        <f t="shared" si="485"/>
        <v>0</v>
      </c>
      <c r="DT253" s="6">
        <f t="shared" si="486"/>
        <v>0</v>
      </c>
      <c r="DU253" s="6">
        <f t="shared" si="487"/>
        <v>0</v>
      </c>
      <c r="DV253" s="77">
        <f t="shared" si="505"/>
        <v>30</v>
      </c>
      <c r="DY253" s="6">
        <v>0</v>
      </c>
      <c r="DZ253" s="6">
        <v>0</v>
      </c>
      <c r="EA253" s="6">
        <v>0</v>
      </c>
      <c r="EB253" s="6">
        <v>0</v>
      </c>
      <c r="EC253" s="6">
        <v>0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>
        <v>0</v>
      </c>
      <c r="EK253" s="77">
        <f t="shared" si="503"/>
        <v>0</v>
      </c>
      <c r="EO253" s="75">
        <f t="shared" si="451"/>
        <v>58.64</v>
      </c>
      <c r="EP253" s="75">
        <f t="shared" si="452"/>
        <v>0</v>
      </c>
      <c r="EQ253" s="75">
        <f t="shared" si="453"/>
        <v>0</v>
      </c>
      <c r="ER253" s="75">
        <f t="shared" si="454"/>
        <v>0</v>
      </c>
      <c r="ES253" s="75">
        <f t="shared" si="455"/>
        <v>0</v>
      </c>
      <c r="ET253" s="75">
        <f t="shared" si="456"/>
        <v>0</v>
      </c>
      <c r="EU253" s="75">
        <f t="shared" si="457"/>
        <v>0</v>
      </c>
      <c r="EV253" s="75">
        <f t="shared" si="458"/>
        <v>0</v>
      </c>
      <c r="EW253" s="75">
        <f t="shared" si="459"/>
        <v>0</v>
      </c>
      <c r="EX253" s="75">
        <f t="shared" si="460"/>
        <v>0</v>
      </c>
      <c r="EY253" s="75">
        <f t="shared" si="461"/>
        <v>0</v>
      </c>
      <c r="EZ253" s="75">
        <f t="shared" si="462"/>
        <v>0</v>
      </c>
      <c r="FA253" s="77">
        <f t="shared" si="504"/>
        <v>58.64</v>
      </c>
      <c r="FD253" s="75">
        <f t="shared" si="488"/>
        <v>1373.36</v>
      </c>
      <c r="FE253" s="75">
        <f t="shared" si="489"/>
        <v>0</v>
      </c>
      <c r="FF253" s="75">
        <f t="shared" si="490"/>
        <v>0</v>
      </c>
      <c r="FG253" s="75">
        <f t="shared" si="491"/>
        <v>0</v>
      </c>
      <c r="FH253" s="75">
        <f t="shared" si="492"/>
        <v>0</v>
      </c>
      <c r="FI253" s="75">
        <f t="shared" si="493"/>
        <v>0</v>
      </c>
      <c r="FJ253" s="75">
        <f t="shared" si="494"/>
        <v>0</v>
      </c>
      <c r="FK253" s="75">
        <f t="shared" si="495"/>
        <v>0</v>
      </c>
      <c r="FL253" s="75">
        <f t="shared" si="496"/>
        <v>0</v>
      </c>
      <c r="FM253" s="75">
        <f t="shared" si="497"/>
        <v>0</v>
      </c>
      <c r="FN253" s="75">
        <f t="shared" si="498"/>
        <v>0</v>
      </c>
      <c r="FO253" s="75">
        <f t="shared" si="499"/>
        <v>0</v>
      </c>
      <c r="FP253" s="75">
        <f t="shared" si="500"/>
        <v>1373.36</v>
      </c>
    </row>
    <row r="254" spans="1:172" ht="15" customHeight="1" outlineLevel="2" x14ac:dyDescent="0.25">
      <c r="A254" s="30">
        <v>12</v>
      </c>
      <c r="B254" s="30" t="s">
        <v>408</v>
      </c>
      <c r="C254" s="30" t="s">
        <v>6</v>
      </c>
      <c r="D254" s="64">
        <f t="shared" si="423"/>
        <v>16206</v>
      </c>
      <c r="E254" s="62">
        <v>16206</v>
      </c>
      <c r="F254" s="55" t="s">
        <v>828</v>
      </c>
      <c r="G254" s="36" t="s">
        <v>410</v>
      </c>
      <c r="H254" s="36" t="s">
        <v>410</v>
      </c>
      <c r="I254" s="55" t="s">
        <v>826</v>
      </c>
      <c r="J254" s="44" t="s">
        <v>827</v>
      </c>
      <c r="K254" s="44" t="s">
        <v>434</v>
      </c>
      <c r="L254" s="32" t="s">
        <v>220</v>
      </c>
      <c r="M254" s="33" t="s">
        <v>405</v>
      </c>
      <c r="N254" s="34">
        <v>0.01</v>
      </c>
      <c r="O254" s="34">
        <v>0.02</v>
      </c>
      <c r="P254" s="34">
        <v>0</v>
      </c>
      <c r="Q254" s="34">
        <v>0</v>
      </c>
      <c r="R254" s="33">
        <v>0</v>
      </c>
      <c r="S254" s="33">
        <v>0</v>
      </c>
      <c r="T254" s="33">
        <v>30</v>
      </c>
      <c r="U254" s="33"/>
      <c r="X254" s="75">
        <f>+VLOOKUP($D254,[1]venta_neta_cons!$A$2:$N$1048576,3,0)</f>
        <v>1802</v>
      </c>
      <c r="Y254" s="75">
        <f>+VLOOKUP($D254,[1]venta_neta_cons!$A$2:$N$1048576,4,0)</f>
        <v>0</v>
      </c>
      <c r="Z254" s="75">
        <f>+VLOOKUP($D254,[1]venta_neta_cons!$A$2:$N$1048576,5,0)</f>
        <v>0</v>
      </c>
      <c r="AA254" s="75">
        <f>+VLOOKUP($D254,[1]venta_neta_cons!$A$2:$N$1048576,6,0)</f>
        <v>0</v>
      </c>
      <c r="AB254" s="75">
        <f>+VLOOKUP($D254,[1]venta_neta_cons!$A$2:$N$1048576,7,0)</f>
        <v>0</v>
      </c>
      <c r="AC254" s="75">
        <f>+VLOOKUP($D254,[1]venta_neta_cons!$A$2:$N$1048576,8,0)</f>
        <v>0</v>
      </c>
      <c r="AD254" s="75">
        <f>+VLOOKUP($D254,[1]venta_neta_cons!$A$2:$N$1048576,9,0)</f>
        <v>0</v>
      </c>
      <c r="AE254" s="75">
        <f>+VLOOKUP($D254,[1]venta_neta_cons!$A$2:$N$1048576,10,0)</f>
        <v>0</v>
      </c>
      <c r="AF254" s="75">
        <f>+VLOOKUP($D254,[1]venta_neta_cons!$A$2:$N$1048576,11,0)</f>
        <v>0</v>
      </c>
      <c r="AG254" s="75">
        <f>+VLOOKUP($D254,[1]venta_neta_cons!$A$2:$N$1048576,12,0)</f>
        <v>0</v>
      </c>
      <c r="AH254" s="75">
        <f>+VLOOKUP($D254,[1]venta_neta_cons!$A$2:$N$1048576,13,0)</f>
        <v>0</v>
      </c>
      <c r="AI254" s="75">
        <f>+VLOOKUP($D254,[1]venta_neta_cons!$A$2:$N$1048576,14,0)</f>
        <v>0</v>
      </c>
      <c r="AJ254" s="76">
        <f t="shared" si="424"/>
        <v>1802</v>
      </c>
      <c r="AK254" s="159">
        <f t="shared" si="422"/>
        <v>0.38701997780244179</v>
      </c>
      <c r="AL254" s="76"/>
      <c r="AM254" s="75">
        <f>+VLOOKUP($D254,[1]saldo_cons!$A$2:$N$1048576,3,0)</f>
        <v>1802</v>
      </c>
      <c r="AN254" s="75">
        <f>+VLOOKUP($D254,[1]saldo_cons!$A$2:$N$1048576,4,0)</f>
        <v>0</v>
      </c>
      <c r="AO254" s="75">
        <f>+VLOOKUP($D254,[1]saldo_cons!$A$2:$N$1048576,5,0)</f>
        <v>0</v>
      </c>
      <c r="AP254" s="75">
        <f>+VLOOKUP($D254,[1]saldo_cons!$A$2:$N$1048576,6,0)</f>
        <v>0</v>
      </c>
      <c r="AQ254" s="75">
        <f>+VLOOKUP($D254,[1]saldo_cons!$A$2:$N$1048576,7,0)</f>
        <v>0</v>
      </c>
      <c r="AR254" s="75">
        <f>+VLOOKUP($D254,[1]saldo_cons!$A$2:$N$1048576,8,0)</f>
        <v>0</v>
      </c>
      <c r="AS254" s="75">
        <f>+VLOOKUP($D254,[1]saldo_cons!$A$2:$N$1048576,9,0)</f>
        <v>0</v>
      </c>
      <c r="AT254" s="75">
        <f>+VLOOKUP($D254,[1]saldo_cons!$A$2:$N$1048576,10,0)</f>
        <v>0</v>
      </c>
      <c r="AU254" s="75">
        <f>+VLOOKUP($D254,[1]saldo_cons!$A$2:$N$1048576,11,0)</f>
        <v>0</v>
      </c>
      <c r="AV254" s="75">
        <f>+VLOOKUP($D254,[1]saldo_cons!$A$2:$N$1048576,12,0)</f>
        <v>0</v>
      </c>
      <c r="AW254" s="75">
        <f>+VLOOKUP($D254,[1]saldo_cons!$A$2:$N$1048576,13,0)</f>
        <v>0</v>
      </c>
      <c r="AX254" s="75">
        <f>+VLOOKUP($D254,[1]saldo_cons!$A$2:$N$1048576,14,0)</f>
        <v>0</v>
      </c>
      <c r="AY254" s="76">
        <f t="shared" si="501"/>
        <v>1802</v>
      </c>
      <c r="AZ254" s="76"/>
      <c r="BA254" s="76"/>
      <c r="BB254" s="75">
        <f>+VLOOKUP($D254,[1]ggr_cons!$A$2:$N$1048576,3,0)</f>
        <v>697.41000000000008</v>
      </c>
      <c r="BC254" s="75">
        <f>+VLOOKUP($D254,[1]ggr_cons!$A$2:$N$1048576,4,0)</f>
        <v>0</v>
      </c>
      <c r="BD254" s="75">
        <f>+VLOOKUP($D254,[1]ggr_cons!$A$2:$N$1048576,5,0)</f>
        <v>0</v>
      </c>
      <c r="BE254" s="75">
        <f>+VLOOKUP($D254,[1]ggr_cons!$A$2:$N$1048576,6,0)</f>
        <v>0</v>
      </c>
      <c r="BF254" s="75">
        <f>+VLOOKUP($D254,[1]ggr_cons!$A$2:$N$1048576,7,0)</f>
        <v>0</v>
      </c>
      <c r="BG254" s="75">
        <f>+VLOOKUP($D254,[1]ggr_cons!$A$2:$N$1048576,8,0)</f>
        <v>0</v>
      </c>
      <c r="BH254" s="75">
        <f>+VLOOKUP($D254,[1]ggr_cons!$A$2:$N$1048576,9,0)</f>
        <v>0</v>
      </c>
      <c r="BI254" s="75">
        <f>+VLOOKUP($D254,[1]ggr_cons!$A$2:$N$1048576,10,0)</f>
        <v>0</v>
      </c>
      <c r="BJ254" s="75">
        <f>+VLOOKUP($D254,[1]ggr_cons!$A$2:$N$1048576,11,0)</f>
        <v>0</v>
      </c>
      <c r="BK254" s="75">
        <f>+VLOOKUP($D254,[1]ggr_cons!$A$2:$N$1048576,12,0)</f>
        <v>0</v>
      </c>
      <c r="BL254" s="75">
        <f>+VLOOKUP($D254,[1]ggr_cons!$A$2:$N$1048576,13,0)</f>
        <v>0</v>
      </c>
      <c r="BM254" s="75">
        <f>+VLOOKUP($D254,[1]ggr_cons!$A$2:$N$1048576,14,0)</f>
        <v>0</v>
      </c>
      <c r="BN254" s="76">
        <f t="shared" si="502"/>
        <v>697.41000000000008</v>
      </c>
      <c r="BO254" s="75"/>
      <c r="BP254" s="75"/>
      <c r="BQ254" s="77">
        <f t="shared" si="425"/>
        <v>18.02</v>
      </c>
      <c r="BR254" s="77">
        <f t="shared" si="426"/>
        <v>0</v>
      </c>
      <c r="BS254" s="77">
        <f t="shared" si="427"/>
        <v>0</v>
      </c>
      <c r="BT254" s="77">
        <f t="shared" si="428"/>
        <v>0</v>
      </c>
      <c r="BU254" s="77">
        <f t="shared" si="429"/>
        <v>0</v>
      </c>
      <c r="BV254" s="77">
        <f t="shared" si="430"/>
        <v>0</v>
      </c>
      <c r="BW254" s="77">
        <f t="shared" si="431"/>
        <v>0</v>
      </c>
      <c r="BX254" s="77">
        <f t="shared" si="432"/>
        <v>0</v>
      </c>
      <c r="BY254" s="77">
        <f t="shared" si="433"/>
        <v>0</v>
      </c>
      <c r="BZ254" s="77">
        <f t="shared" si="434"/>
        <v>0</v>
      </c>
      <c r="CA254" s="77">
        <f t="shared" si="435"/>
        <v>0</v>
      </c>
      <c r="CB254" s="77">
        <f t="shared" si="436"/>
        <v>0</v>
      </c>
      <c r="CC254" s="77">
        <f t="shared" si="437"/>
        <v>18.02</v>
      </c>
      <c r="CD254" s="75"/>
      <c r="CE254" s="77"/>
      <c r="CF254" s="77">
        <f t="shared" si="438"/>
        <v>14.892561983471074</v>
      </c>
      <c r="CG254" s="77">
        <f t="shared" si="439"/>
        <v>0</v>
      </c>
      <c r="CH254" s="77">
        <f t="shared" si="440"/>
        <v>0</v>
      </c>
      <c r="CI254" s="77">
        <f t="shared" si="441"/>
        <v>0</v>
      </c>
      <c r="CJ254" s="77">
        <f t="shared" si="442"/>
        <v>0</v>
      </c>
      <c r="CK254" s="77">
        <f t="shared" si="443"/>
        <v>0</v>
      </c>
      <c r="CL254" s="77">
        <f t="shared" si="444"/>
        <v>0</v>
      </c>
      <c r="CM254" s="77">
        <f t="shared" si="445"/>
        <v>0</v>
      </c>
      <c r="CN254" s="77">
        <f t="shared" si="446"/>
        <v>0</v>
      </c>
      <c r="CO254" s="77">
        <f t="shared" si="447"/>
        <v>0</v>
      </c>
      <c r="CP254" s="77">
        <f t="shared" si="448"/>
        <v>0</v>
      </c>
      <c r="CQ254" s="77">
        <f t="shared" si="449"/>
        <v>0</v>
      </c>
      <c r="CR254" s="77">
        <f t="shared" si="450"/>
        <v>14.892561983471074</v>
      </c>
      <c r="CS254" s="75"/>
      <c r="CT254" s="75"/>
      <c r="CU254" s="78">
        <f t="shared" si="463"/>
        <v>36.04</v>
      </c>
      <c r="CV254" s="78">
        <f t="shared" si="464"/>
        <v>0</v>
      </c>
      <c r="CW254" s="78">
        <f t="shared" si="465"/>
        <v>0</v>
      </c>
      <c r="CX254" s="78">
        <f t="shared" si="466"/>
        <v>0</v>
      </c>
      <c r="CY254" s="78">
        <f t="shared" si="467"/>
        <v>0</v>
      </c>
      <c r="CZ254" s="78">
        <f t="shared" si="468"/>
        <v>0</v>
      </c>
      <c r="DA254" s="78">
        <f t="shared" si="469"/>
        <v>0</v>
      </c>
      <c r="DB254" s="78">
        <f t="shared" si="470"/>
        <v>0</v>
      </c>
      <c r="DC254" s="78">
        <f t="shared" si="471"/>
        <v>0</v>
      </c>
      <c r="DD254" s="78">
        <f t="shared" si="472"/>
        <v>0</v>
      </c>
      <c r="DE254" s="78">
        <f t="shared" si="473"/>
        <v>0</v>
      </c>
      <c r="DF254" s="78">
        <f t="shared" si="474"/>
        <v>0</v>
      </c>
      <c r="DG254" s="77">
        <f t="shared" si="475"/>
        <v>36.04</v>
      </c>
      <c r="DH254" s="75"/>
      <c r="DJ254" s="6">
        <f t="shared" si="476"/>
        <v>30</v>
      </c>
      <c r="DK254" s="6">
        <f t="shared" si="477"/>
        <v>0</v>
      </c>
      <c r="DL254" s="6">
        <f t="shared" si="478"/>
        <v>0</v>
      </c>
      <c r="DM254" s="6">
        <f t="shared" si="479"/>
        <v>0</v>
      </c>
      <c r="DN254" s="6">
        <f t="shared" si="480"/>
        <v>0</v>
      </c>
      <c r="DO254" s="6">
        <f t="shared" si="481"/>
        <v>0</v>
      </c>
      <c r="DP254" s="6">
        <f t="shared" si="482"/>
        <v>0</v>
      </c>
      <c r="DQ254" s="6">
        <f t="shared" si="483"/>
        <v>0</v>
      </c>
      <c r="DR254" s="6">
        <f t="shared" si="484"/>
        <v>0</v>
      </c>
      <c r="DS254" s="6">
        <f t="shared" si="485"/>
        <v>0</v>
      </c>
      <c r="DT254" s="6">
        <f t="shared" si="486"/>
        <v>0</v>
      </c>
      <c r="DU254" s="6">
        <f t="shared" si="487"/>
        <v>0</v>
      </c>
      <c r="DV254" s="77">
        <f t="shared" si="505"/>
        <v>30</v>
      </c>
      <c r="DY254" s="6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>
        <v>0</v>
      </c>
      <c r="EK254" s="77">
        <f t="shared" si="503"/>
        <v>0</v>
      </c>
      <c r="EO254" s="75">
        <f t="shared" si="451"/>
        <v>66.039999999999992</v>
      </c>
      <c r="EP254" s="75">
        <f t="shared" si="452"/>
        <v>0</v>
      </c>
      <c r="EQ254" s="75">
        <f t="shared" si="453"/>
        <v>0</v>
      </c>
      <c r="ER254" s="75">
        <f t="shared" si="454"/>
        <v>0</v>
      </c>
      <c r="ES254" s="75">
        <f t="shared" si="455"/>
        <v>0</v>
      </c>
      <c r="ET254" s="75">
        <f t="shared" si="456"/>
        <v>0</v>
      </c>
      <c r="EU254" s="75">
        <f t="shared" si="457"/>
        <v>0</v>
      </c>
      <c r="EV254" s="75">
        <f t="shared" si="458"/>
        <v>0</v>
      </c>
      <c r="EW254" s="75">
        <f t="shared" si="459"/>
        <v>0</v>
      </c>
      <c r="EX254" s="75">
        <f t="shared" si="460"/>
        <v>0</v>
      </c>
      <c r="EY254" s="75">
        <f t="shared" si="461"/>
        <v>0</v>
      </c>
      <c r="EZ254" s="75">
        <f t="shared" si="462"/>
        <v>0</v>
      </c>
      <c r="FA254" s="77">
        <f t="shared" si="504"/>
        <v>66.039999999999992</v>
      </c>
      <c r="FD254" s="75">
        <f t="shared" si="488"/>
        <v>1735.96</v>
      </c>
      <c r="FE254" s="75">
        <f t="shared" si="489"/>
        <v>0</v>
      </c>
      <c r="FF254" s="75">
        <f t="shared" si="490"/>
        <v>0</v>
      </c>
      <c r="FG254" s="75">
        <f t="shared" si="491"/>
        <v>0</v>
      </c>
      <c r="FH254" s="75">
        <f t="shared" si="492"/>
        <v>0</v>
      </c>
      <c r="FI254" s="75">
        <f t="shared" si="493"/>
        <v>0</v>
      </c>
      <c r="FJ254" s="75">
        <f t="shared" si="494"/>
        <v>0</v>
      </c>
      <c r="FK254" s="75">
        <f t="shared" si="495"/>
        <v>0</v>
      </c>
      <c r="FL254" s="75">
        <f t="shared" si="496"/>
        <v>0</v>
      </c>
      <c r="FM254" s="75">
        <f t="shared" si="497"/>
        <v>0</v>
      </c>
      <c r="FN254" s="75">
        <f t="shared" si="498"/>
        <v>0</v>
      </c>
      <c r="FO254" s="75">
        <f t="shared" si="499"/>
        <v>0</v>
      </c>
      <c r="FP254" s="75">
        <f t="shared" si="500"/>
        <v>1735.96</v>
      </c>
    </row>
    <row r="255" spans="1:172" ht="15" customHeight="1" outlineLevel="2" x14ac:dyDescent="0.25">
      <c r="A255" s="30">
        <v>12</v>
      </c>
      <c r="B255" s="30" t="s">
        <v>408</v>
      </c>
      <c r="C255" s="30" t="s">
        <v>6</v>
      </c>
      <c r="D255" s="64">
        <f t="shared" si="423"/>
        <v>16207</v>
      </c>
      <c r="E255" s="62">
        <v>16207</v>
      </c>
      <c r="F255" s="37" t="s">
        <v>830</v>
      </c>
      <c r="G255" s="36" t="s">
        <v>410</v>
      </c>
      <c r="H255" s="36" t="s">
        <v>410</v>
      </c>
      <c r="I255" s="55" t="s">
        <v>829</v>
      </c>
      <c r="J255" s="44" t="s">
        <v>445</v>
      </c>
      <c r="K255" s="44" t="s">
        <v>434</v>
      </c>
      <c r="L255" s="32" t="s">
        <v>220</v>
      </c>
      <c r="M255" s="33" t="s">
        <v>405</v>
      </c>
      <c r="N255" s="34">
        <v>0.01</v>
      </c>
      <c r="O255" s="34">
        <v>0.02</v>
      </c>
      <c r="P255" s="34">
        <v>0</v>
      </c>
      <c r="Q255" s="34">
        <v>0</v>
      </c>
      <c r="R255" s="33">
        <v>0</v>
      </c>
      <c r="S255" s="33">
        <v>0</v>
      </c>
      <c r="T255" s="33">
        <v>30</v>
      </c>
      <c r="U255" s="33"/>
      <c r="X255" s="75">
        <f>+VLOOKUP($D255,[1]venta_neta_cons!$A$2:$N$1048576,3,0)</f>
        <v>1227</v>
      </c>
      <c r="Y255" s="75">
        <f>+VLOOKUP($D255,[1]venta_neta_cons!$A$2:$N$1048576,4,0)</f>
        <v>0</v>
      </c>
      <c r="Z255" s="75">
        <f>+VLOOKUP($D255,[1]venta_neta_cons!$A$2:$N$1048576,5,0)</f>
        <v>0</v>
      </c>
      <c r="AA255" s="75">
        <f>+VLOOKUP($D255,[1]venta_neta_cons!$A$2:$N$1048576,6,0)</f>
        <v>0</v>
      </c>
      <c r="AB255" s="75">
        <f>+VLOOKUP($D255,[1]venta_neta_cons!$A$2:$N$1048576,7,0)</f>
        <v>0</v>
      </c>
      <c r="AC255" s="75">
        <f>+VLOOKUP($D255,[1]venta_neta_cons!$A$2:$N$1048576,8,0)</f>
        <v>0</v>
      </c>
      <c r="AD255" s="75">
        <f>+VLOOKUP($D255,[1]venta_neta_cons!$A$2:$N$1048576,9,0)</f>
        <v>0</v>
      </c>
      <c r="AE255" s="75">
        <f>+VLOOKUP($D255,[1]venta_neta_cons!$A$2:$N$1048576,10,0)</f>
        <v>0</v>
      </c>
      <c r="AF255" s="75">
        <f>+VLOOKUP($D255,[1]venta_neta_cons!$A$2:$N$1048576,11,0)</f>
        <v>0</v>
      </c>
      <c r="AG255" s="75">
        <f>+VLOOKUP($D255,[1]venta_neta_cons!$A$2:$N$1048576,12,0)</f>
        <v>0</v>
      </c>
      <c r="AH255" s="75">
        <f>+VLOOKUP($D255,[1]venta_neta_cons!$A$2:$N$1048576,13,0)</f>
        <v>0</v>
      </c>
      <c r="AI255" s="75">
        <f>+VLOOKUP($D255,[1]venta_neta_cons!$A$2:$N$1048576,14,0)</f>
        <v>0</v>
      </c>
      <c r="AJ255" s="76">
        <f t="shared" si="424"/>
        <v>1227</v>
      </c>
      <c r="AK255" s="159">
        <f t="shared" si="422"/>
        <v>-7.3325183374083155E-2</v>
      </c>
      <c r="AL255" s="76"/>
      <c r="AM255" s="75">
        <f>+VLOOKUP($D255,[1]saldo_cons!$A$2:$N$1048576,3,0)</f>
        <v>1227</v>
      </c>
      <c r="AN255" s="75">
        <f>+VLOOKUP($D255,[1]saldo_cons!$A$2:$N$1048576,4,0)</f>
        <v>0</v>
      </c>
      <c r="AO255" s="75">
        <f>+VLOOKUP($D255,[1]saldo_cons!$A$2:$N$1048576,5,0)</f>
        <v>0</v>
      </c>
      <c r="AP255" s="75">
        <f>+VLOOKUP($D255,[1]saldo_cons!$A$2:$N$1048576,6,0)</f>
        <v>0</v>
      </c>
      <c r="AQ255" s="75">
        <f>+VLOOKUP($D255,[1]saldo_cons!$A$2:$N$1048576,7,0)</f>
        <v>0</v>
      </c>
      <c r="AR255" s="75">
        <f>+VLOOKUP($D255,[1]saldo_cons!$A$2:$N$1048576,8,0)</f>
        <v>0</v>
      </c>
      <c r="AS255" s="75">
        <f>+VLOOKUP($D255,[1]saldo_cons!$A$2:$N$1048576,9,0)</f>
        <v>0</v>
      </c>
      <c r="AT255" s="75">
        <f>+VLOOKUP($D255,[1]saldo_cons!$A$2:$N$1048576,10,0)</f>
        <v>0</v>
      </c>
      <c r="AU255" s="75">
        <f>+VLOOKUP($D255,[1]saldo_cons!$A$2:$N$1048576,11,0)</f>
        <v>0</v>
      </c>
      <c r="AV255" s="75">
        <f>+VLOOKUP($D255,[1]saldo_cons!$A$2:$N$1048576,12,0)</f>
        <v>0</v>
      </c>
      <c r="AW255" s="75">
        <f>+VLOOKUP($D255,[1]saldo_cons!$A$2:$N$1048576,13,0)</f>
        <v>0</v>
      </c>
      <c r="AX255" s="75">
        <f>+VLOOKUP($D255,[1]saldo_cons!$A$2:$N$1048576,14,0)</f>
        <v>0</v>
      </c>
      <c r="AY255" s="76">
        <f t="shared" si="501"/>
        <v>1227</v>
      </c>
      <c r="AZ255" s="76"/>
      <c r="BA255" s="76"/>
      <c r="BB255" s="75">
        <f>+VLOOKUP($D255,[1]ggr_cons!$A$2:$N$1048576,3,0)</f>
        <v>-89.970000000000027</v>
      </c>
      <c r="BC255" s="75">
        <f>+VLOOKUP($D255,[1]ggr_cons!$A$2:$N$1048576,4,0)</f>
        <v>0</v>
      </c>
      <c r="BD255" s="75">
        <f>+VLOOKUP($D255,[1]ggr_cons!$A$2:$N$1048576,5,0)</f>
        <v>0</v>
      </c>
      <c r="BE255" s="75">
        <f>+VLOOKUP($D255,[1]ggr_cons!$A$2:$N$1048576,6,0)</f>
        <v>0</v>
      </c>
      <c r="BF255" s="75">
        <f>+VLOOKUP($D255,[1]ggr_cons!$A$2:$N$1048576,7,0)</f>
        <v>0</v>
      </c>
      <c r="BG255" s="75">
        <f>+VLOOKUP($D255,[1]ggr_cons!$A$2:$N$1048576,8,0)</f>
        <v>0</v>
      </c>
      <c r="BH255" s="75">
        <f>+VLOOKUP($D255,[1]ggr_cons!$A$2:$N$1048576,9,0)</f>
        <v>0</v>
      </c>
      <c r="BI255" s="75">
        <f>+VLOOKUP($D255,[1]ggr_cons!$A$2:$N$1048576,10,0)</f>
        <v>0</v>
      </c>
      <c r="BJ255" s="75">
        <f>+VLOOKUP($D255,[1]ggr_cons!$A$2:$N$1048576,11,0)</f>
        <v>0</v>
      </c>
      <c r="BK255" s="75">
        <f>+VLOOKUP($D255,[1]ggr_cons!$A$2:$N$1048576,12,0)</f>
        <v>0</v>
      </c>
      <c r="BL255" s="75">
        <f>+VLOOKUP($D255,[1]ggr_cons!$A$2:$N$1048576,13,0)</f>
        <v>0</v>
      </c>
      <c r="BM255" s="75">
        <f>+VLOOKUP($D255,[1]ggr_cons!$A$2:$N$1048576,14,0)</f>
        <v>0</v>
      </c>
      <c r="BN255" s="76">
        <f t="shared" si="502"/>
        <v>-89.970000000000027</v>
      </c>
      <c r="BO255" s="75"/>
      <c r="BP255" s="75"/>
      <c r="BQ255" s="77">
        <f t="shared" si="425"/>
        <v>12.27</v>
      </c>
      <c r="BR255" s="77">
        <f t="shared" si="426"/>
        <v>0</v>
      </c>
      <c r="BS255" s="77">
        <f t="shared" si="427"/>
        <v>0</v>
      </c>
      <c r="BT255" s="77">
        <f t="shared" si="428"/>
        <v>0</v>
      </c>
      <c r="BU255" s="77">
        <f t="shared" si="429"/>
        <v>0</v>
      </c>
      <c r="BV255" s="77">
        <f t="shared" si="430"/>
        <v>0</v>
      </c>
      <c r="BW255" s="77">
        <f t="shared" si="431"/>
        <v>0</v>
      </c>
      <c r="BX255" s="77">
        <f t="shared" si="432"/>
        <v>0</v>
      </c>
      <c r="BY255" s="77">
        <f t="shared" si="433"/>
        <v>0</v>
      </c>
      <c r="BZ255" s="77">
        <f t="shared" si="434"/>
        <v>0</v>
      </c>
      <c r="CA255" s="77">
        <f t="shared" si="435"/>
        <v>0</v>
      </c>
      <c r="CB255" s="77">
        <f t="shared" si="436"/>
        <v>0</v>
      </c>
      <c r="CC255" s="77">
        <f t="shared" si="437"/>
        <v>12.27</v>
      </c>
      <c r="CD255" s="75"/>
      <c r="CE255" s="77"/>
      <c r="CF255" s="77">
        <f t="shared" si="438"/>
        <v>10.140495867768594</v>
      </c>
      <c r="CG255" s="77">
        <f t="shared" si="439"/>
        <v>0</v>
      </c>
      <c r="CH255" s="77">
        <f t="shared" si="440"/>
        <v>0</v>
      </c>
      <c r="CI255" s="77">
        <f t="shared" si="441"/>
        <v>0</v>
      </c>
      <c r="CJ255" s="77">
        <f t="shared" si="442"/>
        <v>0</v>
      </c>
      <c r="CK255" s="77">
        <f t="shared" si="443"/>
        <v>0</v>
      </c>
      <c r="CL255" s="77">
        <f t="shared" si="444"/>
        <v>0</v>
      </c>
      <c r="CM255" s="77">
        <f t="shared" si="445"/>
        <v>0</v>
      </c>
      <c r="CN255" s="77">
        <f t="shared" si="446"/>
        <v>0</v>
      </c>
      <c r="CO255" s="77">
        <f t="shared" si="447"/>
        <v>0</v>
      </c>
      <c r="CP255" s="77">
        <f t="shared" si="448"/>
        <v>0</v>
      </c>
      <c r="CQ255" s="77">
        <f t="shared" si="449"/>
        <v>0</v>
      </c>
      <c r="CR255" s="77">
        <f t="shared" si="450"/>
        <v>10.140495867768594</v>
      </c>
      <c r="CS255" s="75"/>
      <c r="CT255" s="75"/>
      <c r="CU255" s="78">
        <f t="shared" si="463"/>
        <v>24.54</v>
      </c>
      <c r="CV255" s="78">
        <f t="shared" si="464"/>
        <v>0</v>
      </c>
      <c r="CW255" s="78">
        <f t="shared" si="465"/>
        <v>0</v>
      </c>
      <c r="CX255" s="78">
        <f t="shared" si="466"/>
        <v>0</v>
      </c>
      <c r="CY255" s="78">
        <f t="shared" si="467"/>
        <v>0</v>
      </c>
      <c r="CZ255" s="78">
        <f t="shared" si="468"/>
        <v>0</v>
      </c>
      <c r="DA255" s="78">
        <f t="shared" si="469"/>
        <v>0</v>
      </c>
      <c r="DB255" s="78">
        <f t="shared" si="470"/>
        <v>0</v>
      </c>
      <c r="DC255" s="78">
        <f t="shared" si="471"/>
        <v>0</v>
      </c>
      <c r="DD255" s="78">
        <f t="shared" si="472"/>
        <v>0</v>
      </c>
      <c r="DE255" s="78">
        <f t="shared" si="473"/>
        <v>0</v>
      </c>
      <c r="DF255" s="78">
        <f t="shared" si="474"/>
        <v>0</v>
      </c>
      <c r="DG255" s="77">
        <f t="shared" si="475"/>
        <v>24.54</v>
      </c>
      <c r="DH255" s="75"/>
      <c r="DJ255" s="6">
        <f t="shared" si="476"/>
        <v>30</v>
      </c>
      <c r="DK255" s="6">
        <f t="shared" si="477"/>
        <v>0</v>
      </c>
      <c r="DL255" s="6">
        <f t="shared" si="478"/>
        <v>0</v>
      </c>
      <c r="DM255" s="6">
        <f t="shared" si="479"/>
        <v>0</v>
      </c>
      <c r="DN255" s="6">
        <f t="shared" si="480"/>
        <v>0</v>
      </c>
      <c r="DO255" s="6">
        <f t="shared" si="481"/>
        <v>0</v>
      </c>
      <c r="DP255" s="6">
        <f t="shared" si="482"/>
        <v>0</v>
      </c>
      <c r="DQ255" s="6">
        <f t="shared" si="483"/>
        <v>0</v>
      </c>
      <c r="DR255" s="6">
        <f t="shared" si="484"/>
        <v>0</v>
      </c>
      <c r="DS255" s="6">
        <f t="shared" si="485"/>
        <v>0</v>
      </c>
      <c r="DT255" s="6">
        <f t="shared" si="486"/>
        <v>0</v>
      </c>
      <c r="DU255" s="6">
        <f t="shared" si="487"/>
        <v>0</v>
      </c>
      <c r="DV255" s="77">
        <f t="shared" si="505"/>
        <v>30</v>
      </c>
      <c r="DY255" s="6">
        <v>0</v>
      </c>
      <c r="DZ255" s="6">
        <v>0</v>
      </c>
      <c r="EA255" s="6">
        <v>0</v>
      </c>
      <c r="EB255" s="6">
        <v>0</v>
      </c>
      <c r="EC255" s="6">
        <v>0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>
        <v>0</v>
      </c>
      <c r="EK255" s="77">
        <f t="shared" si="503"/>
        <v>0</v>
      </c>
      <c r="EO255" s="75">
        <f t="shared" si="451"/>
        <v>54.54</v>
      </c>
      <c r="EP255" s="75">
        <f t="shared" si="452"/>
        <v>0</v>
      </c>
      <c r="EQ255" s="75">
        <f t="shared" si="453"/>
        <v>0</v>
      </c>
      <c r="ER255" s="75">
        <f t="shared" si="454"/>
        <v>0</v>
      </c>
      <c r="ES255" s="75">
        <f t="shared" si="455"/>
        <v>0</v>
      </c>
      <c r="ET255" s="75">
        <f t="shared" si="456"/>
        <v>0</v>
      </c>
      <c r="EU255" s="75">
        <f t="shared" si="457"/>
        <v>0</v>
      </c>
      <c r="EV255" s="75">
        <f t="shared" si="458"/>
        <v>0</v>
      </c>
      <c r="EW255" s="75">
        <f t="shared" si="459"/>
        <v>0</v>
      </c>
      <c r="EX255" s="75">
        <f t="shared" si="460"/>
        <v>0</v>
      </c>
      <c r="EY255" s="75">
        <f t="shared" si="461"/>
        <v>0</v>
      </c>
      <c r="EZ255" s="75">
        <f t="shared" si="462"/>
        <v>0</v>
      </c>
      <c r="FA255" s="77">
        <f t="shared" si="504"/>
        <v>54.54</v>
      </c>
      <c r="FD255" s="75">
        <f t="shared" si="488"/>
        <v>1172.46</v>
      </c>
      <c r="FE255" s="75">
        <f t="shared" si="489"/>
        <v>0</v>
      </c>
      <c r="FF255" s="75">
        <f t="shared" si="490"/>
        <v>0</v>
      </c>
      <c r="FG255" s="75">
        <f t="shared" si="491"/>
        <v>0</v>
      </c>
      <c r="FH255" s="75">
        <f t="shared" si="492"/>
        <v>0</v>
      </c>
      <c r="FI255" s="75">
        <f t="shared" si="493"/>
        <v>0</v>
      </c>
      <c r="FJ255" s="75">
        <f t="shared" si="494"/>
        <v>0</v>
      </c>
      <c r="FK255" s="75">
        <f t="shared" si="495"/>
        <v>0</v>
      </c>
      <c r="FL255" s="75">
        <f t="shared" si="496"/>
        <v>0</v>
      </c>
      <c r="FM255" s="75">
        <f t="shared" si="497"/>
        <v>0</v>
      </c>
      <c r="FN255" s="75">
        <f t="shared" si="498"/>
        <v>0</v>
      </c>
      <c r="FO255" s="75">
        <f t="shared" si="499"/>
        <v>0</v>
      </c>
      <c r="FP255" s="75">
        <f t="shared" si="500"/>
        <v>1172.46</v>
      </c>
    </row>
    <row r="256" spans="1:172" ht="15" customHeight="1" outlineLevel="2" x14ac:dyDescent="0.25">
      <c r="A256" s="30">
        <v>12</v>
      </c>
      <c r="B256" s="30" t="s">
        <v>408</v>
      </c>
      <c r="C256" s="30" t="s">
        <v>6</v>
      </c>
      <c r="D256" s="64">
        <f t="shared" si="423"/>
        <v>16208</v>
      </c>
      <c r="E256" s="62">
        <v>16208</v>
      </c>
      <c r="F256" s="37" t="s">
        <v>832</v>
      </c>
      <c r="G256" s="36" t="s">
        <v>410</v>
      </c>
      <c r="H256" s="36" t="s">
        <v>410</v>
      </c>
      <c r="I256" s="37" t="s">
        <v>831</v>
      </c>
      <c r="J256" s="37" t="s">
        <v>638</v>
      </c>
      <c r="K256" s="44" t="s">
        <v>434</v>
      </c>
      <c r="L256" s="32" t="s">
        <v>220</v>
      </c>
      <c r="M256" s="33" t="s">
        <v>405</v>
      </c>
      <c r="N256" s="34">
        <v>0.01</v>
      </c>
      <c r="O256" s="34">
        <v>0.02</v>
      </c>
      <c r="P256" s="34">
        <v>0</v>
      </c>
      <c r="Q256" s="34">
        <v>0</v>
      </c>
      <c r="R256" s="33">
        <v>0</v>
      </c>
      <c r="S256" s="33">
        <v>0</v>
      </c>
      <c r="T256" s="33">
        <v>30</v>
      </c>
      <c r="U256" s="33"/>
      <c r="X256" s="75">
        <f>+VLOOKUP($D256,[1]venta_neta_cons!$A$2:$N$1048576,3,0)</f>
        <v>764</v>
      </c>
      <c r="Y256" s="75">
        <f>+VLOOKUP($D256,[1]venta_neta_cons!$A$2:$N$1048576,4,0)</f>
        <v>0</v>
      </c>
      <c r="Z256" s="75">
        <f>+VLOOKUP($D256,[1]venta_neta_cons!$A$2:$N$1048576,5,0)</f>
        <v>0</v>
      </c>
      <c r="AA256" s="75">
        <f>+VLOOKUP($D256,[1]venta_neta_cons!$A$2:$N$1048576,6,0)</f>
        <v>0</v>
      </c>
      <c r="AB256" s="75">
        <f>+VLOOKUP($D256,[1]venta_neta_cons!$A$2:$N$1048576,7,0)</f>
        <v>0</v>
      </c>
      <c r="AC256" s="75">
        <f>+VLOOKUP($D256,[1]venta_neta_cons!$A$2:$N$1048576,8,0)</f>
        <v>0</v>
      </c>
      <c r="AD256" s="75">
        <f>+VLOOKUP($D256,[1]venta_neta_cons!$A$2:$N$1048576,9,0)</f>
        <v>0</v>
      </c>
      <c r="AE256" s="75">
        <f>+VLOOKUP($D256,[1]venta_neta_cons!$A$2:$N$1048576,10,0)</f>
        <v>0</v>
      </c>
      <c r="AF256" s="75">
        <f>+VLOOKUP($D256,[1]venta_neta_cons!$A$2:$N$1048576,11,0)</f>
        <v>0</v>
      </c>
      <c r="AG256" s="75">
        <f>+VLOOKUP($D256,[1]venta_neta_cons!$A$2:$N$1048576,12,0)</f>
        <v>0</v>
      </c>
      <c r="AH256" s="75">
        <f>+VLOOKUP($D256,[1]venta_neta_cons!$A$2:$N$1048576,13,0)</f>
        <v>0</v>
      </c>
      <c r="AI256" s="75">
        <f>+VLOOKUP($D256,[1]venta_neta_cons!$A$2:$N$1048576,14,0)</f>
        <v>0</v>
      </c>
      <c r="AJ256" s="76">
        <f t="shared" si="424"/>
        <v>764</v>
      </c>
      <c r="AK256" s="159">
        <f t="shared" si="422"/>
        <v>0.58708115183246068</v>
      </c>
      <c r="AL256" s="76"/>
      <c r="AM256" s="75">
        <f>+VLOOKUP($D256,[1]saldo_cons!$A$2:$N$1048576,3,0)</f>
        <v>764</v>
      </c>
      <c r="AN256" s="75">
        <f>+VLOOKUP($D256,[1]saldo_cons!$A$2:$N$1048576,4,0)</f>
        <v>0</v>
      </c>
      <c r="AO256" s="75">
        <f>+VLOOKUP($D256,[1]saldo_cons!$A$2:$N$1048576,5,0)</f>
        <v>0</v>
      </c>
      <c r="AP256" s="75">
        <f>+VLOOKUP($D256,[1]saldo_cons!$A$2:$N$1048576,6,0)</f>
        <v>0</v>
      </c>
      <c r="AQ256" s="75">
        <f>+VLOOKUP($D256,[1]saldo_cons!$A$2:$N$1048576,7,0)</f>
        <v>0</v>
      </c>
      <c r="AR256" s="75">
        <f>+VLOOKUP($D256,[1]saldo_cons!$A$2:$N$1048576,8,0)</f>
        <v>0</v>
      </c>
      <c r="AS256" s="75">
        <f>+VLOOKUP($D256,[1]saldo_cons!$A$2:$N$1048576,9,0)</f>
        <v>0</v>
      </c>
      <c r="AT256" s="75">
        <f>+VLOOKUP($D256,[1]saldo_cons!$A$2:$N$1048576,10,0)</f>
        <v>0</v>
      </c>
      <c r="AU256" s="75">
        <f>+VLOOKUP($D256,[1]saldo_cons!$A$2:$N$1048576,11,0)</f>
        <v>0</v>
      </c>
      <c r="AV256" s="75">
        <f>+VLOOKUP($D256,[1]saldo_cons!$A$2:$N$1048576,12,0)</f>
        <v>0</v>
      </c>
      <c r="AW256" s="75">
        <f>+VLOOKUP($D256,[1]saldo_cons!$A$2:$N$1048576,13,0)</f>
        <v>0</v>
      </c>
      <c r="AX256" s="75">
        <f>+VLOOKUP($D256,[1]saldo_cons!$A$2:$N$1048576,14,0)</f>
        <v>0</v>
      </c>
      <c r="AY256" s="76">
        <f t="shared" si="501"/>
        <v>764</v>
      </c>
      <c r="AZ256" s="76"/>
      <c r="BA256" s="76"/>
      <c r="BB256" s="75">
        <f>+VLOOKUP($D256,[1]ggr_cons!$A$2:$N$1048576,3,0)</f>
        <v>448.53</v>
      </c>
      <c r="BC256" s="75">
        <f>+VLOOKUP($D256,[1]ggr_cons!$A$2:$N$1048576,4,0)</f>
        <v>0</v>
      </c>
      <c r="BD256" s="75">
        <f>+VLOOKUP($D256,[1]ggr_cons!$A$2:$N$1048576,5,0)</f>
        <v>0</v>
      </c>
      <c r="BE256" s="75">
        <f>+VLOOKUP($D256,[1]ggr_cons!$A$2:$N$1048576,6,0)</f>
        <v>0</v>
      </c>
      <c r="BF256" s="75">
        <f>+VLOOKUP($D256,[1]ggr_cons!$A$2:$N$1048576,7,0)</f>
        <v>0</v>
      </c>
      <c r="BG256" s="75">
        <f>+VLOOKUP($D256,[1]ggr_cons!$A$2:$N$1048576,8,0)</f>
        <v>0</v>
      </c>
      <c r="BH256" s="75">
        <f>+VLOOKUP($D256,[1]ggr_cons!$A$2:$N$1048576,9,0)</f>
        <v>0</v>
      </c>
      <c r="BI256" s="75">
        <f>+VLOOKUP($D256,[1]ggr_cons!$A$2:$N$1048576,10,0)</f>
        <v>0</v>
      </c>
      <c r="BJ256" s="75">
        <f>+VLOOKUP($D256,[1]ggr_cons!$A$2:$N$1048576,11,0)</f>
        <v>0</v>
      </c>
      <c r="BK256" s="75">
        <f>+VLOOKUP($D256,[1]ggr_cons!$A$2:$N$1048576,12,0)</f>
        <v>0</v>
      </c>
      <c r="BL256" s="75">
        <f>+VLOOKUP($D256,[1]ggr_cons!$A$2:$N$1048576,13,0)</f>
        <v>0</v>
      </c>
      <c r="BM256" s="75">
        <f>+VLOOKUP($D256,[1]ggr_cons!$A$2:$N$1048576,14,0)</f>
        <v>0</v>
      </c>
      <c r="BN256" s="76">
        <f t="shared" si="502"/>
        <v>448.53</v>
      </c>
      <c r="BO256" s="75"/>
      <c r="BP256" s="75"/>
      <c r="BQ256" s="77">
        <f t="shared" si="425"/>
        <v>7.6400000000000006</v>
      </c>
      <c r="BR256" s="77">
        <f t="shared" si="426"/>
        <v>0</v>
      </c>
      <c r="BS256" s="77">
        <f t="shared" si="427"/>
        <v>0</v>
      </c>
      <c r="BT256" s="77">
        <f t="shared" si="428"/>
        <v>0</v>
      </c>
      <c r="BU256" s="77">
        <f t="shared" si="429"/>
        <v>0</v>
      </c>
      <c r="BV256" s="77">
        <f t="shared" si="430"/>
        <v>0</v>
      </c>
      <c r="BW256" s="77">
        <f t="shared" si="431"/>
        <v>0</v>
      </c>
      <c r="BX256" s="77">
        <f t="shared" si="432"/>
        <v>0</v>
      </c>
      <c r="BY256" s="77">
        <f t="shared" si="433"/>
        <v>0</v>
      </c>
      <c r="BZ256" s="77">
        <f t="shared" si="434"/>
        <v>0</v>
      </c>
      <c r="CA256" s="77">
        <f t="shared" si="435"/>
        <v>0</v>
      </c>
      <c r="CB256" s="77">
        <f t="shared" si="436"/>
        <v>0</v>
      </c>
      <c r="CC256" s="77">
        <f t="shared" si="437"/>
        <v>7.6400000000000006</v>
      </c>
      <c r="CD256" s="75"/>
      <c r="CE256" s="77"/>
      <c r="CF256" s="77">
        <f t="shared" si="438"/>
        <v>6.3140495867768598</v>
      </c>
      <c r="CG256" s="77">
        <f t="shared" si="439"/>
        <v>0</v>
      </c>
      <c r="CH256" s="77">
        <f t="shared" si="440"/>
        <v>0</v>
      </c>
      <c r="CI256" s="77">
        <f t="shared" si="441"/>
        <v>0</v>
      </c>
      <c r="CJ256" s="77">
        <f t="shared" si="442"/>
        <v>0</v>
      </c>
      <c r="CK256" s="77">
        <f t="shared" si="443"/>
        <v>0</v>
      </c>
      <c r="CL256" s="77">
        <f t="shared" si="444"/>
        <v>0</v>
      </c>
      <c r="CM256" s="77">
        <f t="shared" si="445"/>
        <v>0</v>
      </c>
      <c r="CN256" s="77">
        <f t="shared" si="446"/>
        <v>0</v>
      </c>
      <c r="CO256" s="77">
        <f t="shared" si="447"/>
        <v>0</v>
      </c>
      <c r="CP256" s="77">
        <f t="shared" si="448"/>
        <v>0</v>
      </c>
      <c r="CQ256" s="77">
        <f t="shared" si="449"/>
        <v>0</v>
      </c>
      <c r="CR256" s="77">
        <f t="shared" si="450"/>
        <v>6.3140495867768598</v>
      </c>
      <c r="CS256" s="75"/>
      <c r="CT256" s="75"/>
      <c r="CU256" s="78">
        <f t="shared" si="463"/>
        <v>15.280000000000001</v>
      </c>
      <c r="CV256" s="78">
        <f t="shared" si="464"/>
        <v>0</v>
      </c>
      <c r="CW256" s="78">
        <f t="shared" si="465"/>
        <v>0</v>
      </c>
      <c r="CX256" s="78">
        <f t="shared" si="466"/>
        <v>0</v>
      </c>
      <c r="CY256" s="78">
        <f t="shared" si="467"/>
        <v>0</v>
      </c>
      <c r="CZ256" s="78">
        <f t="shared" si="468"/>
        <v>0</v>
      </c>
      <c r="DA256" s="78">
        <f t="shared" si="469"/>
        <v>0</v>
      </c>
      <c r="DB256" s="78">
        <f t="shared" si="470"/>
        <v>0</v>
      </c>
      <c r="DC256" s="78">
        <f t="shared" si="471"/>
        <v>0</v>
      </c>
      <c r="DD256" s="78">
        <f t="shared" si="472"/>
        <v>0</v>
      </c>
      <c r="DE256" s="78">
        <f t="shared" si="473"/>
        <v>0</v>
      </c>
      <c r="DF256" s="78">
        <f t="shared" si="474"/>
        <v>0</v>
      </c>
      <c r="DG256" s="77">
        <f t="shared" si="475"/>
        <v>15.280000000000001</v>
      </c>
      <c r="DH256" s="75"/>
      <c r="DJ256" s="6">
        <f t="shared" si="476"/>
        <v>30</v>
      </c>
      <c r="DK256" s="6">
        <f t="shared" si="477"/>
        <v>0</v>
      </c>
      <c r="DL256" s="6">
        <f t="shared" si="478"/>
        <v>0</v>
      </c>
      <c r="DM256" s="6">
        <f t="shared" si="479"/>
        <v>0</v>
      </c>
      <c r="DN256" s="6">
        <f t="shared" si="480"/>
        <v>0</v>
      </c>
      <c r="DO256" s="6">
        <f t="shared" si="481"/>
        <v>0</v>
      </c>
      <c r="DP256" s="6">
        <f t="shared" si="482"/>
        <v>0</v>
      </c>
      <c r="DQ256" s="6">
        <f t="shared" si="483"/>
        <v>0</v>
      </c>
      <c r="DR256" s="6">
        <f t="shared" si="484"/>
        <v>0</v>
      </c>
      <c r="DS256" s="6">
        <f t="shared" si="485"/>
        <v>0</v>
      </c>
      <c r="DT256" s="6">
        <f t="shared" si="486"/>
        <v>0</v>
      </c>
      <c r="DU256" s="6">
        <f t="shared" si="487"/>
        <v>0</v>
      </c>
      <c r="DV256" s="77">
        <f t="shared" si="505"/>
        <v>30</v>
      </c>
      <c r="DY256" s="6">
        <v>0</v>
      </c>
      <c r="DZ256" s="6">
        <v>0</v>
      </c>
      <c r="EA256" s="6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77">
        <f t="shared" si="503"/>
        <v>0</v>
      </c>
      <c r="EO256" s="75">
        <f t="shared" si="451"/>
        <v>45.28</v>
      </c>
      <c r="EP256" s="75">
        <f t="shared" si="452"/>
        <v>0</v>
      </c>
      <c r="EQ256" s="75">
        <f t="shared" si="453"/>
        <v>0</v>
      </c>
      <c r="ER256" s="75">
        <f t="shared" si="454"/>
        <v>0</v>
      </c>
      <c r="ES256" s="75">
        <f t="shared" si="455"/>
        <v>0</v>
      </c>
      <c r="ET256" s="75">
        <f t="shared" si="456"/>
        <v>0</v>
      </c>
      <c r="EU256" s="75">
        <f t="shared" si="457"/>
        <v>0</v>
      </c>
      <c r="EV256" s="75">
        <f t="shared" si="458"/>
        <v>0</v>
      </c>
      <c r="EW256" s="75">
        <f t="shared" si="459"/>
        <v>0</v>
      </c>
      <c r="EX256" s="75">
        <f t="shared" si="460"/>
        <v>0</v>
      </c>
      <c r="EY256" s="75">
        <f t="shared" si="461"/>
        <v>0</v>
      </c>
      <c r="EZ256" s="75">
        <f t="shared" si="462"/>
        <v>0</v>
      </c>
      <c r="FA256" s="77">
        <f t="shared" si="504"/>
        <v>45.28</v>
      </c>
      <c r="FD256" s="75">
        <f t="shared" si="488"/>
        <v>718.72</v>
      </c>
      <c r="FE256" s="75">
        <f t="shared" si="489"/>
        <v>0</v>
      </c>
      <c r="FF256" s="75">
        <f t="shared" si="490"/>
        <v>0</v>
      </c>
      <c r="FG256" s="75">
        <f t="shared" si="491"/>
        <v>0</v>
      </c>
      <c r="FH256" s="75">
        <f t="shared" si="492"/>
        <v>0</v>
      </c>
      <c r="FI256" s="75">
        <f t="shared" si="493"/>
        <v>0</v>
      </c>
      <c r="FJ256" s="75">
        <f t="shared" si="494"/>
        <v>0</v>
      </c>
      <c r="FK256" s="75">
        <f t="shared" si="495"/>
        <v>0</v>
      </c>
      <c r="FL256" s="75">
        <f t="shared" si="496"/>
        <v>0</v>
      </c>
      <c r="FM256" s="75">
        <f t="shared" si="497"/>
        <v>0</v>
      </c>
      <c r="FN256" s="75">
        <f t="shared" si="498"/>
        <v>0</v>
      </c>
      <c r="FO256" s="75">
        <f t="shared" si="499"/>
        <v>0</v>
      </c>
      <c r="FP256" s="75">
        <f t="shared" si="500"/>
        <v>718.72</v>
      </c>
    </row>
    <row r="257" spans="1:172" ht="15" customHeight="1" outlineLevel="2" x14ac:dyDescent="0.25">
      <c r="A257" s="30">
        <v>12</v>
      </c>
      <c r="B257" s="30" t="s">
        <v>408</v>
      </c>
      <c r="C257" s="30" t="s">
        <v>6</v>
      </c>
      <c r="D257" s="64">
        <f t="shared" si="423"/>
        <v>16209</v>
      </c>
      <c r="E257" s="62">
        <v>16209</v>
      </c>
      <c r="F257" s="37" t="s">
        <v>834</v>
      </c>
      <c r="G257" s="36" t="s">
        <v>410</v>
      </c>
      <c r="H257" s="36" t="s">
        <v>410</v>
      </c>
      <c r="I257" s="37" t="s">
        <v>833</v>
      </c>
      <c r="J257" s="37" t="s">
        <v>453</v>
      </c>
      <c r="K257" s="44" t="s">
        <v>434</v>
      </c>
      <c r="L257" s="32" t="s">
        <v>220</v>
      </c>
      <c r="M257" s="33" t="s">
        <v>405</v>
      </c>
      <c r="N257" s="34">
        <v>0.01</v>
      </c>
      <c r="O257" s="34">
        <v>0.02</v>
      </c>
      <c r="P257" s="34">
        <v>0</v>
      </c>
      <c r="Q257" s="34">
        <v>0</v>
      </c>
      <c r="R257" s="33">
        <v>0</v>
      </c>
      <c r="S257" s="33">
        <v>0</v>
      </c>
      <c r="T257" s="33">
        <v>30</v>
      </c>
      <c r="U257" s="33"/>
      <c r="X257" s="75">
        <f>+VLOOKUP($D257,[1]venta_neta_cons!$A$2:$N$1048576,3,0)</f>
        <v>1415</v>
      </c>
      <c r="Y257" s="75">
        <f>+VLOOKUP($D257,[1]venta_neta_cons!$A$2:$N$1048576,4,0)</f>
        <v>0</v>
      </c>
      <c r="Z257" s="75">
        <f>+VLOOKUP($D257,[1]venta_neta_cons!$A$2:$N$1048576,5,0)</f>
        <v>0</v>
      </c>
      <c r="AA257" s="75">
        <f>+VLOOKUP($D257,[1]venta_neta_cons!$A$2:$N$1048576,6,0)</f>
        <v>0</v>
      </c>
      <c r="AB257" s="75">
        <f>+VLOOKUP($D257,[1]venta_neta_cons!$A$2:$N$1048576,7,0)</f>
        <v>0</v>
      </c>
      <c r="AC257" s="75">
        <f>+VLOOKUP($D257,[1]venta_neta_cons!$A$2:$N$1048576,8,0)</f>
        <v>0</v>
      </c>
      <c r="AD257" s="75">
        <f>+VLOOKUP($D257,[1]venta_neta_cons!$A$2:$N$1048576,9,0)</f>
        <v>0</v>
      </c>
      <c r="AE257" s="75">
        <f>+VLOOKUP($D257,[1]venta_neta_cons!$A$2:$N$1048576,10,0)</f>
        <v>0</v>
      </c>
      <c r="AF257" s="75">
        <f>+VLOOKUP($D257,[1]venta_neta_cons!$A$2:$N$1048576,11,0)</f>
        <v>0</v>
      </c>
      <c r="AG257" s="75">
        <f>+VLOOKUP($D257,[1]venta_neta_cons!$A$2:$N$1048576,12,0)</f>
        <v>0</v>
      </c>
      <c r="AH257" s="75">
        <f>+VLOOKUP($D257,[1]venta_neta_cons!$A$2:$N$1048576,13,0)</f>
        <v>0</v>
      </c>
      <c r="AI257" s="75">
        <f>+VLOOKUP($D257,[1]venta_neta_cons!$A$2:$N$1048576,14,0)</f>
        <v>0</v>
      </c>
      <c r="AJ257" s="76">
        <f t="shared" si="424"/>
        <v>1415</v>
      </c>
      <c r="AK257" s="159">
        <f t="shared" si="422"/>
        <v>0.51396466431095411</v>
      </c>
      <c r="AL257" s="76"/>
      <c r="AM257" s="75">
        <f>+VLOOKUP($D257,[1]saldo_cons!$A$2:$N$1048576,3,0)</f>
        <v>1415</v>
      </c>
      <c r="AN257" s="75">
        <f>+VLOOKUP($D257,[1]saldo_cons!$A$2:$N$1048576,4,0)</f>
        <v>0</v>
      </c>
      <c r="AO257" s="75">
        <f>+VLOOKUP($D257,[1]saldo_cons!$A$2:$N$1048576,5,0)</f>
        <v>0</v>
      </c>
      <c r="AP257" s="75">
        <f>+VLOOKUP($D257,[1]saldo_cons!$A$2:$N$1048576,6,0)</f>
        <v>0</v>
      </c>
      <c r="AQ257" s="75">
        <f>+VLOOKUP($D257,[1]saldo_cons!$A$2:$N$1048576,7,0)</f>
        <v>0</v>
      </c>
      <c r="AR257" s="75">
        <f>+VLOOKUP($D257,[1]saldo_cons!$A$2:$N$1048576,8,0)</f>
        <v>0</v>
      </c>
      <c r="AS257" s="75">
        <f>+VLOOKUP($D257,[1]saldo_cons!$A$2:$N$1048576,9,0)</f>
        <v>0</v>
      </c>
      <c r="AT257" s="75">
        <f>+VLOOKUP($D257,[1]saldo_cons!$A$2:$N$1048576,10,0)</f>
        <v>0</v>
      </c>
      <c r="AU257" s="75">
        <f>+VLOOKUP($D257,[1]saldo_cons!$A$2:$N$1048576,11,0)</f>
        <v>0</v>
      </c>
      <c r="AV257" s="75">
        <f>+VLOOKUP($D257,[1]saldo_cons!$A$2:$N$1048576,12,0)</f>
        <v>0</v>
      </c>
      <c r="AW257" s="75">
        <f>+VLOOKUP($D257,[1]saldo_cons!$A$2:$N$1048576,13,0)</f>
        <v>0</v>
      </c>
      <c r="AX257" s="75">
        <f>+VLOOKUP($D257,[1]saldo_cons!$A$2:$N$1048576,14,0)</f>
        <v>0</v>
      </c>
      <c r="AY257" s="76">
        <f t="shared" si="501"/>
        <v>1415</v>
      </c>
      <c r="AZ257" s="76"/>
      <c r="BA257" s="76"/>
      <c r="BB257" s="75">
        <f>+VLOOKUP($D257,[1]ggr_cons!$A$2:$N$1048576,3,0)</f>
        <v>727.26</v>
      </c>
      <c r="BC257" s="75">
        <f>+VLOOKUP($D257,[1]ggr_cons!$A$2:$N$1048576,4,0)</f>
        <v>0</v>
      </c>
      <c r="BD257" s="75">
        <f>+VLOOKUP($D257,[1]ggr_cons!$A$2:$N$1048576,5,0)</f>
        <v>0</v>
      </c>
      <c r="BE257" s="75">
        <f>+VLOOKUP($D257,[1]ggr_cons!$A$2:$N$1048576,6,0)</f>
        <v>0</v>
      </c>
      <c r="BF257" s="75">
        <f>+VLOOKUP($D257,[1]ggr_cons!$A$2:$N$1048576,7,0)</f>
        <v>0</v>
      </c>
      <c r="BG257" s="75">
        <f>+VLOOKUP($D257,[1]ggr_cons!$A$2:$N$1048576,8,0)</f>
        <v>0</v>
      </c>
      <c r="BH257" s="75">
        <f>+VLOOKUP($D257,[1]ggr_cons!$A$2:$N$1048576,9,0)</f>
        <v>0</v>
      </c>
      <c r="BI257" s="75">
        <f>+VLOOKUP($D257,[1]ggr_cons!$A$2:$N$1048576,10,0)</f>
        <v>0</v>
      </c>
      <c r="BJ257" s="75">
        <f>+VLOOKUP($D257,[1]ggr_cons!$A$2:$N$1048576,11,0)</f>
        <v>0</v>
      </c>
      <c r="BK257" s="75">
        <f>+VLOOKUP($D257,[1]ggr_cons!$A$2:$N$1048576,12,0)</f>
        <v>0</v>
      </c>
      <c r="BL257" s="75">
        <f>+VLOOKUP($D257,[1]ggr_cons!$A$2:$N$1048576,13,0)</f>
        <v>0</v>
      </c>
      <c r="BM257" s="75">
        <f>+VLOOKUP($D257,[1]ggr_cons!$A$2:$N$1048576,14,0)</f>
        <v>0</v>
      </c>
      <c r="BN257" s="76">
        <f t="shared" si="502"/>
        <v>727.26</v>
      </c>
      <c r="BO257" s="75"/>
      <c r="BP257" s="75"/>
      <c r="BQ257" s="77">
        <f t="shared" si="425"/>
        <v>14.15</v>
      </c>
      <c r="BR257" s="77">
        <f t="shared" si="426"/>
        <v>0</v>
      </c>
      <c r="BS257" s="77">
        <f t="shared" si="427"/>
        <v>0</v>
      </c>
      <c r="BT257" s="77">
        <f t="shared" si="428"/>
        <v>0</v>
      </c>
      <c r="BU257" s="77">
        <f t="shared" si="429"/>
        <v>0</v>
      </c>
      <c r="BV257" s="77">
        <f t="shared" si="430"/>
        <v>0</v>
      </c>
      <c r="BW257" s="77">
        <f t="shared" si="431"/>
        <v>0</v>
      </c>
      <c r="BX257" s="77">
        <f t="shared" si="432"/>
        <v>0</v>
      </c>
      <c r="BY257" s="77">
        <f t="shared" si="433"/>
        <v>0</v>
      </c>
      <c r="BZ257" s="77">
        <f t="shared" si="434"/>
        <v>0</v>
      </c>
      <c r="CA257" s="77">
        <f t="shared" si="435"/>
        <v>0</v>
      </c>
      <c r="CB257" s="77">
        <f t="shared" si="436"/>
        <v>0</v>
      </c>
      <c r="CC257" s="77">
        <f t="shared" si="437"/>
        <v>14.15</v>
      </c>
      <c r="CD257" s="75"/>
      <c r="CE257" s="77"/>
      <c r="CF257" s="77">
        <f t="shared" si="438"/>
        <v>11.694214876033058</v>
      </c>
      <c r="CG257" s="77">
        <f t="shared" si="439"/>
        <v>0</v>
      </c>
      <c r="CH257" s="77">
        <f t="shared" si="440"/>
        <v>0</v>
      </c>
      <c r="CI257" s="77">
        <f t="shared" si="441"/>
        <v>0</v>
      </c>
      <c r="CJ257" s="77">
        <f t="shared" si="442"/>
        <v>0</v>
      </c>
      <c r="CK257" s="77">
        <f t="shared" si="443"/>
        <v>0</v>
      </c>
      <c r="CL257" s="77">
        <f t="shared" si="444"/>
        <v>0</v>
      </c>
      <c r="CM257" s="77">
        <f t="shared" si="445"/>
        <v>0</v>
      </c>
      <c r="CN257" s="77">
        <f t="shared" si="446"/>
        <v>0</v>
      </c>
      <c r="CO257" s="77">
        <f t="shared" si="447"/>
        <v>0</v>
      </c>
      <c r="CP257" s="77">
        <f t="shared" si="448"/>
        <v>0</v>
      </c>
      <c r="CQ257" s="77">
        <f t="shared" si="449"/>
        <v>0</v>
      </c>
      <c r="CR257" s="77">
        <f t="shared" si="450"/>
        <v>11.694214876033058</v>
      </c>
      <c r="CS257" s="75"/>
      <c r="CT257" s="75"/>
      <c r="CU257" s="78">
        <f t="shared" si="463"/>
        <v>28.3</v>
      </c>
      <c r="CV257" s="78">
        <f t="shared" si="464"/>
        <v>0</v>
      </c>
      <c r="CW257" s="78">
        <f t="shared" si="465"/>
        <v>0</v>
      </c>
      <c r="CX257" s="78">
        <f t="shared" si="466"/>
        <v>0</v>
      </c>
      <c r="CY257" s="78">
        <f t="shared" si="467"/>
        <v>0</v>
      </c>
      <c r="CZ257" s="78">
        <f t="shared" si="468"/>
        <v>0</v>
      </c>
      <c r="DA257" s="78">
        <f t="shared" si="469"/>
        <v>0</v>
      </c>
      <c r="DB257" s="78">
        <f t="shared" si="470"/>
        <v>0</v>
      </c>
      <c r="DC257" s="78">
        <f t="shared" si="471"/>
        <v>0</v>
      </c>
      <c r="DD257" s="78">
        <f t="shared" si="472"/>
        <v>0</v>
      </c>
      <c r="DE257" s="78">
        <f t="shared" si="473"/>
        <v>0</v>
      </c>
      <c r="DF257" s="78">
        <f t="shared" si="474"/>
        <v>0</v>
      </c>
      <c r="DG257" s="77">
        <f t="shared" si="475"/>
        <v>28.3</v>
      </c>
      <c r="DH257" s="75"/>
      <c r="DJ257" s="6">
        <f t="shared" si="476"/>
        <v>30</v>
      </c>
      <c r="DK257" s="6">
        <f t="shared" si="477"/>
        <v>0</v>
      </c>
      <c r="DL257" s="6">
        <f t="shared" si="478"/>
        <v>0</v>
      </c>
      <c r="DM257" s="6">
        <f t="shared" si="479"/>
        <v>0</v>
      </c>
      <c r="DN257" s="6">
        <f t="shared" si="480"/>
        <v>0</v>
      </c>
      <c r="DO257" s="6">
        <f t="shared" si="481"/>
        <v>0</v>
      </c>
      <c r="DP257" s="6">
        <f t="shared" si="482"/>
        <v>0</v>
      </c>
      <c r="DQ257" s="6">
        <f t="shared" si="483"/>
        <v>0</v>
      </c>
      <c r="DR257" s="6">
        <f t="shared" si="484"/>
        <v>0</v>
      </c>
      <c r="DS257" s="6">
        <f t="shared" si="485"/>
        <v>0</v>
      </c>
      <c r="DT257" s="6">
        <f t="shared" si="486"/>
        <v>0</v>
      </c>
      <c r="DU257" s="6">
        <f t="shared" si="487"/>
        <v>0</v>
      </c>
      <c r="DV257" s="77">
        <f t="shared" si="505"/>
        <v>30</v>
      </c>
      <c r="DY257" s="6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77">
        <f t="shared" si="503"/>
        <v>0</v>
      </c>
      <c r="EO257" s="75">
        <f t="shared" si="451"/>
        <v>58.3</v>
      </c>
      <c r="EP257" s="75">
        <f t="shared" si="452"/>
        <v>0</v>
      </c>
      <c r="EQ257" s="75">
        <f t="shared" si="453"/>
        <v>0</v>
      </c>
      <c r="ER257" s="75">
        <f t="shared" si="454"/>
        <v>0</v>
      </c>
      <c r="ES257" s="75">
        <f t="shared" si="455"/>
        <v>0</v>
      </c>
      <c r="ET257" s="75">
        <f t="shared" si="456"/>
        <v>0</v>
      </c>
      <c r="EU257" s="75">
        <f t="shared" si="457"/>
        <v>0</v>
      </c>
      <c r="EV257" s="75">
        <f t="shared" si="458"/>
        <v>0</v>
      </c>
      <c r="EW257" s="75">
        <f t="shared" si="459"/>
        <v>0</v>
      </c>
      <c r="EX257" s="75">
        <f t="shared" si="460"/>
        <v>0</v>
      </c>
      <c r="EY257" s="75">
        <f t="shared" si="461"/>
        <v>0</v>
      </c>
      <c r="EZ257" s="75">
        <f t="shared" si="462"/>
        <v>0</v>
      </c>
      <c r="FA257" s="77">
        <f t="shared" si="504"/>
        <v>58.3</v>
      </c>
      <c r="FD257" s="75">
        <f t="shared" si="488"/>
        <v>1356.7</v>
      </c>
      <c r="FE257" s="75">
        <f t="shared" si="489"/>
        <v>0</v>
      </c>
      <c r="FF257" s="75">
        <f t="shared" si="490"/>
        <v>0</v>
      </c>
      <c r="FG257" s="75">
        <f t="shared" si="491"/>
        <v>0</v>
      </c>
      <c r="FH257" s="75">
        <f t="shared" si="492"/>
        <v>0</v>
      </c>
      <c r="FI257" s="75">
        <f t="shared" si="493"/>
        <v>0</v>
      </c>
      <c r="FJ257" s="75">
        <f t="shared" si="494"/>
        <v>0</v>
      </c>
      <c r="FK257" s="75">
        <f t="shared" si="495"/>
        <v>0</v>
      </c>
      <c r="FL257" s="75">
        <f t="shared" si="496"/>
        <v>0</v>
      </c>
      <c r="FM257" s="75">
        <f t="shared" si="497"/>
        <v>0</v>
      </c>
      <c r="FN257" s="75">
        <f t="shared" si="498"/>
        <v>0</v>
      </c>
      <c r="FO257" s="75">
        <f t="shared" si="499"/>
        <v>0</v>
      </c>
      <c r="FP257" s="75">
        <f t="shared" si="500"/>
        <v>1356.7</v>
      </c>
    </row>
    <row r="258" spans="1:172" ht="15" customHeight="1" outlineLevel="2" x14ac:dyDescent="0.25">
      <c r="A258" s="30">
        <v>12</v>
      </c>
      <c r="B258" s="30" t="s">
        <v>408</v>
      </c>
      <c r="C258" s="30" t="s">
        <v>6</v>
      </c>
      <c r="D258" s="64">
        <f t="shared" si="423"/>
        <v>16210</v>
      </c>
      <c r="E258" s="62">
        <v>16210</v>
      </c>
      <c r="F258" s="37" t="s">
        <v>836</v>
      </c>
      <c r="G258" s="36" t="s">
        <v>410</v>
      </c>
      <c r="H258" s="36" t="s">
        <v>410</v>
      </c>
      <c r="I258" s="37" t="s">
        <v>835</v>
      </c>
      <c r="J258" s="37" t="s">
        <v>450</v>
      </c>
      <c r="K258" s="44" t="s">
        <v>434</v>
      </c>
      <c r="L258" s="32" t="s">
        <v>220</v>
      </c>
      <c r="M258" s="33" t="s">
        <v>405</v>
      </c>
      <c r="N258" s="34">
        <v>0.01</v>
      </c>
      <c r="O258" s="34">
        <v>0.02</v>
      </c>
      <c r="P258" s="34">
        <v>0</v>
      </c>
      <c r="Q258" s="34">
        <v>0</v>
      </c>
      <c r="R258" s="33">
        <v>0</v>
      </c>
      <c r="S258" s="33">
        <v>0</v>
      </c>
      <c r="T258" s="33">
        <v>30</v>
      </c>
      <c r="U258" s="33"/>
      <c r="X258" s="75">
        <f>+VLOOKUP($D258,[1]venta_neta_cons!$A$2:$N$1048576,3,0)</f>
        <v>321</v>
      </c>
      <c r="Y258" s="75">
        <f>+VLOOKUP($D258,[1]venta_neta_cons!$A$2:$N$1048576,4,0)</f>
        <v>0</v>
      </c>
      <c r="Z258" s="75">
        <f>+VLOOKUP($D258,[1]venta_neta_cons!$A$2:$N$1048576,5,0)</f>
        <v>0</v>
      </c>
      <c r="AA258" s="75">
        <f>+VLOOKUP($D258,[1]venta_neta_cons!$A$2:$N$1048576,6,0)</f>
        <v>0</v>
      </c>
      <c r="AB258" s="75">
        <f>+VLOOKUP($D258,[1]venta_neta_cons!$A$2:$N$1048576,7,0)</f>
        <v>0</v>
      </c>
      <c r="AC258" s="75">
        <f>+VLOOKUP($D258,[1]venta_neta_cons!$A$2:$N$1048576,8,0)</f>
        <v>0</v>
      </c>
      <c r="AD258" s="75">
        <f>+VLOOKUP($D258,[1]venta_neta_cons!$A$2:$N$1048576,9,0)</f>
        <v>0</v>
      </c>
      <c r="AE258" s="75">
        <f>+VLOOKUP($D258,[1]venta_neta_cons!$A$2:$N$1048576,10,0)</f>
        <v>0</v>
      </c>
      <c r="AF258" s="75">
        <f>+VLOOKUP($D258,[1]venta_neta_cons!$A$2:$N$1048576,11,0)</f>
        <v>0</v>
      </c>
      <c r="AG258" s="75">
        <f>+VLOOKUP($D258,[1]venta_neta_cons!$A$2:$N$1048576,12,0)</f>
        <v>0</v>
      </c>
      <c r="AH258" s="75">
        <f>+VLOOKUP($D258,[1]venta_neta_cons!$A$2:$N$1048576,13,0)</f>
        <v>0</v>
      </c>
      <c r="AI258" s="75">
        <f>+VLOOKUP($D258,[1]venta_neta_cons!$A$2:$N$1048576,14,0)</f>
        <v>0</v>
      </c>
      <c r="AJ258" s="76">
        <f t="shared" si="424"/>
        <v>321</v>
      </c>
      <c r="AK258" s="159">
        <f t="shared" si="422"/>
        <v>0.69028037383177565</v>
      </c>
      <c r="AL258" s="76"/>
      <c r="AM258" s="75">
        <f>+VLOOKUP($D258,[1]saldo_cons!$A$2:$N$1048576,3,0)</f>
        <v>321</v>
      </c>
      <c r="AN258" s="75">
        <f>+VLOOKUP($D258,[1]saldo_cons!$A$2:$N$1048576,4,0)</f>
        <v>0</v>
      </c>
      <c r="AO258" s="75">
        <f>+VLOOKUP($D258,[1]saldo_cons!$A$2:$N$1048576,5,0)</f>
        <v>0</v>
      </c>
      <c r="AP258" s="75">
        <f>+VLOOKUP($D258,[1]saldo_cons!$A$2:$N$1048576,6,0)</f>
        <v>0</v>
      </c>
      <c r="AQ258" s="75">
        <f>+VLOOKUP($D258,[1]saldo_cons!$A$2:$N$1048576,7,0)</f>
        <v>0</v>
      </c>
      <c r="AR258" s="75">
        <f>+VLOOKUP($D258,[1]saldo_cons!$A$2:$N$1048576,8,0)</f>
        <v>0</v>
      </c>
      <c r="AS258" s="75">
        <f>+VLOOKUP($D258,[1]saldo_cons!$A$2:$N$1048576,9,0)</f>
        <v>0</v>
      </c>
      <c r="AT258" s="75">
        <f>+VLOOKUP($D258,[1]saldo_cons!$A$2:$N$1048576,10,0)</f>
        <v>0</v>
      </c>
      <c r="AU258" s="75">
        <f>+VLOOKUP($D258,[1]saldo_cons!$A$2:$N$1048576,11,0)</f>
        <v>0</v>
      </c>
      <c r="AV258" s="75">
        <f>+VLOOKUP($D258,[1]saldo_cons!$A$2:$N$1048576,12,0)</f>
        <v>0</v>
      </c>
      <c r="AW258" s="75">
        <f>+VLOOKUP($D258,[1]saldo_cons!$A$2:$N$1048576,13,0)</f>
        <v>0</v>
      </c>
      <c r="AX258" s="75">
        <f>+VLOOKUP($D258,[1]saldo_cons!$A$2:$N$1048576,14,0)</f>
        <v>0</v>
      </c>
      <c r="AY258" s="76">
        <f t="shared" si="501"/>
        <v>321</v>
      </c>
      <c r="AZ258" s="76"/>
      <c r="BA258" s="76"/>
      <c r="BB258" s="75">
        <f>+VLOOKUP($D258,[1]ggr_cons!$A$2:$N$1048576,3,0)</f>
        <v>221.57999999999998</v>
      </c>
      <c r="BC258" s="75">
        <f>+VLOOKUP($D258,[1]ggr_cons!$A$2:$N$1048576,4,0)</f>
        <v>0</v>
      </c>
      <c r="BD258" s="75">
        <f>+VLOOKUP($D258,[1]ggr_cons!$A$2:$N$1048576,5,0)</f>
        <v>0</v>
      </c>
      <c r="BE258" s="75">
        <f>+VLOOKUP($D258,[1]ggr_cons!$A$2:$N$1048576,6,0)</f>
        <v>0</v>
      </c>
      <c r="BF258" s="75">
        <f>+VLOOKUP($D258,[1]ggr_cons!$A$2:$N$1048576,7,0)</f>
        <v>0</v>
      </c>
      <c r="BG258" s="75">
        <f>+VLOOKUP($D258,[1]ggr_cons!$A$2:$N$1048576,8,0)</f>
        <v>0</v>
      </c>
      <c r="BH258" s="75">
        <f>+VLOOKUP($D258,[1]ggr_cons!$A$2:$N$1048576,9,0)</f>
        <v>0</v>
      </c>
      <c r="BI258" s="75">
        <f>+VLOOKUP($D258,[1]ggr_cons!$A$2:$N$1048576,10,0)</f>
        <v>0</v>
      </c>
      <c r="BJ258" s="75">
        <f>+VLOOKUP($D258,[1]ggr_cons!$A$2:$N$1048576,11,0)</f>
        <v>0</v>
      </c>
      <c r="BK258" s="75">
        <f>+VLOOKUP($D258,[1]ggr_cons!$A$2:$N$1048576,12,0)</f>
        <v>0</v>
      </c>
      <c r="BL258" s="75">
        <f>+VLOOKUP($D258,[1]ggr_cons!$A$2:$N$1048576,13,0)</f>
        <v>0</v>
      </c>
      <c r="BM258" s="75">
        <f>+VLOOKUP($D258,[1]ggr_cons!$A$2:$N$1048576,14,0)</f>
        <v>0</v>
      </c>
      <c r="BN258" s="76">
        <f t="shared" si="502"/>
        <v>221.57999999999998</v>
      </c>
      <c r="BO258" s="75"/>
      <c r="BP258" s="75"/>
      <c r="BQ258" s="77">
        <f t="shared" si="425"/>
        <v>3.21</v>
      </c>
      <c r="BR258" s="77">
        <f t="shared" si="426"/>
        <v>0</v>
      </c>
      <c r="BS258" s="77">
        <f t="shared" si="427"/>
        <v>0</v>
      </c>
      <c r="BT258" s="77">
        <f t="shared" si="428"/>
        <v>0</v>
      </c>
      <c r="BU258" s="77">
        <f t="shared" si="429"/>
        <v>0</v>
      </c>
      <c r="BV258" s="77">
        <f t="shared" si="430"/>
        <v>0</v>
      </c>
      <c r="BW258" s="77">
        <f t="shared" si="431"/>
        <v>0</v>
      </c>
      <c r="BX258" s="77">
        <f t="shared" si="432"/>
        <v>0</v>
      </c>
      <c r="BY258" s="77">
        <f t="shared" si="433"/>
        <v>0</v>
      </c>
      <c r="BZ258" s="77">
        <f t="shared" si="434"/>
        <v>0</v>
      </c>
      <c r="CA258" s="77">
        <f t="shared" si="435"/>
        <v>0</v>
      </c>
      <c r="CB258" s="77">
        <f t="shared" si="436"/>
        <v>0</v>
      </c>
      <c r="CC258" s="77">
        <f t="shared" si="437"/>
        <v>3.21</v>
      </c>
      <c r="CD258" s="75"/>
      <c r="CE258" s="77"/>
      <c r="CF258" s="77">
        <f t="shared" si="438"/>
        <v>2.6528925619834713</v>
      </c>
      <c r="CG258" s="77">
        <f t="shared" si="439"/>
        <v>0</v>
      </c>
      <c r="CH258" s="77">
        <f t="shared" si="440"/>
        <v>0</v>
      </c>
      <c r="CI258" s="77">
        <f t="shared" si="441"/>
        <v>0</v>
      </c>
      <c r="CJ258" s="77">
        <f t="shared" si="442"/>
        <v>0</v>
      </c>
      <c r="CK258" s="77">
        <f t="shared" si="443"/>
        <v>0</v>
      </c>
      <c r="CL258" s="77">
        <f t="shared" si="444"/>
        <v>0</v>
      </c>
      <c r="CM258" s="77">
        <f t="shared" si="445"/>
        <v>0</v>
      </c>
      <c r="CN258" s="77">
        <f t="shared" si="446"/>
        <v>0</v>
      </c>
      <c r="CO258" s="77">
        <f t="shared" si="447"/>
        <v>0</v>
      </c>
      <c r="CP258" s="77">
        <f t="shared" si="448"/>
        <v>0</v>
      </c>
      <c r="CQ258" s="77">
        <f t="shared" si="449"/>
        <v>0</v>
      </c>
      <c r="CR258" s="77">
        <f t="shared" si="450"/>
        <v>2.6528925619834713</v>
      </c>
      <c r="CS258" s="75"/>
      <c r="CT258" s="75"/>
      <c r="CU258" s="78">
        <f t="shared" si="463"/>
        <v>6.42</v>
      </c>
      <c r="CV258" s="78">
        <f t="shared" si="464"/>
        <v>0</v>
      </c>
      <c r="CW258" s="78">
        <f t="shared" si="465"/>
        <v>0</v>
      </c>
      <c r="CX258" s="78">
        <f t="shared" si="466"/>
        <v>0</v>
      </c>
      <c r="CY258" s="78">
        <f t="shared" si="467"/>
        <v>0</v>
      </c>
      <c r="CZ258" s="78">
        <f t="shared" si="468"/>
        <v>0</v>
      </c>
      <c r="DA258" s="78">
        <f t="shared" si="469"/>
        <v>0</v>
      </c>
      <c r="DB258" s="78">
        <f t="shared" si="470"/>
        <v>0</v>
      </c>
      <c r="DC258" s="78">
        <f t="shared" si="471"/>
        <v>0</v>
      </c>
      <c r="DD258" s="78">
        <f t="shared" si="472"/>
        <v>0</v>
      </c>
      <c r="DE258" s="78">
        <f t="shared" si="473"/>
        <v>0</v>
      </c>
      <c r="DF258" s="78">
        <f t="shared" si="474"/>
        <v>0</v>
      </c>
      <c r="DG258" s="77">
        <f t="shared" si="475"/>
        <v>6.42</v>
      </c>
      <c r="DH258" s="75"/>
      <c r="DJ258" s="6">
        <f t="shared" si="476"/>
        <v>30</v>
      </c>
      <c r="DK258" s="6">
        <f t="shared" si="477"/>
        <v>0</v>
      </c>
      <c r="DL258" s="6">
        <f t="shared" si="478"/>
        <v>0</v>
      </c>
      <c r="DM258" s="6">
        <f t="shared" si="479"/>
        <v>0</v>
      </c>
      <c r="DN258" s="6">
        <f t="shared" si="480"/>
        <v>0</v>
      </c>
      <c r="DO258" s="6">
        <f t="shared" si="481"/>
        <v>0</v>
      </c>
      <c r="DP258" s="6">
        <f t="shared" si="482"/>
        <v>0</v>
      </c>
      <c r="DQ258" s="6">
        <f t="shared" si="483"/>
        <v>0</v>
      </c>
      <c r="DR258" s="6">
        <f t="shared" si="484"/>
        <v>0</v>
      </c>
      <c r="DS258" s="6">
        <f t="shared" si="485"/>
        <v>0</v>
      </c>
      <c r="DT258" s="6">
        <f t="shared" si="486"/>
        <v>0</v>
      </c>
      <c r="DU258" s="6">
        <f t="shared" si="487"/>
        <v>0</v>
      </c>
      <c r="DV258" s="77">
        <f t="shared" si="505"/>
        <v>30</v>
      </c>
      <c r="DY258" s="6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77">
        <f t="shared" si="503"/>
        <v>0</v>
      </c>
      <c r="EO258" s="75">
        <f t="shared" si="451"/>
        <v>36.42</v>
      </c>
      <c r="EP258" s="75">
        <f t="shared" si="452"/>
        <v>0</v>
      </c>
      <c r="EQ258" s="75">
        <f t="shared" si="453"/>
        <v>0</v>
      </c>
      <c r="ER258" s="75">
        <f t="shared" si="454"/>
        <v>0</v>
      </c>
      <c r="ES258" s="75">
        <f t="shared" si="455"/>
        <v>0</v>
      </c>
      <c r="ET258" s="75">
        <f t="shared" si="456"/>
        <v>0</v>
      </c>
      <c r="EU258" s="75">
        <f t="shared" si="457"/>
        <v>0</v>
      </c>
      <c r="EV258" s="75">
        <f t="shared" si="458"/>
        <v>0</v>
      </c>
      <c r="EW258" s="75">
        <f t="shared" si="459"/>
        <v>0</v>
      </c>
      <c r="EX258" s="75">
        <f t="shared" si="460"/>
        <v>0</v>
      </c>
      <c r="EY258" s="75">
        <f t="shared" si="461"/>
        <v>0</v>
      </c>
      <c r="EZ258" s="75">
        <f t="shared" si="462"/>
        <v>0</v>
      </c>
      <c r="FA258" s="77">
        <f t="shared" si="504"/>
        <v>36.42</v>
      </c>
      <c r="FD258" s="75">
        <f t="shared" si="488"/>
        <v>284.58</v>
      </c>
      <c r="FE258" s="75">
        <f t="shared" si="489"/>
        <v>0</v>
      </c>
      <c r="FF258" s="75">
        <f t="shared" si="490"/>
        <v>0</v>
      </c>
      <c r="FG258" s="75">
        <f t="shared" si="491"/>
        <v>0</v>
      </c>
      <c r="FH258" s="75">
        <f t="shared" si="492"/>
        <v>0</v>
      </c>
      <c r="FI258" s="75">
        <f t="shared" si="493"/>
        <v>0</v>
      </c>
      <c r="FJ258" s="75">
        <f t="shared" si="494"/>
        <v>0</v>
      </c>
      <c r="FK258" s="75">
        <f t="shared" si="495"/>
        <v>0</v>
      </c>
      <c r="FL258" s="75">
        <f t="shared" si="496"/>
        <v>0</v>
      </c>
      <c r="FM258" s="75">
        <f t="shared" si="497"/>
        <v>0</v>
      </c>
      <c r="FN258" s="75">
        <f t="shared" si="498"/>
        <v>0</v>
      </c>
      <c r="FO258" s="75">
        <f t="shared" si="499"/>
        <v>0</v>
      </c>
      <c r="FP258" s="75">
        <f t="shared" si="500"/>
        <v>284.58</v>
      </c>
    </row>
    <row r="259" spans="1:172" ht="15" customHeight="1" outlineLevel="2" x14ac:dyDescent="0.25">
      <c r="A259" s="30">
        <v>12</v>
      </c>
      <c r="B259" s="30" t="s">
        <v>408</v>
      </c>
      <c r="C259" s="30" t="s">
        <v>6</v>
      </c>
      <c r="D259" s="64">
        <f t="shared" si="423"/>
        <v>16213</v>
      </c>
      <c r="E259" s="62">
        <v>16213</v>
      </c>
      <c r="F259" s="55" t="s">
        <v>839</v>
      </c>
      <c r="G259" s="36" t="s">
        <v>410</v>
      </c>
      <c r="H259" s="36" t="s">
        <v>410</v>
      </c>
      <c r="I259" s="37" t="s">
        <v>837</v>
      </c>
      <c r="J259" s="37" t="s">
        <v>838</v>
      </c>
      <c r="K259" s="37" t="s">
        <v>415</v>
      </c>
      <c r="L259" s="32" t="s">
        <v>220</v>
      </c>
      <c r="M259" s="33" t="s">
        <v>405</v>
      </c>
      <c r="N259" s="34">
        <v>0.01</v>
      </c>
      <c r="O259" s="34">
        <v>0.02</v>
      </c>
      <c r="P259" s="34">
        <v>0</v>
      </c>
      <c r="Q259" s="34">
        <v>0</v>
      </c>
      <c r="R259" s="33">
        <v>0</v>
      </c>
      <c r="S259" s="33">
        <v>0</v>
      </c>
      <c r="T259" s="33">
        <v>30</v>
      </c>
      <c r="U259" s="33"/>
      <c r="X259" s="75">
        <f>+VLOOKUP($D259,[1]venta_neta_cons!$A$2:$N$1048576,3,0)</f>
        <v>1834</v>
      </c>
      <c r="Y259" s="75">
        <f>+VLOOKUP($D259,[1]venta_neta_cons!$A$2:$N$1048576,4,0)</f>
        <v>0</v>
      </c>
      <c r="Z259" s="75">
        <f>+VLOOKUP($D259,[1]venta_neta_cons!$A$2:$N$1048576,5,0)</f>
        <v>0</v>
      </c>
      <c r="AA259" s="75">
        <f>+VLOOKUP($D259,[1]venta_neta_cons!$A$2:$N$1048576,6,0)</f>
        <v>0</v>
      </c>
      <c r="AB259" s="75">
        <f>+VLOOKUP($D259,[1]venta_neta_cons!$A$2:$N$1048576,7,0)</f>
        <v>0</v>
      </c>
      <c r="AC259" s="75">
        <f>+VLOOKUP($D259,[1]venta_neta_cons!$A$2:$N$1048576,8,0)</f>
        <v>0</v>
      </c>
      <c r="AD259" s="75">
        <f>+VLOOKUP($D259,[1]venta_neta_cons!$A$2:$N$1048576,9,0)</f>
        <v>0</v>
      </c>
      <c r="AE259" s="75">
        <f>+VLOOKUP($D259,[1]venta_neta_cons!$A$2:$N$1048576,10,0)</f>
        <v>0</v>
      </c>
      <c r="AF259" s="75">
        <f>+VLOOKUP($D259,[1]venta_neta_cons!$A$2:$N$1048576,11,0)</f>
        <v>0</v>
      </c>
      <c r="AG259" s="75">
        <f>+VLOOKUP($D259,[1]venta_neta_cons!$A$2:$N$1048576,12,0)</f>
        <v>0</v>
      </c>
      <c r="AH259" s="75">
        <f>+VLOOKUP($D259,[1]venta_neta_cons!$A$2:$N$1048576,13,0)</f>
        <v>0</v>
      </c>
      <c r="AI259" s="75">
        <f>+VLOOKUP($D259,[1]venta_neta_cons!$A$2:$N$1048576,14,0)</f>
        <v>0</v>
      </c>
      <c r="AJ259" s="76">
        <f t="shared" si="424"/>
        <v>1834</v>
      </c>
      <c r="AK259" s="159">
        <f t="shared" si="422"/>
        <v>0.33292257360959648</v>
      </c>
      <c r="AL259" s="76"/>
      <c r="AM259" s="75">
        <f>+VLOOKUP($D259,[1]saldo_cons!$A$2:$N$1048576,3,0)</f>
        <v>1834</v>
      </c>
      <c r="AN259" s="75">
        <f>+VLOOKUP($D259,[1]saldo_cons!$A$2:$N$1048576,4,0)</f>
        <v>0</v>
      </c>
      <c r="AO259" s="75">
        <f>+VLOOKUP($D259,[1]saldo_cons!$A$2:$N$1048576,5,0)</f>
        <v>0</v>
      </c>
      <c r="AP259" s="75">
        <f>+VLOOKUP($D259,[1]saldo_cons!$A$2:$N$1048576,6,0)</f>
        <v>0</v>
      </c>
      <c r="AQ259" s="75">
        <f>+VLOOKUP($D259,[1]saldo_cons!$A$2:$N$1048576,7,0)</f>
        <v>0</v>
      </c>
      <c r="AR259" s="75">
        <f>+VLOOKUP($D259,[1]saldo_cons!$A$2:$N$1048576,8,0)</f>
        <v>0</v>
      </c>
      <c r="AS259" s="75">
        <f>+VLOOKUP($D259,[1]saldo_cons!$A$2:$N$1048576,9,0)</f>
        <v>0</v>
      </c>
      <c r="AT259" s="75">
        <f>+VLOOKUP($D259,[1]saldo_cons!$A$2:$N$1048576,10,0)</f>
        <v>0</v>
      </c>
      <c r="AU259" s="75">
        <f>+VLOOKUP($D259,[1]saldo_cons!$A$2:$N$1048576,11,0)</f>
        <v>0</v>
      </c>
      <c r="AV259" s="75">
        <f>+VLOOKUP($D259,[1]saldo_cons!$A$2:$N$1048576,12,0)</f>
        <v>0</v>
      </c>
      <c r="AW259" s="75">
        <f>+VLOOKUP($D259,[1]saldo_cons!$A$2:$N$1048576,13,0)</f>
        <v>0</v>
      </c>
      <c r="AX259" s="75">
        <f>+VLOOKUP($D259,[1]saldo_cons!$A$2:$N$1048576,14,0)</f>
        <v>0</v>
      </c>
      <c r="AY259" s="76">
        <f t="shared" si="501"/>
        <v>1834</v>
      </c>
      <c r="AZ259" s="76"/>
      <c r="BA259" s="76"/>
      <c r="BB259" s="75">
        <f>+VLOOKUP($D259,[1]ggr_cons!$A$2:$N$1048576,3,0)</f>
        <v>610.57999999999993</v>
      </c>
      <c r="BC259" s="75">
        <f>+VLOOKUP($D259,[1]ggr_cons!$A$2:$N$1048576,4,0)</f>
        <v>0</v>
      </c>
      <c r="BD259" s="75">
        <f>+VLOOKUP($D259,[1]ggr_cons!$A$2:$N$1048576,5,0)</f>
        <v>0</v>
      </c>
      <c r="BE259" s="75">
        <f>+VLOOKUP($D259,[1]ggr_cons!$A$2:$N$1048576,6,0)</f>
        <v>0</v>
      </c>
      <c r="BF259" s="75">
        <f>+VLOOKUP($D259,[1]ggr_cons!$A$2:$N$1048576,7,0)</f>
        <v>0</v>
      </c>
      <c r="BG259" s="75">
        <f>+VLOOKUP($D259,[1]ggr_cons!$A$2:$N$1048576,8,0)</f>
        <v>0</v>
      </c>
      <c r="BH259" s="75">
        <f>+VLOOKUP($D259,[1]ggr_cons!$A$2:$N$1048576,9,0)</f>
        <v>0</v>
      </c>
      <c r="BI259" s="75">
        <f>+VLOOKUP($D259,[1]ggr_cons!$A$2:$N$1048576,10,0)</f>
        <v>0</v>
      </c>
      <c r="BJ259" s="75">
        <f>+VLOOKUP($D259,[1]ggr_cons!$A$2:$N$1048576,11,0)</f>
        <v>0</v>
      </c>
      <c r="BK259" s="75">
        <f>+VLOOKUP($D259,[1]ggr_cons!$A$2:$N$1048576,12,0)</f>
        <v>0</v>
      </c>
      <c r="BL259" s="75">
        <f>+VLOOKUP($D259,[1]ggr_cons!$A$2:$N$1048576,13,0)</f>
        <v>0</v>
      </c>
      <c r="BM259" s="75">
        <f>+VLOOKUP($D259,[1]ggr_cons!$A$2:$N$1048576,14,0)</f>
        <v>0</v>
      </c>
      <c r="BN259" s="76">
        <f t="shared" si="502"/>
        <v>610.57999999999993</v>
      </c>
      <c r="BO259" s="75"/>
      <c r="BP259" s="75"/>
      <c r="BQ259" s="77">
        <f t="shared" si="425"/>
        <v>18.34</v>
      </c>
      <c r="BR259" s="77">
        <f t="shared" si="426"/>
        <v>0</v>
      </c>
      <c r="BS259" s="77">
        <f t="shared" si="427"/>
        <v>0</v>
      </c>
      <c r="BT259" s="77">
        <f t="shared" si="428"/>
        <v>0</v>
      </c>
      <c r="BU259" s="77">
        <f t="shared" si="429"/>
        <v>0</v>
      </c>
      <c r="BV259" s="77">
        <f t="shared" si="430"/>
        <v>0</v>
      </c>
      <c r="BW259" s="77">
        <f t="shared" si="431"/>
        <v>0</v>
      </c>
      <c r="BX259" s="77">
        <f t="shared" si="432"/>
        <v>0</v>
      </c>
      <c r="BY259" s="77">
        <f t="shared" si="433"/>
        <v>0</v>
      </c>
      <c r="BZ259" s="77">
        <f t="shared" si="434"/>
        <v>0</v>
      </c>
      <c r="CA259" s="77">
        <f t="shared" si="435"/>
        <v>0</v>
      </c>
      <c r="CB259" s="77">
        <f t="shared" si="436"/>
        <v>0</v>
      </c>
      <c r="CC259" s="77">
        <f t="shared" si="437"/>
        <v>18.34</v>
      </c>
      <c r="CD259" s="75"/>
      <c r="CE259" s="77"/>
      <c r="CF259" s="77">
        <f t="shared" si="438"/>
        <v>15.15702479338843</v>
      </c>
      <c r="CG259" s="77">
        <f t="shared" si="439"/>
        <v>0</v>
      </c>
      <c r="CH259" s="77">
        <f t="shared" si="440"/>
        <v>0</v>
      </c>
      <c r="CI259" s="77">
        <f t="shared" si="441"/>
        <v>0</v>
      </c>
      <c r="CJ259" s="77">
        <f t="shared" si="442"/>
        <v>0</v>
      </c>
      <c r="CK259" s="77">
        <f t="shared" si="443"/>
        <v>0</v>
      </c>
      <c r="CL259" s="77">
        <f t="shared" si="444"/>
        <v>0</v>
      </c>
      <c r="CM259" s="77">
        <f t="shared" si="445"/>
        <v>0</v>
      </c>
      <c r="CN259" s="77">
        <f t="shared" si="446"/>
        <v>0</v>
      </c>
      <c r="CO259" s="77">
        <f t="shared" si="447"/>
        <v>0</v>
      </c>
      <c r="CP259" s="77">
        <f t="shared" si="448"/>
        <v>0</v>
      </c>
      <c r="CQ259" s="77">
        <f t="shared" si="449"/>
        <v>0</v>
      </c>
      <c r="CR259" s="77">
        <f t="shared" si="450"/>
        <v>15.15702479338843</v>
      </c>
      <c r="CS259" s="75"/>
      <c r="CT259" s="75"/>
      <c r="CU259" s="78">
        <f t="shared" si="463"/>
        <v>36.68</v>
      </c>
      <c r="CV259" s="78">
        <f t="shared" si="464"/>
        <v>0</v>
      </c>
      <c r="CW259" s="78">
        <f t="shared" si="465"/>
        <v>0</v>
      </c>
      <c r="CX259" s="78">
        <f t="shared" si="466"/>
        <v>0</v>
      </c>
      <c r="CY259" s="78">
        <f t="shared" si="467"/>
        <v>0</v>
      </c>
      <c r="CZ259" s="78">
        <f t="shared" si="468"/>
        <v>0</v>
      </c>
      <c r="DA259" s="78">
        <f t="shared" si="469"/>
        <v>0</v>
      </c>
      <c r="DB259" s="78">
        <f t="shared" si="470"/>
        <v>0</v>
      </c>
      <c r="DC259" s="78">
        <f t="shared" si="471"/>
        <v>0</v>
      </c>
      <c r="DD259" s="78">
        <f t="shared" si="472"/>
        <v>0</v>
      </c>
      <c r="DE259" s="78">
        <f t="shared" si="473"/>
        <v>0</v>
      </c>
      <c r="DF259" s="78">
        <f t="shared" si="474"/>
        <v>0</v>
      </c>
      <c r="DG259" s="77">
        <f t="shared" si="475"/>
        <v>36.68</v>
      </c>
      <c r="DH259" s="75"/>
      <c r="DJ259" s="6">
        <f t="shared" si="476"/>
        <v>30</v>
      </c>
      <c r="DK259" s="6">
        <f t="shared" si="477"/>
        <v>0</v>
      </c>
      <c r="DL259" s="6">
        <f t="shared" si="478"/>
        <v>0</v>
      </c>
      <c r="DM259" s="6">
        <f t="shared" si="479"/>
        <v>0</v>
      </c>
      <c r="DN259" s="6">
        <f t="shared" si="480"/>
        <v>0</v>
      </c>
      <c r="DO259" s="6">
        <f t="shared" si="481"/>
        <v>0</v>
      </c>
      <c r="DP259" s="6">
        <f t="shared" si="482"/>
        <v>0</v>
      </c>
      <c r="DQ259" s="6">
        <f t="shared" si="483"/>
        <v>0</v>
      </c>
      <c r="DR259" s="6">
        <f t="shared" si="484"/>
        <v>0</v>
      </c>
      <c r="DS259" s="6">
        <f t="shared" si="485"/>
        <v>0</v>
      </c>
      <c r="DT259" s="6">
        <f t="shared" si="486"/>
        <v>0</v>
      </c>
      <c r="DU259" s="6">
        <f t="shared" si="487"/>
        <v>0</v>
      </c>
      <c r="DV259" s="77">
        <f t="shared" si="505"/>
        <v>30</v>
      </c>
      <c r="DY259" s="6">
        <v>0</v>
      </c>
      <c r="DZ259" s="6">
        <v>0</v>
      </c>
      <c r="EA259" s="6">
        <v>0</v>
      </c>
      <c r="EB259" s="6">
        <v>0</v>
      </c>
      <c r="EC259" s="6">
        <v>0</v>
      </c>
      <c r="ED259" s="6">
        <v>0</v>
      </c>
      <c r="EE259" s="6">
        <v>0</v>
      </c>
      <c r="EF259" s="6">
        <v>0</v>
      </c>
      <c r="EG259" s="6">
        <v>0</v>
      </c>
      <c r="EH259" s="6">
        <v>0</v>
      </c>
      <c r="EI259" s="6">
        <v>0</v>
      </c>
      <c r="EJ259" s="6">
        <v>0</v>
      </c>
      <c r="EK259" s="77">
        <f t="shared" si="503"/>
        <v>0</v>
      </c>
      <c r="EO259" s="75">
        <f t="shared" si="451"/>
        <v>66.680000000000007</v>
      </c>
      <c r="EP259" s="75">
        <f t="shared" si="452"/>
        <v>0</v>
      </c>
      <c r="EQ259" s="75">
        <f t="shared" si="453"/>
        <v>0</v>
      </c>
      <c r="ER259" s="75">
        <f t="shared" si="454"/>
        <v>0</v>
      </c>
      <c r="ES259" s="75">
        <f t="shared" si="455"/>
        <v>0</v>
      </c>
      <c r="ET259" s="75">
        <f t="shared" si="456"/>
        <v>0</v>
      </c>
      <c r="EU259" s="75">
        <f t="shared" si="457"/>
        <v>0</v>
      </c>
      <c r="EV259" s="75">
        <f t="shared" si="458"/>
        <v>0</v>
      </c>
      <c r="EW259" s="75">
        <f t="shared" si="459"/>
        <v>0</v>
      </c>
      <c r="EX259" s="75">
        <f t="shared" si="460"/>
        <v>0</v>
      </c>
      <c r="EY259" s="75">
        <f t="shared" si="461"/>
        <v>0</v>
      </c>
      <c r="EZ259" s="75">
        <f t="shared" si="462"/>
        <v>0</v>
      </c>
      <c r="FA259" s="77">
        <f t="shared" si="504"/>
        <v>66.680000000000007</v>
      </c>
      <c r="FD259" s="75">
        <f t="shared" si="488"/>
        <v>1767.32</v>
      </c>
      <c r="FE259" s="75">
        <f t="shared" si="489"/>
        <v>0</v>
      </c>
      <c r="FF259" s="75">
        <f t="shared" si="490"/>
        <v>0</v>
      </c>
      <c r="FG259" s="75">
        <f t="shared" si="491"/>
        <v>0</v>
      </c>
      <c r="FH259" s="75">
        <f t="shared" si="492"/>
        <v>0</v>
      </c>
      <c r="FI259" s="75">
        <f t="shared" si="493"/>
        <v>0</v>
      </c>
      <c r="FJ259" s="75">
        <f t="shared" si="494"/>
        <v>0</v>
      </c>
      <c r="FK259" s="75">
        <f t="shared" si="495"/>
        <v>0</v>
      </c>
      <c r="FL259" s="75">
        <f t="shared" si="496"/>
        <v>0</v>
      </c>
      <c r="FM259" s="75">
        <f t="shared" si="497"/>
        <v>0</v>
      </c>
      <c r="FN259" s="75">
        <f t="shared" si="498"/>
        <v>0</v>
      </c>
      <c r="FO259" s="75">
        <f t="shared" si="499"/>
        <v>0</v>
      </c>
      <c r="FP259" s="75">
        <f t="shared" si="500"/>
        <v>1767.32</v>
      </c>
    </row>
    <row r="260" spans="1:172" ht="15" customHeight="1" outlineLevel="2" x14ac:dyDescent="0.25">
      <c r="A260" s="30">
        <v>12</v>
      </c>
      <c r="B260" s="30" t="s">
        <v>408</v>
      </c>
      <c r="C260" s="30" t="s">
        <v>6</v>
      </c>
      <c r="D260" s="64">
        <f t="shared" si="423"/>
        <v>16216</v>
      </c>
      <c r="E260" s="62">
        <v>16216</v>
      </c>
      <c r="F260" s="39" t="s">
        <v>841</v>
      </c>
      <c r="G260" s="36" t="s">
        <v>410</v>
      </c>
      <c r="H260" s="36" t="s">
        <v>410</v>
      </c>
      <c r="I260" s="55" t="s">
        <v>840</v>
      </c>
      <c r="J260" s="44" t="s">
        <v>726</v>
      </c>
      <c r="K260" s="44" t="s">
        <v>434</v>
      </c>
      <c r="L260" s="32" t="s">
        <v>220</v>
      </c>
      <c r="M260" s="33" t="s">
        <v>405</v>
      </c>
      <c r="N260" s="34">
        <v>0.01</v>
      </c>
      <c r="O260" s="34">
        <v>0.02</v>
      </c>
      <c r="P260" s="34">
        <v>0</v>
      </c>
      <c r="Q260" s="34">
        <v>0</v>
      </c>
      <c r="R260" s="33">
        <v>0</v>
      </c>
      <c r="S260" s="33">
        <v>0</v>
      </c>
      <c r="T260" s="33">
        <v>30</v>
      </c>
      <c r="U260" s="33"/>
      <c r="X260" s="75">
        <f>+VLOOKUP($D260,[1]venta_neta_cons!$A$2:$N$1048576,3,0)</f>
        <v>1890</v>
      </c>
      <c r="Y260" s="75">
        <f>+VLOOKUP($D260,[1]venta_neta_cons!$A$2:$N$1048576,4,0)</f>
        <v>0</v>
      </c>
      <c r="Z260" s="75">
        <f>+VLOOKUP($D260,[1]venta_neta_cons!$A$2:$N$1048576,5,0)</f>
        <v>0</v>
      </c>
      <c r="AA260" s="75">
        <f>+VLOOKUP($D260,[1]venta_neta_cons!$A$2:$N$1048576,6,0)</f>
        <v>0</v>
      </c>
      <c r="AB260" s="75">
        <f>+VLOOKUP($D260,[1]venta_neta_cons!$A$2:$N$1048576,7,0)</f>
        <v>0</v>
      </c>
      <c r="AC260" s="75">
        <f>+VLOOKUP($D260,[1]venta_neta_cons!$A$2:$N$1048576,8,0)</f>
        <v>0</v>
      </c>
      <c r="AD260" s="75">
        <f>+VLOOKUP($D260,[1]venta_neta_cons!$A$2:$N$1048576,9,0)</f>
        <v>0</v>
      </c>
      <c r="AE260" s="75">
        <f>+VLOOKUP($D260,[1]venta_neta_cons!$A$2:$N$1048576,10,0)</f>
        <v>0</v>
      </c>
      <c r="AF260" s="75">
        <f>+VLOOKUP($D260,[1]venta_neta_cons!$A$2:$N$1048576,11,0)</f>
        <v>0</v>
      </c>
      <c r="AG260" s="75">
        <f>+VLOOKUP($D260,[1]venta_neta_cons!$A$2:$N$1048576,12,0)</f>
        <v>0</v>
      </c>
      <c r="AH260" s="75">
        <f>+VLOOKUP($D260,[1]venta_neta_cons!$A$2:$N$1048576,13,0)</f>
        <v>0</v>
      </c>
      <c r="AI260" s="75">
        <f>+VLOOKUP($D260,[1]venta_neta_cons!$A$2:$N$1048576,14,0)</f>
        <v>0</v>
      </c>
      <c r="AJ260" s="76">
        <f t="shared" si="424"/>
        <v>1890</v>
      </c>
      <c r="AK260" s="159">
        <f t="shared" si="422"/>
        <v>0.3016084656084656</v>
      </c>
      <c r="AL260" s="76"/>
      <c r="AM260" s="75">
        <f>+VLOOKUP($D260,[1]saldo_cons!$A$2:$N$1048576,3,0)</f>
        <v>1890</v>
      </c>
      <c r="AN260" s="75">
        <f>+VLOOKUP($D260,[1]saldo_cons!$A$2:$N$1048576,4,0)</f>
        <v>0</v>
      </c>
      <c r="AO260" s="75">
        <f>+VLOOKUP($D260,[1]saldo_cons!$A$2:$N$1048576,5,0)</f>
        <v>0</v>
      </c>
      <c r="AP260" s="75">
        <f>+VLOOKUP($D260,[1]saldo_cons!$A$2:$N$1048576,6,0)</f>
        <v>0</v>
      </c>
      <c r="AQ260" s="75">
        <f>+VLOOKUP($D260,[1]saldo_cons!$A$2:$N$1048576,7,0)</f>
        <v>0</v>
      </c>
      <c r="AR260" s="75">
        <f>+VLOOKUP($D260,[1]saldo_cons!$A$2:$N$1048576,8,0)</f>
        <v>0</v>
      </c>
      <c r="AS260" s="75">
        <f>+VLOOKUP($D260,[1]saldo_cons!$A$2:$N$1048576,9,0)</f>
        <v>0</v>
      </c>
      <c r="AT260" s="75">
        <f>+VLOOKUP($D260,[1]saldo_cons!$A$2:$N$1048576,10,0)</f>
        <v>0</v>
      </c>
      <c r="AU260" s="75">
        <f>+VLOOKUP($D260,[1]saldo_cons!$A$2:$N$1048576,11,0)</f>
        <v>0</v>
      </c>
      <c r="AV260" s="75">
        <f>+VLOOKUP($D260,[1]saldo_cons!$A$2:$N$1048576,12,0)</f>
        <v>0</v>
      </c>
      <c r="AW260" s="75">
        <f>+VLOOKUP($D260,[1]saldo_cons!$A$2:$N$1048576,13,0)</f>
        <v>0</v>
      </c>
      <c r="AX260" s="75">
        <f>+VLOOKUP($D260,[1]saldo_cons!$A$2:$N$1048576,14,0)</f>
        <v>0</v>
      </c>
      <c r="AY260" s="76">
        <f t="shared" si="501"/>
        <v>1890</v>
      </c>
      <c r="AZ260" s="76"/>
      <c r="BA260" s="76"/>
      <c r="BB260" s="75">
        <f>+VLOOKUP($D260,[1]ggr_cons!$A$2:$N$1048576,3,0)</f>
        <v>570.04</v>
      </c>
      <c r="BC260" s="75">
        <f>+VLOOKUP($D260,[1]ggr_cons!$A$2:$N$1048576,4,0)</f>
        <v>0</v>
      </c>
      <c r="BD260" s="75">
        <f>+VLOOKUP($D260,[1]ggr_cons!$A$2:$N$1048576,5,0)</f>
        <v>0</v>
      </c>
      <c r="BE260" s="75">
        <f>+VLOOKUP($D260,[1]ggr_cons!$A$2:$N$1048576,6,0)</f>
        <v>0</v>
      </c>
      <c r="BF260" s="75">
        <f>+VLOOKUP($D260,[1]ggr_cons!$A$2:$N$1048576,7,0)</f>
        <v>0</v>
      </c>
      <c r="BG260" s="75">
        <f>+VLOOKUP($D260,[1]ggr_cons!$A$2:$N$1048576,8,0)</f>
        <v>0</v>
      </c>
      <c r="BH260" s="75">
        <f>+VLOOKUP($D260,[1]ggr_cons!$A$2:$N$1048576,9,0)</f>
        <v>0</v>
      </c>
      <c r="BI260" s="75">
        <f>+VLOOKUP($D260,[1]ggr_cons!$A$2:$N$1048576,10,0)</f>
        <v>0</v>
      </c>
      <c r="BJ260" s="75">
        <f>+VLOOKUP($D260,[1]ggr_cons!$A$2:$N$1048576,11,0)</f>
        <v>0</v>
      </c>
      <c r="BK260" s="75">
        <f>+VLOOKUP($D260,[1]ggr_cons!$A$2:$N$1048576,12,0)</f>
        <v>0</v>
      </c>
      <c r="BL260" s="75">
        <f>+VLOOKUP($D260,[1]ggr_cons!$A$2:$N$1048576,13,0)</f>
        <v>0</v>
      </c>
      <c r="BM260" s="75">
        <f>+VLOOKUP($D260,[1]ggr_cons!$A$2:$N$1048576,14,0)</f>
        <v>0</v>
      </c>
      <c r="BN260" s="76">
        <f t="shared" si="502"/>
        <v>570.04</v>
      </c>
      <c r="BO260" s="75"/>
      <c r="BP260" s="75"/>
      <c r="BQ260" s="77">
        <f t="shared" si="425"/>
        <v>18.900000000000002</v>
      </c>
      <c r="BR260" s="77">
        <f t="shared" si="426"/>
        <v>0</v>
      </c>
      <c r="BS260" s="77">
        <f t="shared" si="427"/>
        <v>0</v>
      </c>
      <c r="BT260" s="77">
        <f t="shared" si="428"/>
        <v>0</v>
      </c>
      <c r="BU260" s="77">
        <f t="shared" si="429"/>
        <v>0</v>
      </c>
      <c r="BV260" s="77">
        <f t="shared" si="430"/>
        <v>0</v>
      </c>
      <c r="BW260" s="77">
        <f t="shared" si="431"/>
        <v>0</v>
      </c>
      <c r="BX260" s="77">
        <f t="shared" si="432"/>
        <v>0</v>
      </c>
      <c r="BY260" s="77">
        <f t="shared" si="433"/>
        <v>0</v>
      </c>
      <c r="BZ260" s="77">
        <f t="shared" si="434"/>
        <v>0</v>
      </c>
      <c r="CA260" s="77">
        <f t="shared" si="435"/>
        <v>0</v>
      </c>
      <c r="CB260" s="77">
        <f t="shared" si="436"/>
        <v>0</v>
      </c>
      <c r="CC260" s="77">
        <f t="shared" si="437"/>
        <v>18.900000000000002</v>
      </c>
      <c r="CD260" s="75"/>
      <c r="CE260" s="77"/>
      <c r="CF260" s="77">
        <f t="shared" si="438"/>
        <v>15.619834710743804</v>
      </c>
      <c r="CG260" s="77">
        <f t="shared" si="439"/>
        <v>0</v>
      </c>
      <c r="CH260" s="77">
        <f t="shared" si="440"/>
        <v>0</v>
      </c>
      <c r="CI260" s="77">
        <f t="shared" si="441"/>
        <v>0</v>
      </c>
      <c r="CJ260" s="77">
        <f t="shared" si="442"/>
        <v>0</v>
      </c>
      <c r="CK260" s="77">
        <f t="shared" si="443"/>
        <v>0</v>
      </c>
      <c r="CL260" s="77">
        <f t="shared" si="444"/>
        <v>0</v>
      </c>
      <c r="CM260" s="77">
        <f t="shared" si="445"/>
        <v>0</v>
      </c>
      <c r="CN260" s="77">
        <f t="shared" si="446"/>
        <v>0</v>
      </c>
      <c r="CO260" s="77">
        <f t="shared" si="447"/>
        <v>0</v>
      </c>
      <c r="CP260" s="77">
        <f t="shared" si="448"/>
        <v>0</v>
      </c>
      <c r="CQ260" s="77">
        <f t="shared" si="449"/>
        <v>0</v>
      </c>
      <c r="CR260" s="77">
        <f t="shared" si="450"/>
        <v>15.619834710743804</v>
      </c>
      <c r="CS260" s="75"/>
      <c r="CT260" s="75"/>
      <c r="CU260" s="78">
        <f t="shared" si="463"/>
        <v>37.800000000000004</v>
      </c>
      <c r="CV260" s="78">
        <f t="shared" si="464"/>
        <v>0</v>
      </c>
      <c r="CW260" s="78">
        <f t="shared" si="465"/>
        <v>0</v>
      </c>
      <c r="CX260" s="78">
        <f t="shared" si="466"/>
        <v>0</v>
      </c>
      <c r="CY260" s="78">
        <f t="shared" si="467"/>
        <v>0</v>
      </c>
      <c r="CZ260" s="78">
        <f t="shared" si="468"/>
        <v>0</v>
      </c>
      <c r="DA260" s="78">
        <f t="shared" si="469"/>
        <v>0</v>
      </c>
      <c r="DB260" s="78">
        <f t="shared" si="470"/>
        <v>0</v>
      </c>
      <c r="DC260" s="78">
        <f t="shared" si="471"/>
        <v>0</v>
      </c>
      <c r="DD260" s="78">
        <f t="shared" si="472"/>
        <v>0</v>
      </c>
      <c r="DE260" s="78">
        <f t="shared" si="473"/>
        <v>0</v>
      </c>
      <c r="DF260" s="78">
        <f t="shared" si="474"/>
        <v>0</v>
      </c>
      <c r="DG260" s="77">
        <f t="shared" si="475"/>
        <v>37.800000000000004</v>
      </c>
      <c r="DH260" s="75"/>
      <c r="DJ260" s="6">
        <f t="shared" si="476"/>
        <v>30</v>
      </c>
      <c r="DK260" s="6">
        <f t="shared" si="477"/>
        <v>0</v>
      </c>
      <c r="DL260" s="6">
        <f t="shared" si="478"/>
        <v>0</v>
      </c>
      <c r="DM260" s="6">
        <f t="shared" si="479"/>
        <v>0</v>
      </c>
      <c r="DN260" s="6">
        <f t="shared" si="480"/>
        <v>0</v>
      </c>
      <c r="DO260" s="6">
        <f t="shared" si="481"/>
        <v>0</v>
      </c>
      <c r="DP260" s="6">
        <f t="shared" si="482"/>
        <v>0</v>
      </c>
      <c r="DQ260" s="6">
        <f t="shared" si="483"/>
        <v>0</v>
      </c>
      <c r="DR260" s="6">
        <f t="shared" si="484"/>
        <v>0</v>
      </c>
      <c r="DS260" s="6">
        <f t="shared" si="485"/>
        <v>0</v>
      </c>
      <c r="DT260" s="6">
        <f t="shared" si="486"/>
        <v>0</v>
      </c>
      <c r="DU260" s="6">
        <f t="shared" si="487"/>
        <v>0</v>
      </c>
      <c r="DV260" s="77">
        <f t="shared" si="505"/>
        <v>30</v>
      </c>
      <c r="DY260" s="6">
        <v>0</v>
      </c>
      <c r="DZ260" s="6">
        <v>0</v>
      </c>
      <c r="EA260" s="6">
        <v>0</v>
      </c>
      <c r="EB260" s="6">
        <v>0</v>
      </c>
      <c r="EC260" s="6">
        <v>0</v>
      </c>
      <c r="ED260" s="6">
        <v>0</v>
      </c>
      <c r="EE260" s="6">
        <v>0</v>
      </c>
      <c r="EF260" s="6">
        <v>0</v>
      </c>
      <c r="EG260" s="6">
        <v>0</v>
      </c>
      <c r="EH260" s="6">
        <v>0</v>
      </c>
      <c r="EI260" s="6">
        <v>0</v>
      </c>
      <c r="EJ260" s="6">
        <v>0</v>
      </c>
      <c r="EK260" s="77">
        <f t="shared" si="503"/>
        <v>0</v>
      </c>
      <c r="EO260" s="75">
        <f t="shared" si="451"/>
        <v>67.800000000000011</v>
      </c>
      <c r="EP260" s="75">
        <f t="shared" si="452"/>
        <v>0</v>
      </c>
      <c r="EQ260" s="75">
        <f t="shared" si="453"/>
        <v>0</v>
      </c>
      <c r="ER260" s="75">
        <f t="shared" si="454"/>
        <v>0</v>
      </c>
      <c r="ES260" s="75">
        <f t="shared" si="455"/>
        <v>0</v>
      </c>
      <c r="ET260" s="75">
        <f t="shared" si="456"/>
        <v>0</v>
      </c>
      <c r="EU260" s="75">
        <f t="shared" si="457"/>
        <v>0</v>
      </c>
      <c r="EV260" s="75">
        <f t="shared" si="458"/>
        <v>0</v>
      </c>
      <c r="EW260" s="75">
        <f t="shared" si="459"/>
        <v>0</v>
      </c>
      <c r="EX260" s="75">
        <f t="shared" si="460"/>
        <v>0</v>
      </c>
      <c r="EY260" s="75">
        <f t="shared" si="461"/>
        <v>0</v>
      </c>
      <c r="EZ260" s="75">
        <f t="shared" si="462"/>
        <v>0</v>
      </c>
      <c r="FA260" s="77">
        <f t="shared" si="504"/>
        <v>67.800000000000011</v>
      </c>
      <c r="FD260" s="75">
        <f t="shared" si="488"/>
        <v>1822.2</v>
      </c>
      <c r="FE260" s="75">
        <f t="shared" si="489"/>
        <v>0</v>
      </c>
      <c r="FF260" s="75">
        <f t="shared" si="490"/>
        <v>0</v>
      </c>
      <c r="FG260" s="75">
        <f t="shared" si="491"/>
        <v>0</v>
      </c>
      <c r="FH260" s="75">
        <f t="shared" si="492"/>
        <v>0</v>
      </c>
      <c r="FI260" s="75">
        <f t="shared" si="493"/>
        <v>0</v>
      </c>
      <c r="FJ260" s="75">
        <f t="shared" si="494"/>
        <v>0</v>
      </c>
      <c r="FK260" s="75">
        <f t="shared" si="495"/>
        <v>0</v>
      </c>
      <c r="FL260" s="75">
        <f t="shared" si="496"/>
        <v>0</v>
      </c>
      <c r="FM260" s="75">
        <f t="shared" si="497"/>
        <v>0</v>
      </c>
      <c r="FN260" s="75">
        <f t="shared" si="498"/>
        <v>0</v>
      </c>
      <c r="FO260" s="75">
        <f t="shared" si="499"/>
        <v>0</v>
      </c>
      <c r="FP260" s="75">
        <f t="shared" si="500"/>
        <v>1822.2</v>
      </c>
    </row>
    <row r="261" spans="1:172" ht="15" customHeight="1" outlineLevel="2" x14ac:dyDescent="0.25">
      <c r="A261" s="30">
        <v>12</v>
      </c>
      <c r="B261" s="30" t="s">
        <v>408</v>
      </c>
      <c r="C261" s="30" t="s">
        <v>6</v>
      </c>
      <c r="D261" s="64">
        <f t="shared" si="423"/>
        <v>16217</v>
      </c>
      <c r="E261" s="62">
        <v>16217</v>
      </c>
      <c r="F261" s="55" t="s">
        <v>843</v>
      </c>
      <c r="G261" s="36" t="s">
        <v>410</v>
      </c>
      <c r="H261" s="36" t="s">
        <v>410</v>
      </c>
      <c r="I261" s="55" t="s">
        <v>842</v>
      </c>
      <c r="J261" s="44" t="s">
        <v>445</v>
      </c>
      <c r="K261" s="44" t="s">
        <v>434</v>
      </c>
      <c r="L261" s="32" t="s">
        <v>220</v>
      </c>
      <c r="M261" s="33" t="s">
        <v>405</v>
      </c>
      <c r="N261" s="34">
        <v>0.01</v>
      </c>
      <c r="O261" s="34">
        <v>0.02</v>
      </c>
      <c r="P261" s="34">
        <v>0</v>
      </c>
      <c r="Q261" s="34">
        <v>0</v>
      </c>
      <c r="R261" s="33">
        <v>0</v>
      </c>
      <c r="S261" s="33">
        <v>0</v>
      </c>
      <c r="T261" s="33">
        <v>30</v>
      </c>
      <c r="U261" s="33"/>
      <c r="X261" s="75">
        <f>+VLOOKUP($D261,[1]venta_neta_cons!$A$2:$N$1048576,3,0)</f>
        <v>265</v>
      </c>
      <c r="Y261" s="75">
        <f>+VLOOKUP($D261,[1]venta_neta_cons!$A$2:$N$1048576,4,0)</f>
        <v>0</v>
      </c>
      <c r="Z261" s="75">
        <f>+VLOOKUP($D261,[1]venta_neta_cons!$A$2:$N$1048576,5,0)</f>
        <v>0</v>
      </c>
      <c r="AA261" s="75">
        <f>+VLOOKUP($D261,[1]venta_neta_cons!$A$2:$N$1048576,6,0)</f>
        <v>0</v>
      </c>
      <c r="AB261" s="75">
        <f>+VLOOKUP($D261,[1]venta_neta_cons!$A$2:$N$1048576,7,0)</f>
        <v>0</v>
      </c>
      <c r="AC261" s="75">
        <f>+VLOOKUP($D261,[1]venta_neta_cons!$A$2:$N$1048576,8,0)</f>
        <v>0</v>
      </c>
      <c r="AD261" s="75">
        <f>+VLOOKUP($D261,[1]venta_neta_cons!$A$2:$N$1048576,9,0)</f>
        <v>0</v>
      </c>
      <c r="AE261" s="75">
        <f>+VLOOKUP($D261,[1]venta_neta_cons!$A$2:$N$1048576,10,0)</f>
        <v>0</v>
      </c>
      <c r="AF261" s="75">
        <f>+VLOOKUP($D261,[1]venta_neta_cons!$A$2:$N$1048576,11,0)</f>
        <v>0</v>
      </c>
      <c r="AG261" s="75">
        <f>+VLOOKUP($D261,[1]venta_neta_cons!$A$2:$N$1048576,12,0)</f>
        <v>0</v>
      </c>
      <c r="AH261" s="75">
        <f>+VLOOKUP($D261,[1]venta_neta_cons!$A$2:$N$1048576,13,0)</f>
        <v>0</v>
      </c>
      <c r="AI261" s="75">
        <f>+VLOOKUP($D261,[1]venta_neta_cons!$A$2:$N$1048576,14,0)</f>
        <v>0</v>
      </c>
      <c r="AJ261" s="76">
        <f t="shared" si="424"/>
        <v>265</v>
      </c>
      <c r="AK261" s="159">
        <f t="shared" ref="AK261:AK324" si="506">+BB261/X261</f>
        <v>0.42147169811320756</v>
      </c>
      <c r="AL261" s="76"/>
      <c r="AM261" s="75">
        <f>+VLOOKUP($D261,[1]saldo_cons!$A$2:$N$1048576,3,0)</f>
        <v>265</v>
      </c>
      <c r="AN261" s="75">
        <f>+VLOOKUP($D261,[1]saldo_cons!$A$2:$N$1048576,4,0)</f>
        <v>0</v>
      </c>
      <c r="AO261" s="75">
        <f>+VLOOKUP($D261,[1]saldo_cons!$A$2:$N$1048576,5,0)</f>
        <v>0</v>
      </c>
      <c r="AP261" s="75">
        <f>+VLOOKUP($D261,[1]saldo_cons!$A$2:$N$1048576,6,0)</f>
        <v>0</v>
      </c>
      <c r="AQ261" s="75">
        <f>+VLOOKUP($D261,[1]saldo_cons!$A$2:$N$1048576,7,0)</f>
        <v>0</v>
      </c>
      <c r="AR261" s="75">
        <f>+VLOOKUP($D261,[1]saldo_cons!$A$2:$N$1048576,8,0)</f>
        <v>0</v>
      </c>
      <c r="AS261" s="75">
        <f>+VLOOKUP($D261,[1]saldo_cons!$A$2:$N$1048576,9,0)</f>
        <v>0</v>
      </c>
      <c r="AT261" s="75">
        <f>+VLOOKUP($D261,[1]saldo_cons!$A$2:$N$1048576,10,0)</f>
        <v>0</v>
      </c>
      <c r="AU261" s="75">
        <f>+VLOOKUP($D261,[1]saldo_cons!$A$2:$N$1048576,11,0)</f>
        <v>0</v>
      </c>
      <c r="AV261" s="75">
        <f>+VLOOKUP($D261,[1]saldo_cons!$A$2:$N$1048576,12,0)</f>
        <v>0</v>
      </c>
      <c r="AW261" s="75">
        <f>+VLOOKUP($D261,[1]saldo_cons!$A$2:$N$1048576,13,0)</f>
        <v>0</v>
      </c>
      <c r="AX261" s="75">
        <f>+VLOOKUP($D261,[1]saldo_cons!$A$2:$N$1048576,14,0)</f>
        <v>0</v>
      </c>
      <c r="AY261" s="76">
        <f t="shared" si="501"/>
        <v>265</v>
      </c>
      <c r="AZ261" s="76"/>
      <c r="BA261" s="76"/>
      <c r="BB261" s="75">
        <f>+VLOOKUP($D261,[1]ggr_cons!$A$2:$N$1048576,3,0)</f>
        <v>111.69</v>
      </c>
      <c r="BC261" s="75">
        <f>+VLOOKUP($D261,[1]ggr_cons!$A$2:$N$1048576,4,0)</f>
        <v>0</v>
      </c>
      <c r="BD261" s="75">
        <f>+VLOOKUP($D261,[1]ggr_cons!$A$2:$N$1048576,5,0)</f>
        <v>0</v>
      </c>
      <c r="BE261" s="75">
        <f>+VLOOKUP($D261,[1]ggr_cons!$A$2:$N$1048576,6,0)</f>
        <v>0</v>
      </c>
      <c r="BF261" s="75">
        <f>+VLOOKUP($D261,[1]ggr_cons!$A$2:$N$1048576,7,0)</f>
        <v>0</v>
      </c>
      <c r="BG261" s="75">
        <f>+VLOOKUP($D261,[1]ggr_cons!$A$2:$N$1048576,8,0)</f>
        <v>0</v>
      </c>
      <c r="BH261" s="75">
        <f>+VLOOKUP($D261,[1]ggr_cons!$A$2:$N$1048576,9,0)</f>
        <v>0</v>
      </c>
      <c r="BI261" s="75">
        <f>+VLOOKUP($D261,[1]ggr_cons!$A$2:$N$1048576,10,0)</f>
        <v>0</v>
      </c>
      <c r="BJ261" s="75">
        <f>+VLOOKUP($D261,[1]ggr_cons!$A$2:$N$1048576,11,0)</f>
        <v>0</v>
      </c>
      <c r="BK261" s="75">
        <f>+VLOOKUP($D261,[1]ggr_cons!$A$2:$N$1048576,12,0)</f>
        <v>0</v>
      </c>
      <c r="BL261" s="75">
        <f>+VLOOKUP($D261,[1]ggr_cons!$A$2:$N$1048576,13,0)</f>
        <v>0</v>
      </c>
      <c r="BM261" s="75">
        <f>+VLOOKUP($D261,[1]ggr_cons!$A$2:$N$1048576,14,0)</f>
        <v>0</v>
      </c>
      <c r="BN261" s="76">
        <f t="shared" si="502"/>
        <v>111.69</v>
      </c>
      <c r="BO261" s="75"/>
      <c r="BP261" s="75"/>
      <c r="BQ261" s="77">
        <f t="shared" si="425"/>
        <v>2.65</v>
      </c>
      <c r="BR261" s="77">
        <f t="shared" si="426"/>
        <v>0</v>
      </c>
      <c r="BS261" s="77">
        <f t="shared" si="427"/>
        <v>0</v>
      </c>
      <c r="BT261" s="77">
        <f t="shared" si="428"/>
        <v>0</v>
      </c>
      <c r="BU261" s="77">
        <f t="shared" si="429"/>
        <v>0</v>
      </c>
      <c r="BV261" s="77">
        <f t="shared" si="430"/>
        <v>0</v>
      </c>
      <c r="BW261" s="77">
        <f t="shared" si="431"/>
        <v>0</v>
      </c>
      <c r="BX261" s="77">
        <f t="shared" si="432"/>
        <v>0</v>
      </c>
      <c r="BY261" s="77">
        <f t="shared" si="433"/>
        <v>0</v>
      </c>
      <c r="BZ261" s="77">
        <f t="shared" si="434"/>
        <v>0</v>
      </c>
      <c r="CA261" s="77">
        <f t="shared" si="435"/>
        <v>0</v>
      </c>
      <c r="CB261" s="77">
        <f t="shared" si="436"/>
        <v>0</v>
      </c>
      <c r="CC261" s="77">
        <f t="shared" si="437"/>
        <v>2.65</v>
      </c>
      <c r="CD261" s="75"/>
      <c r="CE261" s="77"/>
      <c r="CF261" s="77">
        <f t="shared" si="438"/>
        <v>2.1900826446280992</v>
      </c>
      <c r="CG261" s="77">
        <f t="shared" si="439"/>
        <v>0</v>
      </c>
      <c r="CH261" s="77">
        <f t="shared" si="440"/>
        <v>0</v>
      </c>
      <c r="CI261" s="77">
        <f t="shared" si="441"/>
        <v>0</v>
      </c>
      <c r="CJ261" s="77">
        <f t="shared" si="442"/>
        <v>0</v>
      </c>
      <c r="CK261" s="77">
        <f t="shared" si="443"/>
        <v>0</v>
      </c>
      <c r="CL261" s="77">
        <f t="shared" si="444"/>
        <v>0</v>
      </c>
      <c r="CM261" s="77">
        <f t="shared" si="445"/>
        <v>0</v>
      </c>
      <c r="CN261" s="77">
        <f t="shared" si="446"/>
        <v>0</v>
      </c>
      <c r="CO261" s="77">
        <f t="shared" si="447"/>
        <v>0</v>
      </c>
      <c r="CP261" s="77">
        <f t="shared" si="448"/>
        <v>0</v>
      </c>
      <c r="CQ261" s="77">
        <f t="shared" si="449"/>
        <v>0</v>
      </c>
      <c r="CR261" s="77">
        <f t="shared" si="450"/>
        <v>2.1900826446280992</v>
      </c>
      <c r="CS261" s="75"/>
      <c r="CT261" s="75"/>
      <c r="CU261" s="78">
        <f t="shared" si="463"/>
        <v>5.3</v>
      </c>
      <c r="CV261" s="78">
        <f t="shared" si="464"/>
        <v>0</v>
      </c>
      <c r="CW261" s="78">
        <f t="shared" si="465"/>
        <v>0</v>
      </c>
      <c r="CX261" s="78">
        <f t="shared" si="466"/>
        <v>0</v>
      </c>
      <c r="CY261" s="78">
        <f t="shared" si="467"/>
        <v>0</v>
      </c>
      <c r="CZ261" s="78">
        <f t="shared" si="468"/>
        <v>0</v>
      </c>
      <c r="DA261" s="78">
        <f t="shared" si="469"/>
        <v>0</v>
      </c>
      <c r="DB261" s="78">
        <f t="shared" si="470"/>
        <v>0</v>
      </c>
      <c r="DC261" s="78">
        <f t="shared" si="471"/>
        <v>0</v>
      </c>
      <c r="DD261" s="78">
        <f t="shared" si="472"/>
        <v>0</v>
      </c>
      <c r="DE261" s="78">
        <f t="shared" si="473"/>
        <v>0</v>
      </c>
      <c r="DF261" s="78">
        <f t="shared" si="474"/>
        <v>0</v>
      </c>
      <c r="DG261" s="77">
        <f t="shared" si="475"/>
        <v>5.3</v>
      </c>
      <c r="DH261" s="75"/>
      <c r="DJ261" s="6">
        <f t="shared" si="476"/>
        <v>30</v>
      </c>
      <c r="DK261" s="6">
        <f t="shared" si="477"/>
        <v>0</v>
      </c>
      <c r="DL261" s="6">
        <f t="shared" si="478"/>
        <v>0</v>
      </c>
      <c r="DM261" s="6">
        <f t="shared" si="479"/>
        <v>0</v>
      </c>
      <c r="DN261" s="6">
        <f t="shared" si="480"/>
        <v>0</v>
      </c>
      <c r="DO261" s="6">
        <f t="shared" si="481"/>
        <v>0</v>
      </c>
      <c r="DP261" s="6">
        <f t="shared" si="482"/>
        <v>0</v>
      </c>
      <c r="DQ261" s="6">
        <f t="shared" si="483"/>
        <v>0</v>
      </c>
      <c r="DR261" s="6">
        <f t="shared" si="484"/>
        <v>0</v>
      </c>
      <c r="DS261" s="6">
        <f t="shared" si="485"/>
        <v>0</v>
      </c>
      <c r="DT261" s="6">
        <f t="shared" si="486"/>
        <v>0</v>
      </c>
      <c r="DU261" s="6">
        <f t="shared" si="487"/>
        <v>0</v>
      </c>
      <c r="DV261" s="77">
        <f t="shared" si="505"/>
        <v>30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6">
        <v>0</v>
      </c>
      <c r="EF261" s="6">
        <v>0</v>
      </c>
      <c r="EG261" s="6">
        <v>0</v>
      </c>
      <c r="EH261" s="6">
        <v>0</v>
      </c>
      <c r="EI261" s="6">
        <v>0</v>
      </c>
      <c r="EJ261" s="6">
        <v>0</v>
      </c>
      <c r="EK261" s="77">
        <f t="shared" si="503"/>
        <v>0</v>
      </c>
      <c r="EO261" s="75">
        <f t="shared" si="451"/>
        <v>35.299999999999997</v>
      </c>
      <c r="EP261" s="75">
        <f t="shared" si="452"/>
        <v>0</v>
      </c>
      <c r="EQ261" s="75">
        <f t="shared" si="453"/>
        <v>0</v>
      </c>
      <c r="ER261" s="75">
        <f t="shared" si="454"/>
        <v>0</v>
      </c>
      <c r="ES261" s="75">
        <f t="shared" si="455"/>
        <v>0</v>
      </c>
      <c r="ET261" s="75">
        <f t="shared" si="456"/>
        <v>0</v>
      </c>
      <c r="EU261" s="75">
        <f t="shared" si="457"/>
        <v>0</v>
      </c>
      <c r="EV261" s="75">
        <f t="shared" si="458"/>
        <v>0</v>
      </c>
      <c r="EW261" s="75">
        <f t="shared" si="459"/>
        <v>0</v>
      </c>
      <c r="EX261" s="75">
        <f t="shared" si="460"/>
        <v>0</v>
      </c>
      <c r="EY261" s="75">
        <f t="shared" si="461"/>
        <v>0</v>
      </c>
      <c r="EZ261" s="75">
        <f t="shared" si="462"/>
        <v>0</v>
      </c>
      <c r="FA261" s="77">
        <f t="shared" si="504"/>
        <v>35.299999999999997</v>
      </c>
      <c r="FD261" s="75">
        <f t="shared" si="488"/>
        <v>229.7</v>
      </c>
      <c r="FE261" s="75">
        <f t="shared" si="489"/>
        <v>0</v>
      </c>
      <c r="FF261" s="75">
        <f t="shared" si="490"/>
        <v>0</v>
      </c>
      <c r="FG261" s="75">
        <f t="shared" si="491"/>
        <v>0</v>
      </c>
      <c r="FH261" s="75">
        <f t="shared" si="492"/>
        <v>0</v>
      </c>
      <c r="FI261" s="75">
        <f t="shared" si="493"/>
        <v>0</v>
      </c>
      <c r="FJ261" s="75">
        <f t="shared" si="494"/>
        <v>0</v>
      </c>
      <c r="FK261" s="75">
        <f t="shared" si="495"/>
        <v>0</v>
      </c>
      <c r="FL261" s="75">
        <f t="shared" si="496"/>
        <v>0</v>
      </c>
      <c r="FM261" s="75">
        <f t="shared" si="497"/>
        <v>0</v>
      </c>
      <c r="FN261" s="75">
        <f t="shared" si="498"/>
        <v>0</v>
      </c>
      <c r="FO261" s="75">
        <f t="shared" si="499"/>
        <v>0</v>
      </c>
      <c r="FP261" s="75">
        <f t="shared" si="500"/>
        <v>229.7</v>
      </c>
    </row>
    <row r="262" spans="1:172" ht="15" customHeight="1" outlineLevel="2" x14ac:dyDescent="0.25">
      <c r="A262" s="30">
        <v>12</v>
      </c>
      <c r="B262" s="30" t="s">
        <v>408</v>
      </c>
      <c r="C262" s="30" t="s">
        <v>6</v>
      </c>
      <c r="D262" s="64">
        <f t="shared" si="423"/>
        <v>16218</v>
      </c>
      <c r="E262" s="62">
        <v>16218</v>
      </c>
      <c r="F262" s="142" t="s">
        <v>845</v>
      </c>
      <c r="G262" s="36" t="s">
        <v>410</v>
      </c>
      <c r="H262" s="36" t="s">
        <v>410</v>
      </c>
      <c r="I262" s="55" t="s">
        <v>844</v>
      </c>
      <c r="J262" s="44" t="s">
        <v>827</v>
      </c>
      <c r="K262" s="44" t="s">
        <v>434</v>
      </c>
      <c r="L262" s="32" t="s">
        <v>220</v>
      </c>
      <c r="M262" s="33" t="s">
        <v>405</v>
      </c>
      <c r="N262" s="34">
        <v>0.01</v>
      </c>
      <c r="O262" s="34">
        <v>0.02</v>
      </c>
      <c r="P262" s="34">
        <v>0</v>
      </c>
      <c r="Q262" s="34">
        <v>0</v>
      </c>
      <c r="R262" s="33">
        <v>0</v>
      </c>
      <c r="S262" s="33">
        <v>0</v>
      </c>
      <c r="T262" s="33">
        <v>30</v>
      </c>
      <c r="U262" s="33"/>
      <c r="X262" s="75">
        <f>+VLOOKUP($D262,[1]venta_neta_cons!$A$2:$N$1048576,3,0)</f>
        <v>7766</v>
      </c>
      <c r="Y262" s="75">
        <f>+VLOOKUP($D262,[1]venta_neta_cons!$A$2:$N$1048576,4,0)</f>
        <v>0</v>
      </c>
      <c r="Z262" s="75">
        <f>+VLOOKUP($D262,[1]venta_neta_cons!$A$2:$N$1048576,5,0)</f>
        <v>0</v>
      </c>
      <c r="AA262" s="75">
        <f>+VLOOKUP($D262,[1]venta_neta_cons!$A$2:$N$1048576,6,0)</f>
        <v>0</v>
      </c>
      <c r="AB262" s="75">
        <f>+VLOOKUP($D262,[1]venta_neta_cons!$A$2:$N$1048576,7,0)</f>
        <v>0</v>
      </c>
      <c r="AC262" s="75">
        <f>+VLOOKUP($D262,[1]venta_neta_cons!$A$2:$N$1048576,8,0)</f>
        <v>0</v>
      </c>
      <c r="AD262" s="75">
        <f>+VLOOKUP($D262,[1]venta_neta_cons!$A$2:$N$1048576,9,0)</f>
        <v>0</v>
      </c>
      <c r="AE262" s="75">
        <f>+VLOOKUP($D262,[1]venta_neta_cons!$A$2:$N$1048576,10,0)</f>
        <v>0</v>
      </c>
      <c r="AF262" s="75">
        <f>+VLOOKUP($D262,[1]venta_neta_cons!$A$2:$N$1048576,11,0)</f>
        <v>0</v>
      </c>
      <c r="AG262" s="75">
        <f>+VLOOKUP($D262,[1]venta_neta_cons!$A$2:$N$1048576,12,0)</f>
        <v>0</v>
      </c>
      <c r="AH262" s="75">
        <f>+VLOOKUP($D262,[1]venta_neta_cons!$A$2:$N$1048576,13,0)</f>
        <v>0</v>
      </c>
      <c r="AI262" s="75">
        <f>+VLOOKUP($D262,[1]venta_neta_cons!$A$2:$N$1048576,14,0)</f>
        <v>0</v>
      </c>
      <c r="AJ262" s="76">
        <f t="shared" si="424"/>
        <v>7766</v>
      </c>
      <c r="AK262" s="159">
        <f t="shared" si="506"/>
        <v>0.21423641514293076</v>
      </c>
      <c r="AL262" s="76"/>
      <c r="AM262" s="75">
        <f>+VLOOKUP($D262,[1]saldo_cons!$A$2:$N$1048576,3,0)</f>
        <v>7766</v>
      </c>
      <c r="AN262" s="75">
        <f>+VLOOKUP($D262,[1]saldo_cons!$A$2:$N$1048576,4,0)</f>
        <v>0</v>
      </c>
      <c r="AO262" s="75">
        <f>+VLOOKUP($D262,[1]saldo_cons!$A$2:$N$1048576,5,0)</f>
        <v>0</v>
      </c>
      <c r="AP262" s="75">
        <f>+VLOOKUP($D262,[1]saldo_cons!$A$2:$N$1048576,6,0)</f>
        <v>0</v>
      </c>
      <c r="AQ262" s="75">
        <f>+VLOOKUP($D262,[1]saldo_cons!$A$2:$N$1048576,7,0)</f>
        <v>0</v>
      </c>
      <c r="AR262" s="75">
        <f>+VLOOKUP($D262,[1]saldo_cons!$A$2:$N$1048576,8,0)</f>
        <v>0</v>
      </c>
      <c r="AS262" s="75">
        <f>+VLOOKUP($D262,[1]saldo_cons!$A$2:$N$1048576,9,0)</f>
        <v>0</v>
      </c>
      <c r="AT262" s="75">
        <f>+VLOOKUP($D262,[1]saldo_cons!$A$2:$N$1048576,10,0)</f>
        <v>0</v>
      </c>
      <c r="AU262" s="75">
        <f>+VLOOKUP($D262,[1]saldo_cons!$A$2:$N$1048576,11,0)</f>
        <v>0</v>
      </c>
      <c r="AV262" s="75">
        <f>+VLOOKUP($D262,[1]saldo_cons!$A$2:$N$1048576,12,0)</f>
        <v>0</v>
      </c>
      <c r="AW262" s="75">
        <f>+VLOOKUP($D262,[1]saldo_cons!$A$2:$N$1048576,13,0)</f>
        <v>0</v>
      </c>
      <c r="AX262" s="75">
        <f>+VLOOKUP($D262,[1]saldo_cons!$A$2:$N$1048576,14,0)</f>
        <v>0</v>
      </c>
      <c r="AY262" s="76">
        <f t="shared" si="501"/>
        <v>7766</v>
      </c>
      <c r="AZ262" s="76"/>
      <c r="BA262" s="76"/>
      <c r="BB262" s="75">
        <f>+VLOOKUP($D262,[1]ggr_cons!$A$2:$N$1048576,3,0)</f>
        <v>1663.7600000000002</v>
      </c>
      <c r="BC262" s="75">
        <f>+VLOOKUP($D262,[1]ggr_cons!$A$2:$N$1048576,4,0)</f>
        <v>0</v>
      </c>
      <c r="BD262" s="75">
        <f>+VLOOKUP($D262,[1]ggr_cons!$A$2:$N$1048576,5,0)</f>
        <v>0</v>
      </c>
      <c r="BE262" s="75">
        <f>+VLOOKUP($D262,[1]ggr_cons!$A$2:$N$1048576,6,0)</f>
        <v>0</v>
      </c>
      <c r="BF262" s="75">
        <f>+VLOOKUP($D262,[1]ggr_cons!$A$2:$N$1048576,7,0)</f>
        <v>0</v>
      </c>
      <c r="BG262" s="75">
        <f>+VLOOKUP($D262,[1]ggr_cons!$A$2:$N$1048576,8,0)</f>
        <v>0</v>
      </c>
      <c r="BH262" s="75">
        <f>+VLOOKUP($D262,[1]ggr_cons!$A$2:$N$1048576,9,0)</f>
        <v>0</v>
      </c>
      <c r="BI262" s="75">
        <f>+VLOOKUP($D262,[1]ggr_cons!$A$2:$N$1048576,10,0)</f>
        <v>0</v>
      </c>
      <c r="BJ262" s="75">
        <f>+VLOOKUP($D262,[1]ggr_cons!$A$2:$N$1048576,11,0)</f>
        <v>0</v>
      </c>
      <c r="BK262" s="75">
        <f>+VLOOKUP($D262,[1]ggr_cons!$A$2:$N$1048576,12,0)</f>
        <v>0</v>
      </c>
      <c r="BL262" s="75">
        <f>+VLOOKUP($D262,[1]ggr_cons!$A$2:$N$1048576,13,0)</f>
        <v>0</v>
      </c>
      <c r="BM262" s="75">
        <f>+VLOOKUP($D262,[1]ggr_cons!$A$2:$N$1048576,14,0)</f>
        <v>0</v>
      </c>
      <c r="BN262" s="76">
        <f t="shared" si="502"/>
        <v>1663.7600000000002</v>
      </c>
      <c r="BO262" s="75"/>
      <c r="BP262" s="75"/>
      <c r="BQ262" s="77">
        <f t="shared" si="425"/>
        <v>77.66</v>
      </c>
      <c r="BR262" s="77">
        <f t="shared" si="426"/>
        <v>0</v>
      </c>
      <c r="BS262" s="77">
        <f t="shared" si="427"/>
        <v>0</v>
      </c>
      <c r="BT262" s="77">
        <f t="shared" si="428"/>
        <v>0</v>
      </c>
      <c r="BU262" s="77">
        <f t="shared" si="429"/>
        <v>0</v>
      </c>
      <c r="BV262" s="77">
        <f t="shared" si="430"/>
        <v>0</v>
      </c>
      <c r="BW262" s="77">
        <f t="shared" si="431"/>
        <v>0</v>
      </c>
      <c r="BX262" s="77">
        <f t="shared" si="432"/>
        <v>0</v>
      </c>
      <c r="BY262" s="77">
        <f t="shared" si="433"/>
        <v>0</v>
      </c>
      <c r="BZ262" s="77">
        <f t="shared" si="434"/>
        <v>0</v>
      </c>
      <c r="CA262" s="77">
        <f t="shared" si="435"/>
        <v>0</v>
      </c>
      <c r="CB262" s="77">
        <f t="shared" si="436"/>
        <v>0</v>
      </c>
      <c r="CC262" s="77">
        <f t="shared" si="437"/>
        <v>77.66</v>
      </c>
      <c r="CD262" s="75"/>
      <c r="CE262" s="77"/>
      <c r="CF262" s="77">
        <f t="shared" si="438"/>
        <v>64.181818181818187</v>
      </c>
      <c r="CG262" s="77">
        <f t="shared" si="439"/>
        <v>0</v>
      </c>
      <c r="CH262" s="77">
        <f t="shared" si="440"/>
        <v>0</v>
      </c>
      <c r="CI262" s="77">
        <f t="shared" si="441"/>
        <v>0</v>
      </c>
      <c r="CJ262" s="77">
        <f t="shared" si="442"/>
        <v>0</v>
      </c>
      <c r="CK262" s="77">
        <f t="shared" si="443"/>
        <v>0</v>
      </c>
      <c r="CL262" s="77">
        <f t="shared" si="444"/>
        <v>0</v>
      </c>
      <c r="CM262" s="77">
        <f t="shared" si="445"/>
        <v>0</v>
      </c>
      <c r="CN262" s="77">
        <f t="shared" si="446"/>
        <v>0</v>
      </c>
      <c r="CO262" s="77">
        <f t="shared" si="447"/>
        <v>0</v>
      </c>
      <c r="CP262" s="77">
        <f t="shared" si="448"/>
        <v>0</v>
      </c>
      <c r="CQ262" s="77">
        <f t="shared" si="449"/>
        <v>0</v>
      </c>
      <c r="CR262" s="77">
        <f t="shared" si="450"/>
        <v>64.181818181818187</v>
      </c>
      <c r="CS262" s="75"/>
      <c r="CT262" s="75"/>
      <c r="CU262" s="78">
        <f t="shared" si="463"/>
        <v>155.32</v>
      </c>
      <c r="CV262" s="78">
        <f t="shared" si="464"/>
        <v>0</v>
      </c>
      <c r="CW262" s="78">
        <f t="shared" si="465"/>
        <v>0</v>
      </c>
      <c r="CX262" s="78">
        <f t="shared" si="466"/>
        <v>0</v>
      </c>
      <c r="CY262" s="78">
        <f t="shared" si="467"/>
        <v>0</v>
      </c>
      <c r="CZ262" s="78">
        <f t="shared" si="468"/>
        <v>0</v>
      </c>
      <c r="DA262" s="78">
        <f t="shared" si="469"/>
        <v>0</v>
      </c>
      <c r="DB262" s="78">
        <f t="shared" si="470"/>
        <v>0</v>
      </c>
      <c r="DC262" s="78">
        <f t="shared" si="471"/>
        <v>0</v>
      </c>
      <c r="DD262" s="78">
        <f t="shared" si="472"/>
        <v>0</v>
      </c>
      <c r="DE262" s="78">
        <f t="shared" si="473"/>
        <v>0</v>
      </c>
      <c r="DF262" s="78">
        <f t="shared" si="474"/>
        <v>0</v>
      </c>
      <c r="DG262" s="77">
        <f t="shared" si="475"/>
        <v>155.32</v>
      </c>
      <c r="DH262" s="75"/>
      <c r="DJ262" s="6">
        <f t="shared" si="476"/>
        <v>30</v>
      </c>
      <c r="DK262" s="6">
        <f t="shared" si="477"/>
        <v>0</v>
      </c>
      <c r="DL262" s="6">
        <f t="shared" si="478"/>
        <v>0</v>
      </c>
      <c r="DM262" s="6">
        <f t="shared" si="479"/>
        <v>0</v>
      </c>
      <c r="DN262" s="6">
        <f t="shared" si="480"/>
        <v>0</v>
      </c>
      <c r="DO262" s="6">
        <f t="shared" si="481"/>
        <v>0</v>
      </c>
      <c r="DP262" s="6">
        <f t="shared" si="482"/>
        <v>0</v>
      </c>
      <c r="DQ262" s="6">
        <f t="shared" si="483"/>
        <v>0</v>
      </c>
      <c r="DR262" s="6">
        <f t="shared" si="484"/>
        <v>0</v>
      </c>
      <c r="DS262" s="6">
        <f t="shared" si="485"/>
        <v>0</v>
      </c>
      <c r="DT262" s="6">
        <f t="shared" si="486"/>
        <v>0</v>
      </c>
      <c r="DU262" s="6">
        <f t="shared" si="487"/>
        <v>0</v>
      </c>
      <c r="DV262" s="77">
        <f t="shared" si="505"/>
        <v>30</v>
      </c>
      <c r="DY262" s="6">
        <v>0</v>
      </c>
      <c r="DZ262" s="6">
        <v>0</v>
      </c>
      <c r="EA262" s="6">
        <v>0</v>
      </c>
      <c r="EB262" s="6">
        <v>0</v>
      </c>
      <c r="EC262" s="6">
        <v>0</v>
      </c>
      <c r="ED262" s="6">
        <v>0</v>
      </c>
      <c r="EE262" s="6">
        <v>0</v>
      </c>
      <c r="EF262" s="6">
        <v>0</v>
      </c>
      <c r="EG262" s="6">
        <v>0</v>
      </c>
      <c r="EH262" s="6">
        <v>0</v>
      </c>
      <c r="EI262" s="6">
        <v>0</v>
      </c>
      <c r="EJ262" s="6">
        <v>0</v>
      </c>
      <c r="EK262" s="77">
        <f t="shared" si="503"/>
        <v>0</v>
      </c>
      <c r="EO262" s="75">
        <f t="shared" si="451"/>
        <v>185.32</v>
      </c>
      <c r="EP262" s="75">
        <f t="shared" si="452"/>
        <v>0</v>
      </c>
      <c r="EQ262" s="75">
        <f t="shared" si="453"/>
        <v>0</v>
      </c>
      <c r="ER262" s="75">
        <f t="shared" si="454"/>
        <v>0</v>
      </c>
      <c r="ES262" s="75">
        <f t="shared" si="455"/>
        <v>0</v>
      </c>
      <c r="ET262" s="75">
        <f t="shared" si="456"/>
        <v>0</v>
      </c>
      <c r="EU262" s="75">
        <f t="shared" si="457"/>
        <v>0</v>
      </c>
      <c r="EV262" s="75">
        <f t="shared" si="458"/>
        <v>0</v>
      </c>
      <c r="EW262" s="75">
        <f t="shared" si="459"/>
        <v>0</v>
      </c>
      <c r="EX262" s="75">
        <f t="shared" si="460"/>
        <v>0</v>
      </c>
      <c r="EY262" s="75">
        <f t="shared" si="461"/>
        <v>0</v>
      </c>
      <c r="EZ262" s="75">
        <f t="shared" si="462"/>
        <v>0</v>
      </c>
      <c r="FA262" s="77">
        <f t="shared" si="504"/>
        <v>185.32</v>
      </c>
      <c r="FD262" s="75">
        <f t="shared" si="488"/>
        <v>7580.68</v>
      </c>
      <c r="FE262" s="75">
        <f t="shared" si="489"/>
        <v>0</v>
      </c>
      <c r="FF262" s="75">
        <f t="shared" si="490"/>
        <v>0</v>
      </c>
      <c r="FG262" s="75">
        <f t="shared" si="491"/>
        <v>0</v>
      </c>
      <c r="FH262" s="75">
        <f t="shared" si="492"/>
        <v>0</v>
      </c>
      <c r="FI262" s="75">
        <f t="shared" si="493"/>
        <v>0</v>
      </c>
      <c r="FJ262" s="75">
        <f t="shared" si="494"/>
        <v>0</v>
      </c>
      <c r="FK262" s="75">
        <f t="shared" si="495"/>
        <v>0</v>
      </c>
      <c r="FL262" s="75">
        <f t="shared" si="496"/>
        <v>0</v>
      </c>
      <c r="FM262" s="75">
        <f t="shared" si="497"/>
        <v>0</v>
      </c>
      <c r="FN262" s="75">
        <f t="shared" si="498"/>
        <v>0</v>
      </c>
      <c r="FO262" s="75">
        <f t="shared" si="499"/>
        <v>0</v>
      </c>
      <c r="FP262" s="75">
        <f t="shared" si="500"/>
        <v>7580.68</v>
      </c>
    </row>
    <row r="263" spans="1:172" ht="15" customHeight="1" outlineLevel="2" x14ac:dyDescent="0.25">
      <c r="A263" s="30">
        <v>12</v>
      </c>
      <c r="B263" s="30" t="s">
        <v>408</v>
      </c>
      <c r="C263" s="30" t="s">
        <v>6</v>
      </c>
      <c r="D263" s="64">
        <f t="shared" si="423"/>
        <v>16219</v>
      </c>
      <c r="E263" s="62">
        <v>16219</v>
      </c>
      <c r="F263" s="55" t="s">
        <v>848</v>
      </c>
      <c r="G263" s="36" t="s">
        <v>410</v>
      </c>
      <c r="H263" s="36" t="s">
        <v>410</v>
      </c>
      <c r="I263" s="55" t="s">
        <v>846</v>
      </c>
      <c r="J263" s="44" t="s">
        <v>847</v>
      </c>
      <c r="K263" s="44" t="s">
        <v>434</v>
      </c>
      <c r="L263" s="32" t="s">
        <v>220</v>
      </c>
      <c r="M263" s="33" t="s">
        <v>405</v>
      </c>
      <c r="N263" s="34">
        <v>0.01</v>
      </c>
      <c r="O263" s="34">
        <v>0.02</v>
      </c>
      <c r="P263" s="34">
        <v>0</v>
      </c>
      <c r="Q263" s="34">
        <v>0</v>
      </c>
      <c r="R263" s="33">
        <v>0</v>
      </c>
      <c r="S263" s="33">
        <v>0</v>
      </c>
      <c r="T263" s="33">
        <v>30</v>
      </c>
      <c r="U263" s="33"/>
      <c r="X263" s="75">
        <f>+VLOOKUP($D263,[1]venta_neta_cons!$A$2:$N$1048576,3,0)</f>
        <v>807</v>
      </c>
      <c r="Y263" s="75">
        <f>+VLOOKUP($D263,[1]venta_neta_cons!$A$2:$N$1048576,4,0)</f>
        <v>0</v>
      </c>
      <c r="Z263" s="75">
        <f>+VLOOKUP($D263,[1]venta_neta_cons!$A$2:$N$1048576,5,0)</f>
        <v>0</v>
      </c>
      <c r="AA263" s="75">
        <f>+VLOOKUP($D263,[1]venta_neta_cons!$A$2:$N$1048576,6,0)</f>
        <v>0</v>
      </c>
      <c r="AB263" s="75">
        <f>+VLOOKUP($D263,[1]venta_neta_cons!$A$2:$N$1048576,7,0)</f>
        <v>0</v>
      </c>
      <c r="AC263" s="75">
        <f>+VLOOKUP($D263,[1]venta_neta_cons!$A$2:$N$1048576,8,0)</f>
        <v>0</v>
      </c>
      <c r="AD263" s="75">
        <f>+VLOOKUP($D263,[1]venta_neta_cons!$A$2:$N$1048576,9,0)</f>
        <v>0</v>
      </c>
      <c r="AE263" s="75">
        <f>+VLOOKUP($D263,[1]venta_neta_cons!$A$2:$N$1048576,10,0)</f>
        <v>0</v>
      </c>
      <c r="AF263" s="75">
        <f>+VLOOKUP($D263,[1]venta_neta_cons!$A$2:$N$1048576,11,0)</f>
        <v>0</v>
      </c>
      <c r="AG263" s="75">
        <f>+VLOOKUP($D263,[1]venta_neta_cons!$A$2:$N$1048576,12,0)</f>
        <v>0</v>
      </c>
      <c r="AH263" s="75">
        <f>+VLOOKUP($D263,[1]venta_neta_cons!$A$2:$N$1048576,13,0)</f>
        <v>0</v>
      </c>
      <c r="AI263" s="75">
        <f>+VLOOKUP($D263,[1]venta_neta_cons!$A$2:$N$1048576,14,0)</f>
        <v>0</v>
      </c>
      <c r="AJ263" s="76">
        <f t="shared" si="424"/>
        <v>807</v>
      </c>
      <c r="AK263" s="159">
        <f t="shared" si="506"/>
        <v>0.61262701363073113</v>
      </c>
      <c r="AL263" s="76"/>
      <c r="AM263" s="75">
        <f>+VLOOKUP($D263,[1]saldo_cons!$A$2:$N$1048576,3,0)</f>
        <v>807</v>
      </c>
      <c r="AN263" s="75">
        <f>+VLOOKUP($D263,[1]saldo_cons!$A$2:$N$1048576,4,0)</f>
        <v>0</v>
      </c>
      <c r="AO263" s="75">
        <f>+VLOOKUP($D263,[1]saldo_cons!$A$2:$N$1048576,5,0)</f>
        <v>0</v>
      </c>
      <c r="AP263" s="75">
        <f>+VLOOKUP($D263,[1]saldo_cons!$A$2:$N$1048576,6,0)</f>
        <v>0</v>
      </c>
      <c r="AQ263" s="75">
        <f>+VLOOKUP($D263,[1]saldo_cons!$A$2:$N$1048576,7,0)</f>
        <v>0</v>
      </c>
      <c r="AR263" s="75">
        <f>+VLOOKUP($D263,[1]saldo_cons!$A$2:$N$1048576,8,0)</f>
        <v>0</v>
      </c>
      <c r="AS263" s="75">
        <f>+VLOOKUP($D263,[1]saldo_cons!$A$2:$N$1048576,9,0)</f>
        <v>0</v>
      </c>
      <c r="AT263" s="75">
        <f>+VLOOKUP($D263,[1]saldo_cons!$A$2:$N$1048576,10,0)</f>
        <v>0</v>
      </c>
      <c r="AU263" s="75">
        <f>+VLOOKUP($D263,[1]saldo_cons!$A$2:$N$1048576,11,0)</f>
        <v>0</v>
      </c>
      <c r="AV263" s="75">
        <f>+VLOOKUP($D263,[1]saldo_cons!$A$2:$N$1048576,12,0)</f>
        <v>0</v>
      </c>
      <c r="AW263" s="75">
        <f>+VLOOKUP($D263,[1]saldo_cons!$A$2:$N$1048576,13,0)</f>
        <v>0</v>
      </c>
      <c r="AX263" s="75">
        <f>+VLOOKUP($D263,[1]saldo_cons!$A$2:$N$1048576,14,0)</f>
        <v>0</v>
      </c>
      <c r="AY263" s="76">
        <f t="shared" si="501"/>
        <v>807</v>
      </c>
      <c r="AZ263" s="76"/>
      <c r="BA263" s="76"/>
      <c r="BB263" s="75">
        <f>+VLOOKUP($D263,[1]ggr_cons!$A$2:$N$1048576,3,0)</f>
        <v>494.39</v>
      </c>
      <c r="BC263" s="75">
        <f>+VLOOKUP($D263,[1]ggr_cons!$A$2:$N$1048576,4,0)</f>
        <v>0</v>
      </c>
      <c r="BD263" s="75">
        <f>+VLOOKUP($D263,[1]ggr_cons!$A$2:$N$1048576,5,0)</f>
        <v>0</v>
      </c>
      <c r="BE263" s="75">
        <f>+VLOOKUP($D263,[1]ggr_cons!$A$2:$N$1048576,6,0)</f>
        <v>0</v>
      </c>
      <c r="BF263" s="75">
        <f>+VLOOKUP($D263,[1]ggr_cons!$A$2:$N$1048576,7,0)</f>
        <v>0</v>
      </c>
      <c r="BG263" s="75">
        <f>+VLOOKUP($D263,[1]ggr_cons!$A$2:$N$1048576,8,0)</f>
        <v>0</v>
      </c>
      <c r="BH263" s="75">
        <f>+VLOOKUP($D263,[1]ggr_cons!$A$2:$N$1048576,9,0)</f>
        <v>0</v>
      </c>
      <c r="BI263" s="75">
        <f>+VLOOKUP($D263,[1]ggr_cons!$A$2:$N$1048576,10,0)</f>
        <v>0</v>
      </c>
      <c r="BJ263" s="75">
        <f>+VLOOKUP($D263,[1]ggr_cons!$A$2:$N$1048576,11,0)</f>
        <v>0</v>
      </c>
      <c r="BK263" s="75">
        <f>+VLOOKUP($D263,[1]ggr_cons!$A$2:$N$1048576,12,0)</f>
        <v>0</v>
      </c>
      <c r="BL263" s="75">
        <f>+VLOOKUP($D263,[1]ggr_cons!$A$2:$N$1048576,13,0)</f>
        <v>0</v>
      </c>
      <c r="BM263" s="75">
        <f>+VLOOKUP($D263,[1]ggr_cons!$A$2:$N$1048576,14,0)</f>
        <v>0</v>
      </c>
      <c r="BN263" s="76">
        <f t="shared" si="502"/>
        <v>494.39</v>
      </c>
      <c r="BO263" s="75"/>
      <c r="BP263" s="75"/>
      <c r="BQ263" s="77">
        <f t="shared" si="425"/>
        <v>8.07</v>
      </c>
      <c r="BR263" s="77">
        <f t="shared" si="426"/>
        <v>0</v>
      </c>
      <c r="BS263" s="77">
        <f t="shared" si="427"/>
        <v>0</v>
      </c>
      <c r="BT263" s="77">
        <f t="shared" si="428"/>
        <v>0</v>
      </c>
      <c r="BU263" s="77">
        <f t="shared" si="429"/>
        <v>0</v>
      </c>
      <c r="BV263" s="77">
        <f t="shared" si="430"/>
        <v>0</v>
      </c>
      <c r="BW263" s="77">
        <f t="shared" si="431"/>
        <v>0</v>
      </c>
      <c r="BX263" s="77">
        <f t="shared" si="432"/>
        <v>0</v>
      </c>
      <c r="BY263" s="77">
        <f t="shared" si="433"/>
        <v>0</v>
      </c>
      <c r="BZ263" s="77">
        <f t="shared" si="434"/>
        <v>0</v>
      </c>
      <c r="CA263" s="77">
        <f t="shared" si="435"/>
        <v>0</v>
      </c>
      <c r="CB263" s="77">
        <f t="shared" si="436"/>
        <v>0</v>
      </c>
      <c r="CC263" s="77">
        <f t="shared" si="437"/>
        <v>8.07</v>
      </c>
      <c r="CD263" s="75"/>
      <c r="CE263" s="77"/>
      <c r="CF263" s="77">
        <f t="shared" si="438"/>
        <v>6.669421487603306</v>
      </c>
      <c r="CG263" s="77">
        <f t="shared" si="439"/>
        <v>0</v>
      </c>
      <c r="CH263" s="77">
        <f t="shared" si="440"/>
        <v>0</v>
      </c>
      <c r="CI263" s="77">
        <f t="shared" si="441"/>
        <v>0</v>
      </c>
      <c r="CJ263" s="77">
        <f t="shared" si="442"/>
        <v>0</v>
      </c>
      <c r="CK263" s="77">
        <f t="shared" si="443"/>
        <v>0</v>
      </c>
      <c r="CL263" s="77">
        <f t="shared" si="444"/>
        <v>0</v>
      </c>
      <c r="CM263" s="77">
        <f t="shared" si="445"/>
        <v>0</v>
      </c>
      <c r="CN263" s="77">
        <f t="shared" si="446"/>
        <v>0</v>
      </c>
      <c r="CO263" s="77">
        <f t="shared" si="447"/>
        <v>0</v>
      </c>
      <c r="CP263" s="77">
        <f t="shared" si="448"/>
        <v>0</v>
      </c>
      <c r="CQ263" s="77">
        <f t="shared" si="449"/>
        <v>0</v>
      </c>
      <c r="CR263" s="77">
        <f t="shared" si="450"/>
        <v>6.669421487603306</v>
      </c>
      <c r="CS263" s="75"/>
      <c r="CT263" s="75"/>
      <c r="CU263" s="78">
        <f t="shared" si="463"/>
        <v>16.14</v>
      </c>
      <c r="CV263" s="78">
        <f t="shared" si="464"/>
        <v>0</v>
      </c>
      <c r="CW263" s="78">
        <f t="shared" si="465"/>
        <v>0</v>
      </c>
      <c r="CX263" s="78">
        <f t="shared" si="466"/>
        <v>0</v>
      </c>
      <c r="CY263" s="78">
        <f t="shared" si="467"/>
        <v>0</v>
      </c>
      <c r="CZ263" s="78">
        <f t="shared" si="468"/>
        <v>0</v>
      </c>
      <c r="DA263" s="78">
        <f t="shared" si="469"/>
        <v>0</v>
      </c>
      <c r="DB263" s="78">
        <f t="shared" si="470"/>
        <v>0</v>
      </c>
      <c r="DC263" s="78">
        <f t="shared" si="471"/>
        <v>0</v>
      </c>
      <c r="DD263" s="78">
        <f t="shared" si="472"/>
        <v>0</v>
      </c>
      <c r="DE263" s="78">
        <f t="shared" si="473"/>
        <v>0</v>
      </c>
      <c r="DF263" s="78">
        <f t="shared" si="474"/>
        <v>0</v>
      </c>
      <c r="DG263" s="77">
        <f t="shared" si="475"/>
        <v>16.14</v>
      </c>
      <c r="DH263" s="75"/>
      <c r="DJ263" s="6">
        <f t="shared" si="476"/>
        <v>30</v>
      </c>
      <c r="DK263" s="6">
        <f t="shared" si="477"/>
        <v>0</v>
      </c>
      <c r="DL263" s="6">
        <f t="shared" si="478"/>
        <v>0</v>
      </c>
      <c r="DM263" s="6">
        <f t="shared" si="479"/>
        <v>0</v>
      </c>
      <c r="DN263" s="6">
        <f t="shared" si="480"/>
        <v>0</v>
      </c>
      <c r="DO263" s="6">
        <f t="shared" si="481"/>
        <v>0</v>
      </c>
      <c r="DP263" s="6">
        <f t="shared" si="482"/>
        <v>0</v>
      </c>
      <c r="DQ263" s="6">
        <f t="shared" si="483"/>
        <v>0</v>
      </c>
      <c r="DR263" s="6">
        <f t="shared" si="484"/>
        <v>0</v>
      </c>
      <c r="DS263" s="6">
        <f t="shared" si="485"/>
        <v>0</v>
      </c>
      <c r="DT263" s="6">
        <f t="shared" si="486"/>
        <v>0</v>
      </c>
      <c r="DU263" s="6">
        <f t="shared" si="487"/>
        <v>0</v>
      </c>
      <c r="DV263" s="77">
        <f t="shared" si="505"/>
        <v>30</v>
      </c>
      <c r="DY263" s="6">
        <v>0</v>
      </c>
      <c r="DZ263" s="6">
        <v>0</v>
      </c>
      <c r="EA263" s="6">
        <v>0</v>
      </c>
      <c r="EB263" s="6">
        <v>0</v>
      </c>
      <c r="EC263" s="6">
        <v>0</v>
      </c>
      <c r="ED263" s="6">
        <v>0</v>
      </c>
      <c r="EE263" s="6">
        <v>0</v>
      </c>
      <c r="EF263" s="6">
        <v>0</v>
      </c>
      <c r="EG263" s="6">
        <v>0</v>
      </c>
      <c r="EH263" s="6">
        <v>0</v>
      </c>
      <c r="EI263" s="6">
        <v>0</v>
      </c>
      <c r="EJ263" s="6">
        <v>0</v>
      </c>
      <c r="EK263" s="77">
        <f t="shared" si="503"/>
        <v>0</v>
      </c>
      <c r="EO263" s="75">
        <f t="shared" si="451"/>
        <v>46.14</v>
      </c>
      <c r="EP263" s="75">
        <f t="shared" si="452"/>
        <v>0</v>
      </c>
      <c r="EQ263" s="75">
        <f t="shared" si="453"/>
        <v>0</v>
      </c>
      <c r="ER263" s="75">
        <f t="shared" si="454"/>
        <v>0</v>
      </c>
      <c r="ES263" s="75">
        <f t="shared" si="455"/>
        <v>0</v>
      </c>
      <c r="ET263" s="75">
        <f t="shared" si="456"/>
        <v>0</v>
      </c>
      <c r="EU263" s="75">
        <f t="shared" si="457"/>
        <v>0</v>
      </c>
      <c r="EV263" s="75">
        <f t="shared" si="458"/>
        <v>0</v>
      </c>
      <c r="EW263" s="75">
        <f t="shared" si="459"/>
        <v>0</v>
      </c>
      <c r="EX263" s="75">
        <f t="shared" si="460"/>
        <v>0</v>
      </c>
      <c r="EY263" s="75">
        <f t="shared" si="461"/>
        <v>0</v>
      </c>
      <c r="EZ263" s="75">
        <f t="shared" si="462"/>
        <v>0</v>
      </c>
      <c r="FA263" s="77">
        <f t="shared" si="504"/>
        <v>46.14</v>
      </c>
      <c r="FD263" s="75">
        <f t="shared" si="488"/>
        <v>760.86</v>
      </c>
      <c r="FE263" s="75">
        <f t="shared" si="489"/>
        <v>0</v>
      </c>
      <c r="FF263" s="75">
        <f t="shared" si="490"/>
        <v>0</v>
      </c>
      <c r="FG263" s="75">
        <f t="shared" si="491"/>
        <v>0</v>
      </c>
      <c r="FH263" s="75">
        <f t="shared" si="492"/>
        <v>0</v>
      </c>
      <c r="FI263" s="75">
        <f t="shared" si="493"/>
        <v>0</v>
      </c>
      <c r="FJ263" s="75">
        <f t="shared" si="494"/>
        <v>0</v>
      </c>
      <c r="FK263" s="75">
        <f t="shared" si="495"/>
        <v>0</v>
      </c>
      <c r="FL263" s="75">
        <f t="shared" si="496"/>
        <v>0</v>
      </c>
      <c r="FM263" s="75">
        <f t="shared" si="497"/>
        <v>0</v>
      </c>
      <c r="FN263" s="75">
        <f t="shared" si="498"/>
        <v>0</v>
      </c>
      <c r="FO263" s="75">
        <f t="shared" si="499"/>
        <v>0</v>
      </c>
      <c r="FP263" s="75">
        <f t="shared" si="500"/>
        <v>760.86</v>
      </c>
    </row>
    <row r="264" spans="1:172" ht="15" customHeight="1" outlineLevel="2" x14ac:dyDescent="0.25">
      <c r="A264" s="30">
        <v>12</v>
      </c>
      <c r="B264" s="30" t="s">
        <v>408</v>
      </c>
      <c r="C264" s="30" t="s">
        <v>6</v>
      </c>
      <c r="D264" s="64">
        <f t="shared" ref="D264:D327" si="507">+E264</f>
        <v>16221</v>
      </c>
      <c r="E264" s="62">
        <v>16221</v>
      </c>
      <c r="F264" s="55" t="s">
        <v>851</v>
      </c>
      <c r="G264" s="36" t="s">
        <v>410</v>
      </c>
      <c r="H264" s="36" t="s">
        <v>410</v>
      </c>
      <c r="I264" s="55" t="s">
        <v>849</v>
      </c>
      <c r="J264" s="44" t="s">
        <v>850</v>
      </c>
      <c r="K264" s="44" t="s">
        <v>434</v>
      </c>
      <c r="L264" s="32" t="s">
        <v>220</v>
      </c>
      <c r="M264" s="33" t="s">
        <v>405</v>
      </c>
      <c r="N264" s="34">
        <v>0.01</v>
      </c>
      <c r="O264" s="34">
        <v>0.02</v>
      </c>
      <c r="P264" s="34">
        <v>0</v>
      </c>
      <c r="Q264" s="34">
        <v>0</v>
      </c>
      <c r="R264" s="33">
        <v>0</v>
      </c>
      <c r="S264" s="33">
        <v>0</v>
      </c>
      <c r="T264" s="33">
        <v>30</v>
      </c>
      <c r="U264" s="33"/>
      <c r="X264" s="75">
        <f>+VLOOKUP($D264,[1]venta_neta_cons!$A$2:$N$1048576,3,0)</f>
        <v>874</v>
      </c>
      <c r="Y264" s="75">
        <f>+VLOOKUP($D264,[1]venta_neta_cons!$A$2:$N$1048576,4,0)</f>
        <v>0</v>
      </c>
      <c r="Z264" s="75">
        <f>+VLOOKUP($D264,[1]venta_neta_cons!$A$2:$N$1048576,5,0)</f>
        <v>0</v>
      </c>
      <c r="AA264" s="75">
        <f>+VLOOKUP($D264,[1]venta_neta_cons!$A$2:$N$1048576,6,0)</f>
        <v>0</v>
      </c>
      <c r="AB264" s="75">
        <f>+VLOOKUP($D264,[1]venta_neta_cons!$A$2:$N$1048576,7,0)</f>
        <v>0</v>
      </c>
      <c r="AC264" s="75">
        <f>+VLOOKUP($D264,[1]venta_neta_cons!$A$2:$N$1048576,8,0)</f>
        <v>0</v>
      </c>
      <c r="AD264" s="75">
        <f>+VLOOKUP($D264,[1]venta_neta_cons!$A$2:$N$1048576,9,0)</f>
        <v>0</v>
      </c>
      <c r="AE264" s="75">
        <f>+VLOOKUP($D264,[1]venta_neta_cons!$A$2:$N$1048576,10,0)</f>
        <v>0</v>
      </c>
      <c r="AF264" s="75">
        <f>+VLOOKUP($D264,[1]venta_neta_cons!$A$2:$N$1048576,11,0)</f>
        <v>0</v>
      </c>
      <c r="AG264" s="75">
        <f>+VLOOKUP($D264,[1]venta_neta_cons!$A$2:$N$1048576,12,0)</f>
        <v>0</v>
      </c>
      <c r="AH264" s="75">
        <f>+VLOOKUP($D264,[1]venta_neta_cons!$A$2:$N$1048576,13,0)</f>
        <v>0</v>
      </c>
      <c r="AI264" s="75">
        <f>+VLOOKUP($D264,[1]venta_neta_cons!$A$2:$N$1048576,14,0)</f>
        <v>0</v>
      </c>
      <c r="AJ264" s="76">
        <f t="shared" si="424"/>
        <v>874</v>
      </c>
      <c r="AK264" s="159">
        <f t="shared" si="506"/>
        <v>0.42113272311212813</v>
      </c>
      <c r="AL264" s="76"/>
      <c r="AM264" s="75">
        <f>+VLOOKUP($D264,[1]saldo_cons!$A$2:$N$1048576,3,0)</f>
        <v>874</v>
      </c>
      <c r="AN264" s="75">
        <f>+VLOOKUP($D264,[1]saldo_cons!$A$2:$N$1048576,4,0)</f>
        <v>0</v>
      </c>
      <c r="AO264" s="75">
        <f>+VLOOKUP($D264,[1]saldo_cons!$A$2:$N$1048576,5,0)</f>
        <v>0</v>
      </c>
      <c r="AP264" s="75">
        <f>+VLOOKUP($D264,[1]saldo_cons!$A$2:$N$1048576,6,0)</f>
        <v>0</v>
      </c>
      <c r="AQ264" s="75">
        <f>+VLOOKUP($D264,[1]saldo_cons!$A$2:$N$1048576,7,0)</f>
        <v>0</v>
      </c>
      <c r="AR264" s="75">
        <f>+VLOOKUP($D264,[1]saldo_cons!$A$2:$N$1048576,8,0)</f>
        <v>0</v>
      </c>
      <c r="AS264" s="75">
        <f>+VLOOKUP($D264,[1]saldo_cons!$A$2:$N$1048576,9,0)</f>
        <v>0</v>
      </c>
      <c r="AT264" s="75">
        <f>+VLOOKUP($D264,[1]saldo_cons!$A$2:$N$1048576,10,0)</f>
        <v>0</v>
      </c>
      <c r="AU264" s="75">
        <f>+VLOOKUP($D264,[1]saldo_cons!$A$2:$N$1048576,11,0)</f>
        <v>0</v>
      </c>
      <c r="AV264" s="75">
        <f>+VLOOKUP($D264,[1]saldo_cons!$A$2:$N$1048576,12,0)</f>
        <v>0</v>
      </c>
      <c r="AW264" s="75">
        <f>+VLOOKUP($D264,[1]saldo_cons!$A$2:$N$1048576,13,0)</f>
        <v>0</v>
      </c>
      <c r="AX264" s="75">
        <f>+VLOOKUP($D264,[1]saldo_cons!$A$2:$N$1048576,14,0)</f>
        <v>0</v>
      </c>
      <c r="AY264" s="76">
        <f t="shared" si="501"/>
        <v>874</v>
      </c>
      <c r="AZ264" s="76"/>
      <c r="BA264" s="76"/>
      <c r="BB264" s="75">
        <f>+VLOOKUP($D264,[1]ggr_cons!$A$2:$N$1048576,3,0)</f>
        <v>368.07</v>
      </c>
      <c r="BC264" s="75">
        <f>+VLOOKUP($D264,[1]ggr_cons!$A$2:$N$1048576,4,0)</f>
        <v>0</v>
      </c>
      <c r="BD264" s="75">
        <f>+VLOOKUP($D264,[1]ggr_cons!$A$2:$N$1048576,5,0)</f>
        <v>0</v>
      </c>
      <c r="BE264" s="75">
        <f>+VLOOKUP($D264,[1]ggr_cons!$A$2:$N$1048576,6,0)</f>
        <v>0</v>
      </c>
      <c r="BF264" s="75">
        <f>+VLOOKUP($D264,[1]ggr_cons!$A$2:$N$1048576,7,0)</f>
        <v>0</v>
      </c>
      <c r="BG264" s="75">
        <f>+VLOOKUP($D264,[1]ggr_cons!$A$2:$N$1048576,8,0)</f>
        <v>0</v>
      </c>
      <c r="BH264" s="75">
        <f>+VLOOKUP($D264,[1]ggr_cons!$A$2:$N$1048576,9,0)</f>
        <v>0</v>
      </c>
      <c r="BI264" s="75">
        <f>+VLOOKUP($D264,[1]ggr_cons!$A$2:$N$1048576,10,0)</f>
        <v>0</v>
      </c>
      <c r="BJ264" s="75">
        <f>+VLOOKUP($D264,[1]ggr_cons!$A$2:$N$1048576,11,0)</f>
        <v>0</v>
      </c>
      <c r="BK264" s="75">
        <f>+VLOOKUP($D264,[1]ggr_cons!$A$2:$N$1048576,12,0)</f>
        <v>0</v>
      </c>
      <c r="BL264" s="75">
        <f>+VLOOKUP($D264,[1]ggr_cons!$A$2:$N$1048576,13,0)</f>
        <v>0</v>
      </c>
      <c r="BM264" s="75">
        <f>+VLOOKUP($D264,[1]ggr_cons!$A$2:$N$1048576,14,0)</f>
        <v>0</v>
      </c>
      <c r="BN264" s="76">
        <f t="shared" si="502"/>
        <v>368.07</v>
      </c>
      <c r="BO264" s="75"/>
      <c r="BP264" s="75"/>
      <c r="BQ264" s="77">
        <f t="shared" si="425"/>
        <v>8.74</v>
      </c>
      <c r="BR264" s="77">
        <f t="shared" si="426"/>
        <v>0</v>
      </c>
      <c r="BS264" s="77">
        <f t="shared" si="427"/>
        <v>0</v>
      </c>
      <c r="BT264" s="77">
        <f t="shared" si="428"/>
        <v>0</v>
      </c>
      <c r="BU264" s="77">
        <f t="shared" si="429"/>
        <v>0</v>
      </c>
      <c r="BV264" s="77">
        <f t="shared" si="430"/>
        <v>0</v>
      </c>
      <c r="BW264" s="77">
        <f t="shared" si="431"/>
        <v>0</v>
      </c>
      <c r="BX264" s="77">
        <f t="shared" si="432"/>
        <v>0</v>
      </c>
      <c r="BY264" s="77">
        <f t="shared" si="433"/>
        <v>0</v>
      </c>
      <c r="BZ264" s="77">
        <f t="shared" si="434"/>
        <v>0</v>
      </c>
      <c r="CA264" s="77">
        <f t="shared" si="435"/>
        <v>0</v>
      </c>
      <c r="CB264" s="77">
        <f t="shared" si="436"/>
        <v>0</v>
      </c>
      <c r="CC264" s="77">
        <f t="shared" si="437"/>
        <v>8.74</v>
      </c>
      <c r="CD264" s="75"/>
      <c r="CE264" s="77"/>
      <c r="CF264" s="77">
        <f t="shared" si="438"/>
        <v>7.223140495867769</v>
      </c>
      <c r="CG264" s="77">
        <f t="shared" si="439"/>
        <v>0</v>
      </c>
      <c r="CH264" s="77">
        <f t="shared" si="440"/>
        <v>0</v>
      </c>
      <c r="CI264" s="77">
        <f t="shared" si="441"/>
        <v>0</v>
      </c>
      <c r="CJ264" s="77">
        <f t="shared" si="442"/>
        <v>0</v>
      </c>
      <c r="CK264" s="77">
        <f t="shared" si="443"/>
        <v>0</v>
      </c>
      <c r="CL264" s="77">
        <f t="shared" si="444"/>
        <v>0</v>
      </c>
      <c r="CM264" s="77">
        <f t="shared" si="445"/>
        <v>0</v>
      </c>
      <c r="CN264" s="77">
        <f t="shared" si="446"/>
        <v>0</v>
      </c>
      <c r="CO264" s="77">
        <f t="shared" si="447"/>
        <v>0</v>
      </c>
      <c r="CP264" s="77">
        <f t="shared" si="448"/>
        <v>0</v>
      </c>
      <c r="CQ264" s="77">
        <f t="shared" si="449"/>
        <v>0</v>
      </c>
      <c r="CR264" s="77">
        <f t="shared" si="450"/>
        <v>7.223140495867769</v>
      </c>
      <c r="CS264" s="75"/>
      <c r="CT264" s="75"/>
      <c r="CU264" s="78">
        <f t="shared" si="463"/>
        <v>17.48</v>
      </c>
      <c r="CV264" s="78">
        <f t="shared" si="464"/>
        <v>0</v>
      </c>
      <c r="CW264" s="78">
        <f t="shared" si="465"/>
        <v>0</v>
      </c>
      <c r="CX264" s="78">
        <f t="shared" si="466"/>
        <v>0</v>
      </c>
      <c r="CY264" s="78">
        <f t="shared" si="467"/>
        <v>0</v>
      </c>
      <c r="CZ264" s="78">
        <f t="shared" si="468"/>
        <v>0</v>
      </c>
      <c r="DA264" s="78">
        <f t="shared" si="469"/>
        <v>0</v>
      </c>
      <c r="DB264" s="78">
        <f t="shared" si="470"/>
        <v>0</v>
      </c>
      <c r="DC264" s="78">
        <f t="shared" si="471"/>
        <v>0</v>
      </c>
      <c r="DD264" s="78">
        <f t="shared" si="472"/>
        <v>0</v>
      </c>
      <c r="DE264" s="78">
        <f t="shared" si="473"/>
        <v>0</v>
      </c>
      <c r="DF264" s="78">
        <f t="shared" si="474"/>
        <v>0</v>
      </c>
      <c r="DG264" s="77">
        <f t="shared" si="475"/>
        <v>17.48</v>
      </c>
      <c r="DH264" s="75"/>
      <c r="DJ264" s="6">
        <f t="shared" si="476"/>
        <v>30</v>
      </c>
      <c r="DK264" s="6">
        <f t="shared" si="477"/>
        <v>0</v>
      </c>
      <c r="DL264" s="6">
        <f t="shared" si="478"/>
        <v>0</v>
      </c>
      <c r="DM264" s="6">
        <f t="shared" si="479"/>
        <v>0</v>
      </c>
      <c r="DN264" s="6">
        <f t="shared" si="480"/>
        <v>0</v>
      </c>
      <c r="DO264" s="6">
        <f t="shared" si="481"/>
        <v>0</v>
      </c>
      <c r="DP264" s="6">
        <f t="shared" si="482"/>
        <v>0</v>
      </c>
      <c r="DQ264" s="6">
        <f t="shared" si="483"/>
        <v>0</v>
      </c>
      <c r="DR264" s="6">
        <f t="shared" si="484"/>
        <v>0</v>
      </c>
      <c r="DS264" s="6">
        <f t="shared" si="485"/>
        <v>0</v>
      </c>
      <c r="DT264" s="6">
        <f t="shared" si="486"/>
        <v>0</v>
      </c>
      <c r="DU264" s="6">
        <f t="shared" si="487"/>
        <v>0</v>
      </c>
      <c r="DV264" s="77">
        <f t="shared" si="505"/>
        <v>30</v>
      </c>
      <c r="DY264" s="6">
        <v>0</v>
      </c>
      <c r="DZ264" s="6">
        <v>0</v>
      </c>
      <c r="EA264" s="6">
        <v>0</v>
      </c>
      <c r="EB264" s="6">
        <v>0</v>
      </c>
      <c r="EC264" s="6">
        <v>0</v>
      </c>
      <c r="ED264" s="6">
        <v>0</v>
      </c>
      <c r="EE264" s="6">
        <v>0</v>
      </c>
      <c r="EF264" s="6">
        <v>0</v>
      </c>
      <c r="EG264" s="6">
        <v>0</v>
      </c>
      <c r="EH264" s="6">
        <v>0</v>
      </c>
      <c r="EI264" s="6">
        <v>0</v>
      </c>
      <c r="EJ264" s="6">
        <v>0</v>
      </c>
      <c r="EK264" s="77">
        <f t="shared" si="503"/>
        <v>0</v>
      </c>
      <c r="EO264" s="75">
        <f t="shared" si="451"/>
        <v>47.480000000000004</v>
      </c>
      <c r="EP264" s="75">
        <f t="shared" si="452"/>
        <v>0</v>
      </c>
      <c r="EQ264" s="75">
        <f t="shared" si="453"/>
        <v>0</v>
      </c>
      <c r="ER264" s="75">
        <f t="shared" si="454"/>
        <v>0</v>
      </c>
      <c r="ES264" s="75">
        <f t="shared" si="455"/>
        <v>0</v>
      </c>
      <c r="ET264" s="75">
        <f t="shared" si="456"/>
        <v>0</v>
      </c>
      <c r="EU264" s="75">
        <f t="shared" si="457"/>
        <v>0</v>
      </c>
      <c r="EV264" s="75">
        <f t="shared" si="458"/>
        <v>0</v>
      </c>
      <c r="EW264" s="75">
        <f t="shared" si="459"/>
        <v>0</v>
      </c>
      <c r="EX264" s="75">
        <f t="shared" si="460"/>
        <v>0</v>
      </c>
      <c r="EY264" s="75">
        <f t="shared" si="461"/>
        <v>0</v>
      </c>
      <c r="EZ264" s="75">
        <f t="shared" si="462"/>
        <v>0</v>
      </c>
      <c r="FA264" s="77">
        <f t="shared" si="504"/>
        <v>47.480000000000004</v>
      </c>
      <c r="FD264" s="75">
        <f t="shared" si="488"/>
        <v>826.52</v>
      </c>
      <c r="FE264" s="75">
        <f t="shared" si="489"/>
        <v>0</v>
      </c>
      <c r="FF264" s="75">
        <f t="shared" si="490"/>
        <v>0</v>
      </c>
      <c r="FG264" s="75">
        <f t="shared" si="491"/>
        <v>0</v>
      </c>
      <c r="FH264" s="75">
        <f t="shared" si="492"/>
        <v>0</v>
      </c>
      <c r="FI264" s="75">
        <f t="shared" si="493"/>
        <v>0</v>
      </c>
      <c r="FJ264" s="75">
        <f t="shared" si="494"/>
        <v>0</v>
      </c>
      <c r="FK264" s="75">
        <f t="shared" si="495"/>
        <v>0</v>
      </c>
      <c r="FL264" s="75">
        <f t="shared" si="496"/>
        <v>0</v>
      </c>
      <c r="FM264" s="75">
        <f t="shared" si="497"/>
        <v>0</v>
      </c>
      <c r="FN264" s="75">
        <f t="shared" si="498"/>
        <v>0</v>
      </c>
      <c r="FO264" s="75">
        <f t="shared" si="499"/>
        <v>0</v>
      </c>
      <c r="FP264" s="75">
        <f t="shared" si="500"/>
        <v>826.52</v>
      </c>
    </row>
    <row r="265" spans="1:172" ht="15" customHeight="1" outlineLevel="2" x14ac:dyDescent="0.25">
      <c r="A265" s="30">
        <v>12</v>
      </c>
      <c r="B265" s="30" t="s">
        <v>408</v>
      </c>
      <c r="C265" s="30" t="s">
        <v>6</v>
      </c>
      <c r="D265" s="64">
        <f t="shared" si="507"/>
        <v>16222</v>
      </c>
      <c r="E265" s="62">
        <v>16222</v>
      </c>
      <c r="F265" s="55" t="s">
        <v>853</v>
      </c>
      <c r="G265" s="36" t="s">
        <v>410</v>
      </c>
      <c r="H265" s="36" t="s">
        <v>410</v>
      </c>
      <c r="I265" s="55" t="s">
        <v>852</v>
      </c>
      <c r="J265" s="44" t="s">
        <v>700</v>
      </c>
      <c r="K265" s="44" t="s">
        <v>434</v>
      </c>
      <c r="L265" s="32" t="s">
        <v>220</v>
      </c>
      <c r="M265" s="33" t="s">
        <v>405</v>
      </c>
      <c r="N265" s="34">
        <v>0.01</v>
      </c>
      <c r="O265" s="34">
        <v>0.02</v>
      </c>
      <c r="P265" s="34">
        <v>0</v>
      </c>
      <c r="Q265" s="34">
        <v>0</v>
      </c>
      <c r="R265" s="33">
        <v>0</v>
      </c>
      <c r="S265" s="33">
        <v>0</v>
      </c>
      <c r="T265" s="33">
        <v>30</v>
      </c>
      <c r="U265" s="33"/>
      <c r="X265" s="75">
        <f>+VLOOKUP($D265,[1]venta_neta_cons!$A$2:$N$1048576,3,0)</f>
        <v>7251</v>
      </c>
      <c r="Y265" s="75">
        <f>+VLOOKUP($D265,[1]venta_neta_cons!$A$2:$N$1048576,4,0)</f>
        <v>0</v>
      </c>
      <c r="Z265" s="75">
        <f>+VLOOKUP($D265,[1]venta_neta_cons!$A$2:$N$1048576,5,0)</f>
        <v>0</v>
      </c>
      <c r="AA265" s="75">
        <f>+VLOOKUP($D265,[1]venta_neta_cons!$A$2:$N$1048576,6,0)</f>
        <v>0</v>
      </c>
      <c r="AB265" s="75">
        <f>+VLOOKUP($D265,[1]venta_neta_cons!$A$2:$N$1048576,7,0)</f>
        <v>0</v>
      </c>
      <c r="AC265" s="75">
        <f>+VLOOKUP($D265,[1]venta_neta_cons!$A$2:$N$1048576,8,0)</f>
        <v>0</v>
      </c>
      <c r="AD265" s="75">
        <f>+VLOOKUP($D265,[1]venta_neta_cons!$A$2:$N$1048576,9,0)</f>
        <v>0</v>
      </c>
      <c r="AE265" s="75">
        <f>+VLOOKUP($D265,[1]venta_neta_cons!$A$2:$N$1048576,10,0)</f>
        <v>0</v>
      </c>
      <c r="AF265" s="75">
        <f>+VLOOKUP($D265,[1]venta_neta_cons!$A$2:$N$1048576,11,0)</f>
        <v>0</v>
      </c>
      <c r="AG265" s="75">
        <f>+VLOOKUP($D265,[1]venta_neta_cons!$A$2:$N$1048576,12,0)</f>
        <v>0</v>
      </c>
      <c r="AH265" s="75">
        <f>+VLOOKUP($D265,[1]venta_neta_cons!$A$2:$N$1048576,13,0)</f>
        <v>0</v>
      </c>
      <c r="AI265" s="75">
        <f>+VLOOKUP($D265,[1]venta_neta_cons!$A$2:$N$1048576,14,0)</f>
        <v>0</v>
      </c>
      <c r="AJ265" s="76">
        <f t="shared" si="424"/>
        <v>7251</v>
      </c>
      <c r="AK265" s="159">
        <f t="shared" si="506"/>
        <v>-0.18195283409184942</v>
      </c>
      <c r="AL265" s="76"/>
      <c r="AM265" s="75">
        <f>+VLOOKUP($D265,[1]saldo_cons!$A$2:$N$1048576,3,0)</f>
        <v>7251</v>
      </c>
      <c r="AN265" s="75">
        <f>+VLOOKUP($D265,[1]saldo_cons!$A$2:$N$1048576,4,0)</f>
        <v>0</v>
      </c>
      <c r="AO265" s="75">
        <f>+VLOOKUP($D265,[1]saldo_cons!$A$2:$N$1048576,5,0)</f>
        <v>0</v>
      </c>
      <c r="AP265" s="75">
        <f>+VLOOKUP($D265,[1]saldo_cons!$A$2:$N$1048576,6,0)</f>
        <v>0</v>
      </c>
      <c r="AQ265" s="75">
        <f>+VLOOKUP($D265,[1]saldo_cons!$A$2:$N$1048576,7,0)</f>
        <v>0</v>
      </c>
      <c r="AR265" s="75">
        <f>+VLOOKUP($D265,[1]saldo_cons!$A$2:$N$1048576,8,0)</f>
        <v>0</v>
      </c>
      <c r="AS265" s="75">
        <f>+VLOOKUP($D265,[1]saldo_cons!$A$2:$N$1048576,9,0)</f>
        <v>0</v>
      </c>
      <c r="AT265" s="75">
        <f>+VLOOKUP($D265,[1]saldo_cons!$A$2:$N$1048576,10,0)</f>
        <v>0</v>
      </c>
      <c r="AU265" s="75">
        <f>+VLOOKUP($D265,[1]saldo_cons!$A$2:$N$1048576,11,0)</f>
        <v>0</v>
      </c>
      <c r="AV265" s="75">
        <f>+VLOOKUP($D265,[1]saldo_cons!$A$2:$N$1048576,12,0)</f>
        <v>0</v>
      </c>
      <c r="AW265" s="75">
        <f>+VLOOKUP($D265,[1]saldo_cons!$A$2:$N$1048576,13,0)</f>
        <v>0</v>
      </c>
      <c r="AX265" s="75">
        <f>+VLOOKUP($D265,[1]saldo_cons!$A$2:$N$1048576,14,0)</f>
        <v>0</v>
      </c>
      <c r="AY265" s="76">
        <f t="shared" si="501"/>
        <v>7251</v>
      </c>
      <c r="AZ265" s="76"/>
      <c r="BA265" s="76"/>
      <c r="BB265" s="75">
        <f>+VLOOKUP($D265,[1]ggr_cons!$A$2:$N$1048576,3,0)</f>
        <v>-1319.3400000000001</v>
      </c>
      <c r="BC265" s="75">
        <f>+VLOOKUP($D265,[1]ggr_cons!$A$2:$N$1048576,4,0)</f>
        <v>0</v>
      </c>
      <c r="BD265" s="75">
        <f>+VLOOKUP($D265,[1]ggr_cons!$A$2:$N$1048576,5,0)</f>
        <v>0</v>
      </c>
      <c r="BE265" s="75">
        <f>+VLOOKUP($D265,[1]ggr_cons!$A$2:$N$1048576,6,0)</f>
        <v>0</v>
      </c>
      <c r="BF265" s="75">
        <f>+VLOOKUP($D265,[1]ggr_cons!$A$2:$N$1048576,7,0)</f>
        <v>0</v>
      </c>
      <c r="BG265" s="75">
        <f>+VLOOKUP($D265,[1]ggr_cons!$A$2:$N$1048576,8,0)</f>
        <v>0</v>
      </c>
      <c r="BH265" s="75">
        <f>+VLOOKUP($D265,[1]ggr_cons!$A$2:$N$1048576,9,0)</f>
        <v>0</v>
      </c>
      <c r="BI265" s="75">
        <f>+VLOOKUP($D265,[1]ggr_cons!$A$2:$N$1048576,10,0)</f>
        <v>0</v>
      </c>
      <c r="BJ265" s="75">
        <f>+VLOOKUP($D265,[1]ggr_cons!$A$2:$N$1048576,11,0)</f>
        <v>0</v>
      </c>
      <c r="BK265" s="75">
        <f>+VLOOKUP($D265,[1]ggr_cons!$A$2:$N$1048576,12,0)</f>
        <v>0</v>
      </c>
      <c r="BL265" s="75">
        <f>+VLOOKUP($D265,[1]ggr_cons!$A$2:$N$1048576,13,0)</f>
        <v>0</v>
      </c>
      <c r="BM265" s="75">
        <f>+VLOOKUP($D265,[1]ggr_cons!$A$2:$N$1048576,14,0)</f>
        <v>0</v>
      </c>
      <c r="BN265" s="76">
        <f t="shared" si="502"/>
        <v>-1319.3400000000001</v>
      </c>
      <c r="BO265" s="75"/>
      <c r="BP265" s="75"/>
      <c r="BQ265" s="77">
        <f t="shared" si="425"/>
        <v>72.510000000000005</v>
      </c>
      <c r="BR265" s="77">
        <f t="shared" si="426"/>
        <v>0</v>
      </c>
      <c r="BS265" s="77">
        <f t="shared" si="427"/>
        <v>0</v>
      </c>
      <c r="BT265" s="77">
        <f t="shared" si="428"/>
        <v>0</v>
      </c>
      <c r="BU265" s="77">
        <f t="shared" si="429"/>
        <v>0</v>
      </c>
      <c r="BV265" s="77">
        <f t="shared" si="430"/>
        <v>0</v>
      </c>
      <c r="BW265" s="77">
        <f t="shared" si="431"/>
        <v>0</v>
      </c>
      <c r="BX265" s="77">
        <f t="shared" si="432"/>
        <v>0</v>
      </c>
      <c r="BY265" s="77">
        <f t="shared" si="433"/>
        <v>0</v>
      </c>
      <c r="BZ265" s="77">
        <f t="shared" si="434"/>
        <v>0</v>
      </c>
      <c r="CA265" s="77">
        <f t="shared" si="435"/>
        <v>0</v>
      </c>
      <c r="CB265" s="77">
        <f t="shared" si="436"/>
        <v>0</v>
      </c>
      <c r="CC265" s="77">
        <f t="shared" si="437"/>
        <v>72.510000000000005</v>
      </c>
      <c r="CD265" s="75"/>
      <c r="CE265" s="77"/>
      <c r="CF265" s="77">
        <f t="shared" si="438"/>
        <v>59.925619834710751</v>
      </c>
      <c r="CG265" s="77">
        <f t="shared" si="439"/>
        <v>0</v>
      </c>
      <c r="CH265" s="77">
        <f t="shared" si="440"/>
        <v>0</v>
      </c>
      <c r="CI265" s="77">
        <f t="shared" si="441"/>
        <v>0</v>
      </c>
      <c r="CJ265" s="77">
        <f t="shared" si="442"/>
        <v>0</v>
      </c>
      <c r="CK265" s="77">
        <f t="shared" si="443"/>
        <v>0</v>
      </c>
      <c r="CL265" s="77">
        <f t="shared" si="444"/>
        <v>0</v>
      </c>
      <c r="CM265" s="77">
        <f t="shared" si="445"/>
        <v>0</v>
      </c>
      <c r="CN265" s="77">
        <f t="shared" si="446"/>
        <v>0</v>
      </c>
      <c r="CO265" s="77">
        <f t="shared" si="447"/>
        <v>0</v>
      </c>
      <c r="CP265" s="77">
        <f t="shared" si="448"/>
        <v>0</v>
      </c>
      <c r="CQ265" s="77">
        <f t="shared" si="449"/>
        <v>0</v>
      </c>
      <c r="CR265" s="77">
        <f t="shared" si="450"/>
        <v>59.925619834710751</v>
      </c>
      <c r="CS265" s="75"/>
      <c r="CT265" s="75"/>
      <c r="CU265" s="78">
        <f t="shared" si="463"/>
        <v>145.02000000000001</v>
      </c>
      <c r="CV265" s="78">
        <f t="shared" si="464"/>
        <v>0</v>
      </c>
      <c r="CW265" s="78">
        <f t="shared" si="465"/>
        <v>0</v>
      </c>
      <c r="CX265" s="78">
        <f t="shared" si="466"/>
        <v>0</v>
      </c>
      <c r="CY265" s="78">
        <f t="shared" si="467"/>
        <v>0</v>
      </c>
      <c r="CZ265" s="78">
        <f t="shared" si="468"/>
        <v>0</v>
      </c>
      <c r="DA265" s="78">
        <f t="shared" si="469"/>
        <v>0</v>
      </c>
      <c r="DB265" s="78">
        <f t="shared" si="470"/>
        <v>0</v>
      </c>
      <c r="DC265" s="78">
        <f t="shared" si="471"/>
        <v>0</v>
      </c>
      <c r="DD265" s="78">
        <f t="shared" si="472"/>
        <v>0</v>
      </c>
      <c r="DE265" s="78">
        <f t="shared" si="473"/>
        <v>0</v>
      </c>
      <c r="DF265" s="78">
        <f t="shared" si="474"/>
        <v>0</v>
      </c>
      <c r="DG265" s="77">
        <f t="shared" si="475"/>
        <v>145.02000000000001</v>
      </c>
      <c r="DH265" s="75"/>
      <c r="DJ265" s="6">
        <f t="shared" si="476"/>
        <v>30</v>
      </c>
      <c r="DK265" s="6">
        <f t="shared" si="477"/>
        <v>0</v>
      </c>
      <c r="DL265" s="6">
        <f t="shared" si="478"/>
        <v>0</v>
      </c>
      <c r="DM265" s="6">
        <f t="shared" si="479"/>
        <v>0</v>
      </c>
      <c r="DN265" s="6">
        <f t="shared" si="480"/>
        <v>0</v>
      </c>
      <c r="DO265" s="6">
        <f t="shared" si="481"/>
        <v>0</v>
      </c>
      <c r="DP265" s="6">
        <f t="shared" si="482"/>
        <v>0</v>
      </c>
      <c r="DQ265" s="6">
        <f t="shared" si="483"/>
        <v>0</v>
      </c>
      <c r="DR265" s="6">
        <f t="shared" si="484"/>
        <v>0</v>
      </c>
      <c r="DS265" s="6">
        <f t="shared" si="485"/>
        <v>0</v>
      </c>
      <c r="DT265" s="6">
        <f t="shared" si="486"/>
        <v>0</v>
      </c>
      <c r="DU265" s="6">
        <f t="shared" si="487"/>
        <v>0</v>
      </c>
      <c r="DV265" s="77">
        <f t="shared" si="505"/>
        <v>30</v>
      </c>
      <c r="DY265" s="6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77">
        <f t="shared" si="503"/>
        <v>0</v>
      </c>
      <c r="EO265" s="75">
        <f t="shared" si="451"/>
        <v>175.02</v>
      </c>
      <c r="EP265" s="75">
        <f t="shared" si="452"/>
        <v>0</v>
      </c>
      <c r="EQ265" s="75">
        <f t="shared" si="453"/>
        <v>0</v>
      </c>
      <c r="ER265" s="75">
        <f t="shared" si="454"/>
        <v>0</v>
      </c>
      <c r="ES265" s="75">
        <f t="shared" si="455"/>
        <v>0</v>
      </c>
      <c r="ET265" s="75">
        <f t="shared" si="456"/>
        <v>0</v>
      </c>
      <c r="EU265" s="75">
        <f t="shared" si="457"/>
        <v>0</v>
      </c>
      <c r="EV265" s="75">
        <f t="shared" si="458"/>
        <v>0</v>
      </c>
      <c r="EW265" s="75">
        <f t="shared" si="459"/>
        <v>0</v>
      </c>
      <c r="EX265" s="75">
        <f t="shared" si="460"/>
        <v>0</v>
      </c>
      <c r="EY265" s="75">
        <f t="shared" si="461"/>
        <v>0</v>
      </c>
      <c r="EZ265" s="75">
        <f t="shared" si="462"/>
        <v>0</v>
      </c>
      <c r="FA265" s="77">
        <f t="shared" si="504"/>
        <v>175.02</v>
      </c>
      <c r="FD265" s="75">
        <f t="shared" si="488"/>
        <v>7075.98</v>
      </c>
      <c r="FE265" s="75">
        <f t="shared" si="489"/>
        <v>0</v>
      </c>
      <c r="FF265" s="75">
        <f t="shared" si="490"/>
        <v>0</v>
      </c>
      <c r="FG265" s="75">
        <f t="shared" si="491"/>
        <v>0</v>
      </c>
      <c r="FH265" s="75">
        <f t="shared" si="492"/>
        <v>0</v>
      </c>
      <c r="FI265" s="75">
        <f t="shared" si="493"/>
        <v>0</v>
      </c>
      <c r="FJ265" s="75">
        <f t="shared" si="494"/>
        <v>0</v>
      </c>
      <c r="FK265" s="75">
        <f t="shared" si="495"/>
        <v>0</v>
      </c>
      <c r="FL265" s="75">
        <f t="shared" si="496"/>
        <v>0</v>
      </c>
      <c r="FM265" s="75">
        <f t="shared" si="497"/>
        <v>0</v>
      </c>
      <c r="FN265" s="75">
        <f t="shared" si="498"/>
        <v>0</v>
      </c>
      <c r="FO265" s="75">
        <f t="shared" si="499"/>
        <v>0</v>
      </c>
      <c r="FP265" s="75">
        <f t="shared" si="500"/>
        <v>7075.98</v>
      </c>
    </row>
    <row r="266" spans="1:172" ht="15" customHeight="1" outlineLevel="2" x14ac:dyDescent="0.25">
      <c r="A266" s="30">
        <v>12</v>
      </c>
      <c r="B266" s="30" t="s">
        <v>408</v>
      </c>
      <c r="C266" s="30" t="s">
        <v>6</v>
      </c>
      <c r="D266" s="64">
        <f t="shared" si="507"/>
        <v>16223</v>
      </c>
      <c r="E266" s="62">
        <v>16223</v>
      </c>
      <c r="F266" s="37" t="s">
        <v>856</v>
      </c>
      <c r="G266" s="36" t="s">
        <v>410</v>
      </c>
      <c r="H266" s="36" t="s">
        <v>410</v>
      </c>
      <c r="I266" s="55" t="s">
        <v>854</v>
      </c>
      <c r="J266" s="44" t="s">
        <v>855</v>
      </c>
      <c r="K266" s="44" t="s">
        <v>434</v>
      </c>
      <c r="L266" s="32" t="s">
        <v>220</v>
      </c>
      <c r="M266" s="33" t="s">
        <v>405</v>
      </c>
      <c r="N266" s="34">
        <v>0.01</v>
      </c>
      <c r="O266" s="34">
        <v>0.02</v>
      </c>
      <c r="P266" s="34">
        <v>0</v>
      </c>
      <c r="Q266" s="34">
        <v>0</v>
      </c>
      <c r="R266" s="33">
        <v>0</v>
      </c>
      <c r="S266" s="33">
        <v>0</v>
      </c>
      <c r="T266" s="33">
        <v>30</v>
      </c>
      <c r="U266" s="33"/>
      <c r="X266" s="75">
        <f>+VLOOKUP($D266,[1]venta_neta_cons!$A$2:$N$1048576,3,0)</f>
        <v>818</v>
      </c>
      <c r="Y266" s="75">
        <f>+VLOOKUP($D266,[1]venta_neta_cons!$A$2:$N$1048576,4,0)</f>
        <v>0</v>
      </c>
      <c r="Z266" s="75">
        <f>+VLOOKUP($D266,[1]venta_neta_cons!$A$2:$N$1048576,5,0)</f>
        <v>0</v>
      </c>
      <c r="AA266" s="75">
        <f>+VLOOKUP($D266,[1]venta_neta_cons!$A$2:$N$1048576,6,0)</f>
        <v>0</v>
      </c>
      <c r="AB266" s="75">
        <f>+VLOOKUP($D266,[1]venta_neta_cons!$A$2:$N$1048576,7,0)</f>
        <v>0</v>
      </c>
      <c r="AC266" s="75">
        <f>+VLOOKUP($D266,[1]venta_neta_cons!$A$2:$N$1048576,8,0)</f>
        <v>0</v>
      </c>
      <c r="AD266" s="75">
        <f>+VLOOKUP($D266,[1]venta_neta_cons!$A$2:$N$1048576,9,0)</f>
        <v>0</v>
      </c>
      <c r="AE266" s="75">
        <f>+VLOOKUP($D266,[1]venta_neta_cons!$A$2:$N$1048576,10,0)</f>
        <v>0</v>
      </c>
      <c r="AF266" s="75">
        <f>+VLOOKUP($D266,[1]venta_neta_cons!$A$2:$N$1048576,11,0)</f>
        <v>0</v>
      </c>
      <c r="AG266" s="75">
        <f>+VLOOKUP($D266,[1]venta_neta_cons!$A$2:$N$1048576,12,0)</f>
        <v>0</v>
      </c>
      <c r="AH266" s="75">
        <f>+VLOOKUP($D266,[1]venta_neta_cons!$A$2:$N$1048576,13,0)</f>
        <v>0</v>
      </c>
      <c r="AI266" s="75">
        <f>+VLOOKUP($D266,[1]venta_neta_cons!$A$2:$N$1048576,14,0)</f>
        <v>0</v>
      </c>
      <c r="AJ266" s="76">
        <f t="shared" si="424"/>
        <v>818</v>
      </c>
      <c r="AK266" s="159">
        <f t="shared" si="506"/>
        <v>0.21711491442542791</v>
      </c>
      <c r="AL266" s="76"/>
      <c r="AM266" s="75">
        <f>+VLOOKUP($D266,[1]saldo_cons!$A$2:$N$1048576,3,0)</f>
        <v>818</v>
      </c>
      <c r="AN266" s="75">
        <f>+VLOOKUP($D266,[1]saldo_cons!$A$2:$N$1048576,4,0)</f>
        <v>0</v>
      </c>
      <c r="AO266" s="75">
        <f>+VLOOKUP($D266,[1]saldo_cons!$A$2:$N$1048576,5,0)</f>
        <v>0</v>
      </c>
      <c r="AP266" s="75">
        <f>+VLOOKUP($D266,[1]saldo_cons!$A$2:$N$1048576,6,0)</f>
        <v>0</v>
      </c>
      <c r="AQ266" s="75">
        <f>+VLOOKUP($D266,[1]saldo_cons!$A$2:$N$1048576,7,0)</f>
        <v>0</v>
      </c>
      <c r="AR266" s="75">
        <f>+VLOOKUP($D266,[1]saldo_cons!$A$2:$N$1048576,8,0)</f>
        <v>0</v>
      </c>
      <c r="AS266" s="75">
        <f>+VLOOKUP($D266,[1]saldo_cons!$A$2:$N$1048576,9,0)</f>
        <v>0</v>
      </c>
      <c r="AT266" s="75">
        <f>+VLOOKUP($D266,[1]saldo_cons!$A$2:$N$1048576,10,0)</f>
        <v>0</v>
      </c>
      <c r="AU266" s="75">
        <f>+VLOOKUP($D266,[1]saldo_cons!$A$2:$N$1048576,11,0)</f>
        <v>0</v>
      </c>
      <c r="AV266" s="75">
        <f>+VLOOKUP($D266,[1]saldo_cons!$A$2:$N$1048576,12,0)</f>
        <v>0</v>
      </c>
      <c r="AW266" s="75">
        <f>+VLOOKUP($D266,[1]saldo_cons!$A$2:$N$1048576,13,0)</f>
        <v>0</v>
      </c>
      <c r="AX266" s="75">
        <f>+VLOOKUP($D266,[1]saldo_cons!$A$2:$N$1048576,14,0)</f>
        <v>0</v>
      </c>
      <c r="AY266" s="76">
        <f t="shared" si="501"/>
        <v>818</v>
      </c>
      <c r="AZ266" s="76"/>
      <c r="BA266" s="76"/>
      <c r="BB266" s="75">
        <f>+VLOOKUP($D266,[1]ggr_cons!$A$2:$N$1048576,3,0)</f>
        <v>177.60000000000002</v>
      </c>
      <c r="BC266" s="75">
        <f>+VLOOKUP($D266,[1]ggr_cons!$A$2:$N$1048576,4,0)</f>
        <v>0</v>
      </c>
      <c r="BD266" s="75">
        <f>+VLOOKUP($D266,[1]ggr_cons!$A$2:$N$1048576,5,0)</f>
        <v>0</v>
      </c>
      <c r="BE266" s="75">
        <f>+VLOOKUP($D266,[1]ggr_cons!$A$2:$N$1048576,6,0)</f>
        <v>0</v>
      </c>
      <c r="BF266" s="75">
        <f>+VLOOKUP($D266,[1]ggr_cons!$A$2:$N$1048576,7,0)</f>
        <v>0</v>
      </c>
      <c r="BG266" s="75">
        <f>+VLOOKUP($D266,[1]ggr_cons!$A$2:$N$1048576,8,0)</f>
        <v>0</v>
      </c>
      <c r="BH266" s="75">
        <f>+VLOOKUP($D266,[1]ggr_cons!$A$2:$N$1048576,9,0)</f>
        <v>0</v>
      </c>
      <c r="BI266" s="75">
        <f>+VLOOKUP($D266,[1]ggr_cons!$A$2:$N$1048576,10,0)</f>
        <v>0</v>
      </c>
      <c r="BJ266" s="75">
        <f>+VLOOKUP($D266,[1]ggr_cons!$A$2:$N$1048576,11,0)</f>
        <v>0</v>
      </c>
      <c r="BK266" s="75">
        <f>+VLOOKUP($D266,[1]ggr_cons!$A$2:$N$1048576,12,0)</f>
        <v>0</v>
      </c>
      <c r="BL266" s="75">
        <f>+VLOOKUP($D266,[1]ggr_cons!$A$2:$N$1048576,13,0)</f>
        <v>0</v>
      </c>
      <c r="BM266" s="75">
        <f>+VLOOKUP($D266,[1]ggr_cons!$A$2:$N$1048576,14,0)</f>
        <v>0</v>
      </c>
      <c r="BN266" s="76">
        <f t="shared" si="502"/>
        <v>177.60000000000002</v>
      </c>
      <c r="BO266" s="75"/>
      <c r="BP266" s="75"/>
      <c r="BQ266" s="77">
        <f t="shared" si="425"/>
        <v>8.18</v>
      </c>
      <c r="BR266" s="77">
        <f t="shared" si="426"/>
        <v>0</v>
      </c>
      <c r="BS266" s="77">
        <f t="shared" si="427"/>
        <v>0</v>
      </c>
      <c r="BT266" s="77">
        <f t="shared" si="428"/>
        <v>0</v>
      </c>
      <c r="BU266" s="77">
        <f t="shared" si="429"/>
        <v>0</v>
      </c>
      <c r="BV266" s="77">
        <f t="shared" si="430"/>
        <v>0</v>
      </c>
      <c r="BW266" s="77">
        <f t="shared" si="431"/>
        <v>0</v>
      </c>
      <c r="BX266" s="77">
        <f t="shared" si="432"/>
        <v>0</v>
      </c>
      <c r="BY266" s="77">
        <f t="shared" si="433"/>
        <v>0</v>
      </c>
      <c r="BZ266" s="77">
        <f t="shared" si="434"/>
        <v>0</v>
      </c>
      <c r="CA266" s="77">
        <f t="shared" si="435"/>
        <v>0</v>
      </c>
      <c r="CB266" s="77">
        <f t="shared" si="436"/>
        <v>0</v>
      </c>
      <c r="CC266" s="77">
        <f t="shared" si="437"/>
        <v>8.18</v>
      </c>
      <c r="CD266" s="75"/>
      <c r="CE266" s="77"/>
      <c r="CF266" s="77">
        <f t="shared" si="438"/>
        <v>6.7603305785123968</v>
      </c>
      <c r="CG266" s="77">
        <f t="shared" si="439"/>
        <v>0</v>
      </c>
      <c r="CH266" s="77">
        <f t="shared" si="440"/>
        <v>0</v>
      </c>
      <c r="CI266" s="77">
        <f t="shared" si="441"/>
        <v>0</v>
      </c>
      <c r="CJ266" s="77">
        <f t="shared" si="442"/>
        <v>0</v>
      </c>
      <c r="CK266" s="77">
        <f t="shared" si="443"/>
        <v>0</v>
      </c>
      <c r="CL266" s="77">
        <f t="shared" si="444"/>
        <v>0</v>
      </c>
      <c r="CM266" s="77">
        <f t="shared" si="445"/>
        <v>0</v>
      </c>
      <c r="CN266" s="77">
        <f t="shared" si="446"/>
        <v>0</v>
      </c>
      <c r="CO266" s="77">
        <f t="shared" si="447"/>
        <v>0</v>
      </c>
      <c r="CP266" s="77">
        <f t="shared" si="448"/>
        <v>0</v>
      </c>
      <c r="CQ266" s="77">
        <f t="shared" si="449"/>
        <v>0</v>
      </c>
      <c r="CR266" s="77">
        <f t="shared" si="450"/>
        <v>6.7603305785123968</v>
      </c>
      <c r="CS266" s="75"/>
      <c r="CT266" s="75"/>
      <c r="CU266" s="78">
        <f t="shared" si="463"/>
        <v>16.36</v>
      </c>
      <c r="CV266" s="78">
        <f t="shared" si="464"/>
        <v>0</v>
      </c>
      <c r="CW266" s="78">
        <f t="shared" si="465"/>
        <v>0</v>
      </c>
      <c r="CX266" s="78">
        <f t="shared" si="466"/>
        <v>0</v>
      </c>
      <c r="CY266" s="78">
        <f t="shared" si="467"/>
        <v>0</v>
      </c>
      <c r="CZ266" s="78">
        <f t="shared" si="468"/>
        <v>0</v>
      </c>
      <c r="DA266" s="78">
        <f t="shared" si="469"/>
        <v>0</v>
      </c>
      <c r="DB266" s="78">
        <f t="shared" si="470"/>
        <v>0</v>
      </c>
      <c r="DC266" s="78">
        <f t="shared" si="471"/>
        <v>0</v>
      </c>
      <c r="DD266" s="78">
        <f t="shared" si="472"/>
        <v>0</v>
      </c>
      <c r="DE266" s="78">
        <f t="shared" si="473"/>
        <v>0</v>
      </c>
      <c r="DF266" s="78">
        <f t="shared" si="474"/>
        <v>0</v>
      </c>
      <c r="DG266" s="77">
        <f t="shared" si="475"/>
        <v>16.36</v>
      </c>
      <c r="DH266" s="75"/>
      <c r="DJ266" s="6">
        <f t="shared" si="476"/>
        <v>30</v>
      </c>
      <c r="DK266" s="6">
        <f t="shared" si="477"/>
        <v>0</v>
      </c>
      <c r="DL266" s="6">
        <f t="shared" si="478"/>
        <v>0</v>
      </c>
      <c r="DM266" s="6">
        <f t="shared" si="479"/>
        <v>0</v>
      </c>
      <c r="DN266" s="6">
        <f t="shared" si="480"/>
        <v>0</v>
      </c>
      <c r="DO266" s="6">
        <f t="shared" si="481"/>
        <v>0</v>
      </c>
      <c r="DP266" s="6">
        <f t="shared" si="482"/>
        <v>0</v>
      </c>
      <c r="DQ266" s="6">
        <f t="shared" si="483"/>
        <v>0</v>
      </c>
      <c r="DR266" s="6">
        <f t="shared" si="484"/>
        <v>0</v>
      </c>
      <c r="DS266" s="6">
        <f t="shared" si="485"/>
        <v>0</v>
      </c>
      <c r="DT266" s="6">
        <f t="shared" si="486"/>
        <v>0</v>
      </c>
      <c r="DU266" s="6">
        <f t="shared" si="487"/>
        <v>0</v>
      </c>
      <c r="DV266" s="77">
        <f t="shared" si="505"/>
        <v>30</v>
      </c>
      <c r="DY266" s="6">
        <v>0</v>
      </c>
      <c r="DZ266" s="6">
        <v>0</v>
      </c>
      <c r="EA266" s="6">
        <v>0</v>
      </c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77">
        <f t="shared" si="503"/>
        <v>0</v>
      </c>
      <c r="EO266" s="75">
        <f t="shared" si="451"/>
        <v>46.36</v>
      </c>
      <c r="EP266" s="75">
        <f t="shared" si="452"/>
        <v>0</v>
      </c>
      <c r="EQ266" s="75">
        <f t="shared" si="453"/>
        <v>0</v>
      </c>
      <c r="ER266" s="75">
        <f t="shared" si="454"/>
        <v>0</v>
      </c>
      <c r="ES266" s="75">
        <f t="shared" si="455"/>
        <v>0</v>
      </c>
      <c r="ET266" s="75">
        <f t="shared" si="456"/>
        <v>0</v>
      </c>
      <c r="EU266" s="75">
        <f t="shared" si="457"/>
        <v>0</v>
      </c>
      <c r="EV266" s="75">
        <f t="shared" si="458"/>
        <v>0</v>
      </c>
      <c r="EW266" s="75">
        <f t="shared" si="459"/>
        <v>0</v>
      </c>
      <c r="EX266" s="75">
        <f t="shared" si="460"/>
        <v>0</v>
      </c>
      <c r="EY266" s="75">
        <f t="shared" si="461"/>
        <v>0</v>
      </c>
      <c r="EZ266" s="75">
        <f t="shared" si="462"/>
        <v>0</v>
      </c>
      <c r="FA266" s="77">
        <f t="shared" si="504"/>
        <v>46.36</v>
      </c>
      <c r="FD266" s="75">
        <f t="shared" si="488"/>
        <v>771.64</v>
      </c>
      <c r="FE266" s="75">
        <f t="shared" si="489"/>
        <v>0</v>
      </c>
      <c r="FF266" s="75">
        <f t="shared" si="490"/>
        <v>0</v>
      </c>
      <c r="FG266" s="75">
        <f t="shared" si="491"/>
        <v>0</v>
      </c>
      <c r="FH266" s="75">
        <f t="shared" si="492"/>
        <v>0</v>
      </c>
      <c r="FI266" s="75">
        <f t="shared" si="493"/>
        <v>0</v>
      </c>
      <c r="FJ266" s="75">
        <f t="shared" si="494"/>
        <v>0</v>
      </c>
      <c r="FK266" s="75">
        <f t="shared" si="495"/>
        <v>0</v>
      </c>
      <c r="FL266" s="75">
        <f t="shared" si="496"/>
        <v>0</v>
      </c>
      <c r="FM266" s="75">
        <f t="shared" si="497"/>
        <v>0</v>
      </c>
      <c r="FN266" s="75">
        <f t="shared" si="498"/>
        <v>0</v>
      </c>
      <c r="FO266" s="75">
        <f t="shared" si="499"/>
        <v>0</v>
      </c>
      <c r="FP266" s="75">
        <f t="shared" si="500"/>
        <v>771.64</v>
      </c>
    </row>
    <row r="267" spans="1:172" ht="15" customHeight="1" outlineLevel="2" x14ac:dyDescent="0.25">
      <c r="A267" s="30">
        <v>12</v>
      </c>
      <c r="B267" s="30" t="s">
        <v>408</v>
      </c>
      <c r="C267" s="30" t="s">
        <v>6</v>
      </c>
      <c r="D267" s="64">
        <f t="shared" si="507"/>
        <v>16225</v>
      </c>
      <c r="E267" s="62">
        <v>16225</v>
      </c>
      <c r="F267" s="37" t="s">
        <v>858</v>
      </c>
      <c r="G267" s="36" t="s">
        <v>410</v>
      </c>
      <c r="H267" s="36" t="s">
        <v>410</v>
      </c>
      <c r="I267" s="37" t="s">
        <v>857</v>
      </c>
      <c r="J267" s="37" t="s">
        <v>414</v>
      </c>
      <c r="K267" s="37" t="s">
        <v>415</v>
      </c>
      <c r="L267" s="32" t="s">
        <v>220</v>
      </c>
      <c r="M267" s="33" t="s">
        <v>405</v>
      </c>
      <c r="N267" s="34">
        <v>0.01</v>
      </c>
      <c r="O267" s="34">
        <v>0.02</v>
      </c>
      <c r="P267" s="34">
        <v>0</v>
      </c>
      <c r="Q267" s="34">
        <v>0</v>
      </c>
      <c r="R267" s="33">
        <v>0</v>
      </c>
      <c r="S267" s="33">
        <v>0</v>
      </c>
      <c r="T267" s="33">
        <v>30</v>
      </c>
      <c r="U267" s="33"/>
      <c r="X267" s="75">
        <f>+VLOOKUP($D267,[1]venta_neta_cons!$A$2:$N$1048576,3,0)</f>
        <v>2121</v>
      </c>
      <c r="Y267" s="75">
        <f>+VLOOKUP($D267,[1]venta_neta_cons!$A$2:$N$1048576,4,0)</f>
        <v>0</v>
      </c>
      <c r="Z267" s="75">
        <f>+VLOOKUP($D267,[1]venta_neta_cons!$A$2:$N$1048576,5,0)</f>
        <v>0</v>
      </c>
      <c r="AA267" s="75">
        <f>+VLOOKUP($D267,[1]venta_neta_cons!$A$2:$N$1048576,6,0)</f>
        <v>0</v>
      </c>
      <c r="AB267" s="75">
        <f>+VLOOKUP($D267,[1]venta_neta_cons!$A$2:$N$1048576,7,0)</f>
        <v>0</v>
      </c>
      <c r="AC267" s="75">
        <f>+VLOOKUP($D267,[1]venta_neta_cons!$A$2:$N$1048576,8,0)</f>
        <v>0</v>
      </c>
      <c r="AD267" s="75">
        <f>+VLOOKUP($D267,[1]venta_neta_cons!$A$2:$N$1048576,9,0)</f>
        <v>0</v>
      </c>
      <c r="AE267" s="75">
        <f>+VLOOKUP($D267,[1]venta_neta_cons!$A$2:$N$1048576,10,0)</f>
        <v>0</v>
      </c>
      <c r="AF267" s="75">
        <f>+VLOOKUP($D267,[1]venta_neta_cons!$A$2:$N$1048576,11,0)</f>
        <v>0</v>
      </c>
      <c r="AG267" s="75">
        <f>+VLOOKUP($D267,[1]venta_neta_cons!$A$2:$N$1048576,12,0)</f>
        <v>0</v>
      </c>
      <c r="AH267" s="75">
        <f>+VLOOKUP($D267,[1]venta_neta_cons!$A$2:$N$1048576,13,0)</f>
        <v>0</v>
      </c>
      <c r="AI267" s="75">
        <f>+VLOOKUP($D267,[1]venta_neta_cons!$A$2:$N$1048576,14,0)</f>
        <v>0</v>
      </c>
      <c r="AJ267" s="76">
        <f t="shared" si="424"/>
        <v>2121</v>
      </c>
      <c r="AK267" s="159">
        <f t="shared" si="506"/>
        <v>0.1965818010372466</v>
      </c>
      <c r="AL267" s="76"/>
      <c r="AM267" s="75">
        <f>+VLOOKUP($D267,[1]saldo_cons!$A$2:$N$1048576,3,0)</f>
        <v>2121</v>
      </c>
      <c r="AN267" s="75">
        <f>+VLOOKUP($D267,[1]saldo_cons!$A$2:$N$1048576,4,0)</f>
        <v>0</v>
      </c>
      <c r="AO267" s="75">
        <f>+VLOOKUP($D267,[1]saldo_cons!$A$2:$N$1048576,5,0)</f>
        <v>0</v>
      </c>
      <c r="AP267" s="75">
        <f>+VLOOKUP($D267,[1]saldo_cons!$A$2:$N$1048576,6,0)</f>
        <v>0</v>
      </c>
      <c r="AQ267" s="75">
        <f>+VLOOKUP($D267,[1]saldo_cons!$A$2:$N$1048576,7,0)</f>
        <v>0</v>
      </c>
      <c r="AR267" s="75">
        <f>+VLOOKUP($D267,[1]saldo_cons!$A$2:$N$1048576,8,0)</f>
        <v>0</v>
      </c>
      <c r="AS267" s="75">
        <f>+VLOOKUP($D267,[1]saldo_cons!$A$2:$N$1048576,9,0)</f>
        <v>0</v>
      </c>
      <c r="AT267" s="75">
        <f>+VLOOKUP($D267,[1]saldo_cons!$A$2:$N$1048576,10,0)</f>
        <v>0</v>
      </c>
      <c r="AU267" s="75">
        <f>+VLOOKUP($D267,[1]saldo_cons!$A$2:$N$1048576,11,0)</f>
        <v>0</v>
      </c>
      <c r="AV267" s="75">
        <f>+VLOOKUP($D267,[1]saldo_cons!$A$2:$N$1048576,12,0)</f>
        <v>0</v>
      </c>
      <c r="AW267" s="75">
        <f>+VLOOKUP($D267,[1]saldo_cons!$A$2:$N$1048576,13,0)</f>
        <v>0</v>
      </c>
      <c r="AX267" s="75">
        <f>+VLOOKUP($D267,[1]saldo_cons!$A$2:$N$1048576,14,0)</f>
        <v>0</v>
      </c>
      <c r="AY267" s="76">
        <f t="shared" si="501"/>
        <v>2121</v>
      </c>
      <c r="AZ267" s="76"/>
      <c r="BA267" s="76"/>
      <c r="BB267" s="75">
        <f>+VLOOKUP($D267,[1]ggr_cons!$A$2:$N$1048576,3,0)</f>
        <v>416.95000000000005</v>
      </c>
      <c r="BC267" s="75">
        <f>+VLOOKUP($D267,[1]ggr_cons!$A$2:$N$1048576,4,0)</f>
        <v>0</v>
      </c>
      <c r="BD267" s="75">
        <f>+VLOOKUP($D267,[1]ggr_cons!$A$2:$N$1048576,5,0)</f>
        <v>0</v>
      </c>
      <c r="BE267" s="75">
        <f>+VLOOKUP($D267,[1]ggr_cons!$A$2:$N$1048576,6,0)</f>
        <v>0</v>
      </c>
      <c r="BF267" s="75">
        <f>+VLOOKUP($D267,[1]ggr_cons!$A$2:$N$1048576,7,0)</f>
        <v>0</v>
      </c>
      <c r="BG267" s="75">
        <f>+VLOOKUP($D267,[1]ggr_cons!$A$2:$N$1048576,8,0)</f>
        <v>0</v>
      </c>
      <c r="BH267" s="75">
        <f>+VLOOKUP($D267,[1]ggr_cons!$A$2:$N$1048576,9,0)</f>
        <v>0</v>
      </c>
      <c r="BI267" s="75">
        <f>+VLOOKUP($D267,[1]ggr_cons!$A$2:$N$1048576,10,0)</f>
        <v>0</v>
      </c>
      <c r="BJ267" s="75">
        <f>+VLOOKUP($D267,[1]ggr_cons!$A$2:$N$1048576,11,0)</f>
        <v>0</v>
      </c>
      <c r="BK267" s="75">
        <f>+VLOOKUP($D267,[1]ggr_cons!$A$2:$N$1048576,12,0)</f>
        <v>0</v>
      </c>
      <c r="BL267" s="75">
        <f>+VLOOKUP($D267,[1]ggr_cons!$A$2:$N$1048576,13,0)</f>
        <v>0</v>
      </c>
      <c r="BM267" s="75">
        <f>+VLOOKUP($D267,[1]ggr_cons!$A$2:$N$1048576,14,0)</f>
        <v>0</v>
      </c>
      <c r="BN267" s="76">
        <f t="shared" si="502"/>
        <v>416.95000000000005</v>
      </c>
      <c r="BO267" s="75"/>
      <c r="BP267" s="75"/>
      <c r="BQ267" s="77">
        <f t="shared" si="425"/>
        <v>21.21</v>
      </c>
      <c r="BR267" s="77">
        <f t="shared" si="426"/>
        <v>0</v>
      </c>
      <c r="BS267" s="77">
        <f t="shared" si="427"/>
        <v>0</v>
      </c>
      <c r="BT267" s="77">
        <f t="shared" si="428"/>
        <v>0</v>
      </c>
      <c r="BU267" s="77">
        <f t="shared" si="429"/>
        <v>0</v>
      </c>
      <c r="BV267" s="77">
        <f t="shared" si="430"/>
        <v>0</v>
      </c>
      <c r="BW267" s="77">
        <f t="shared" si="431"/>
        <v>0</v>
      </c>
      <c r="BX267" s="77">
        <f t="shared" si="432"/>
        <v>0</v>
      </c>
      <c r="BY267" s="77">
        <f t="shared" si="433"/>
        <v>0</v>
      </c>
      <c r="BZ267" s="77">
        <f t="shared" si="434"/>
        <v>0</v>
      </c>
      <c r="CA267" s="77">
        <f t="shared" si="435"/>
        <v>0</v>
      </c>
      <c r="CB267" s="77">
        <f t="shared" si="436"/>
        <v>0</v>
      </c>
      <c r="CC267" s="77">
        <f t="shared" si="437"/>
        <v>21.21</v>
      </c>
      <c r="CD267" s="75"/>
      <c r="CE267" s="77"/>
      <c r="CF267" s="77">
        <f t="shared" si="438"/>
        <v>17.528925619834713</v>
      </c>
      <c r="CG267" s="77">
        <f t="shared" si="439"/>
        <v>0</v>
      </c>
      <c r="CH267" s="77">
        <f t="shared" si="440"/>
        <v>0</v>
      </c>
      <c r="CI267" s="77">
        <f t="shared" si="441"/>
        <v>0</v>
      </c>
      <c r="CJ267" s="77">
        <f t="shared" si="442"/>
        <v>0</v>
      </c>
      <c r="CK267" s="77">
        <f t="shared" si="443"/>
        <v>0</v>
      </c>
      <c r="CL267" s="77">
        <f t="shared" si="444"/>
        <v>0</v>
      </c>
      <c r="CM267" s="77">
        <f t="shared" si="445"/>
        <v>0</v>
      </c>
      <c r="CN267" s="77">
        <f t="shared" si="446"/>
        <v>0</v>
      </c>
      <c r="CO267" s="77">
        <f t="shared" si="447"/>
        <v>0</v>
      </c>
      <c r="CP267" s="77">
        <f t="shared" si="448"/>
        <v>0</v>
      </c>
      <c r="CQ267" s="77">
        <f t="shared" si="449"/>
        <v>0</v>
      </c>
      <c r="CR267" s="77">
        <f t="shared" si="450"/>
        <v>17.528925619834713</v>
      </c>
      <c r="CS267" s="75"/>
      <c r="CT267" s="75"/>
      <c r="CU267" s="78">
        <f t="shared" si="463"/>
        <v>42.42</v>
      </c>
      <c r="CV267" s="78">
        <f t="shared" si="464"/>
        <v>0</v>
      </c>
      <c r="CW267" s="78">
        <f t="shared" si="465"/>
        <v>0</v>
      </c>
      <c r="CX267" s="78">
        <f t="shared" si="466"/>
        <v>0</v>
      </c>
      <c r="CY267" s="78">
        <f t="shared" si="467"/>
        <v>0</v>
      </c>
      <c r="CZ267" s="78">
        <f t="shared" si="468"/>
        <v>0</v>
      </c>
      <c r="DA267" s="78">
        <f t="shared" si="469"/>
        <v>0</v>
      </c>
      <c r="DB267" s="78">
        <f t="shared" si="470"/>
        <v>0</v>
      </c>
      <c r="DC267" s="78">
        <f t="shared" si="471"/>
        <v>0</v>
      </c>
      <c r="DD267" s="78">
        <f t="shared" si="472"/>
        <v>0</v>
      </c>
      <c r="DE267" s="78">
        <f t="shared" si="473"/>
        <v>0</v>
      </c>
      <c r="DF267" s="78">
        <f t="shared" si="474"/>
        <v>0</v>
      </c>
      <c r="DG267" s="77">
        <f t="shared" si="475"/>
        <v>42.42</v>
      </c>
      <c r="DH267" s="75"/>
      <c r="DJ267" s="6">
        <f t="shared" si="476"/>
        <v>30</v>
      </c>
      <c r="DK267" s="6">
        <f t="shared" si="477"/>
        <v>0</v>
      </c>
      <c r="DL267" s="6">
        <f t="shared" si="478"/>
        <v>0</v>
      </c>
      <c r="DM267" s="6">
        <f t="shared" si="479"/>
        <v>0</v>
      </c>
      <c r="DN267" s="6">
        <f t="shared" si="480"/>
        <v>0</v>
      </c>
      <c r="DO267" s="6">
        <f t="shared" si="481"/>
        <v>0</v>
      </c>
      <c r="DP267" s="6">
        <f t="shared" si="482"/>
        <v>0</v>
      </c>
      <c r="DQ267" s="6">
        <f t="shared" si="483"/>
        <v>0</v>
      </c>
      <c r="DR267" s="6">
        <f t="shared" si="484"/>
        <v>0</v>
      </c>
      <c r="DS267" s="6">
        <f t="shared" si="485"/>
        <v>0</v>
      </c>
      <c r="DT267" s="6">
        <f t="shared" si="486"/>
        <v>0</v>
      </c>
      <c r="DU267" s="6">
        <f t="shared" si="487"/>
        <v>0</v>
      </c>
      <c r="DV267" s="77">
        <f t="shared" si="505"/>
        <v>30</v>
      </c>
      <c r="DY267" s="6">
        <v>0</v>
      </c>
      <c r="DZ267" s="6">
        <v>0</v>
      </c>
      <c r="EA267" s="6">
        <v>0</v>
      </c>
      <c r="EB267" s="6">
        <v>0</v>
      </c>
      <c r="EC267" s="6">
        <v>0</v>
      </c>
      <c r="ED267" s="6">
        <v>0</v>
      </c>
      <c r="EE267" s="6">
        <v>0</v>
      </c>
      <c r="EF267" s="6">
        <v>0</v>
      </c>
      <c r="EG267" s="6">
        <v>0</v>
      </c>
      <c r="EH267" s="6">
        <v>0</v>
      </c>
      <c r="EI267" s="6">
        <v>0</v>
      </c>
      <c r="EJ267" s="6">
        <v>0</v>
      </c>
      <c r="EK267" s="77">
        <f t="shared" si="503"/>
        <v>0</v>
      </c>
      <c r="EO267" s="75">
        <f t="shared" si="451"/>
        <v>72.42</v>
      </c>
      <c r="EP267" s="75">
        <f t="shared" si="452"/>
        <v>0</v>
      </c>
      <c r="EQ267" s="75">
        <f t="shared" si="453"/>
        <v>0</v>
      </c>
      <c r="ER267" s="75">
        <f t="shared" si="454"/>
        <v>0</v>
      </c>
      <c r="ES267" s="75">
        <f t="shared" si="455"/>
        <v>0</v>
      </c>
      <c r="ET267" s="75">
        <f t="shared" si="456"/>
        <v>0</v>
      </c>
      <c r="EU267" s="75">
        <f t="shared" si="457"/>
        <v>0</v>
      </c>
      <c r="EV267" s="75">
        <f t="shared" si="458"/>
        <v>0</v>
      </c>
      <c r="EW267" s="75">
        <f t="shared" si="459"/>
        <v>0</v>
      </c>
      <c r="EX267" s="75">
        <f t="shared" si="460"/>
        <v>0</v>
      </c>
      <c r="EY267" s="75">
        <f t="shared" si="461"/>
        <v>0</v>
      </c>
      <c r="EZ267" s="75">
        <f t="shared" si="462"/>
        <v>0</v>
      </c>
      <c r="FA267" s="77">
        <f t="shared" si="504"/>
        <v>72.42</v>
      </c>
      <c r="FD267" s="75">
        <f t="shared" si="488"/>
        <v>2048.58</v>
      </c>
      <c r="FE267" s="75">
        <f t="shared" si="489"/>
        <v>0</v>
      </c>
      <c r="FF267" s="75">
        <f t="shared" si="490"/>
        <v>0</v>
      </c>
      <c r="FG267" s="75">
        <f t="shared" si="491"/>
        <v>0</v>
      </c>
      <c r="FH267" s="75">
        <f t="shared" si="492"/>
        <v>0</v>
      </c>
      <c r="FI267" s="75">
        <f t="shared" si="493"/>
        <v>0</v>
      </c>
      <c r="FJ267" s="75">
        <f t="shared" si="494"/>
        <v>0</v>
      </c>
      <c r="FK267" s="75">
        <f t="shared" si="495"/>
        <v>0</v>
      </c>
      <c r="FL267" s="75">
        <f t="shared" si="496"/>
        <v>0</v>
      </c>
      <c r="FM267" s="75">
        <f t="shared" si="497"/>
        <v>0</v>
      </c>
      <c r="FN267" s="75">
        <f t="shared" si="498"/>
        <v>0</v>
      </c>
      <c r="FO267" s="75">
        <f t="shared" si="499"/>
        <v>0</v>
      </c>
      <c r="FP267" s="75">
        <f t="shared" si="500"/>
        <v>2048.58</v>
      </c>
    </row>
    <row r="268" spans="1:172" ht="15" customHeight="1" outlineLevel="2" x14ac:dyDescent="0.25">
      <c r="A268" s="30">
        <v>12</v>
      </c>
      <c r="B268" s="30" t="s">
        <v>408</v>
      </c>
      <c r="C268" s="30" t="s">
        <v>6</v>
      </c>
      <c r="D268" s="64">
        <f t="shared" si="507"/>
        <v>16226</v>
      </c>
      <c r="E268" s="62">
        <v>16226</v>
      </c>
      <c r="F268" s="37" t="s">
        <v>860</v>
      </c>
      <c r="G268" s="36" t="s">
        <v>410</v>
      </c>
      <c r="H268" s="36" t="s">
        <v>410</v>
      </c>
      <c r="I268" s="37" t="s">
        <v>859</v>
      </c>
      <c r="J268" s="37" t="s">
        <v>674</v>
      </c>
      <c r="K268" s="37" t="s">
        <v>415</v>
      </c>
      <c r="L268" s="32" t="s">
        <v>220</v>
      </c>
      <c r="M268" s="33" t="s">
        <v>405</v>
      </c>
      <c r="N268" s="34">
        <v>0.01</v>
      </c>
      <c r="O268" s="34">
        <v>0.02</v>
      </c>
      <c r="P268" s="34">
        <v>0</v>
      </c>
      <c r="Q268" s="34">
        <v>0</v>
      </c>
      <c r="R268" s="33">
        <v>0</v>
      </c>
      <c r="S268" s="33">
        <v>0</v>
      </c>
      <c r="T268" s="33">
        <v>30</v>
      </c>
      <c r="U268" s="33"/>
      <c r="X268" s="75">
        <f>+VLOOKUP($D268,[1]venta_neta_cons!$A$2:$N$1048576,3,0)</f>
        <v>2631</v>
      </c>
      <c r="Y268" s="75">
        <f>+VLOOKUP($D268,[1]venta_neta_cons!$A$2:$N$1048576,4,0)</f>
        <v>0</v>
      </c>
      <c r="Z268" s="75">
        <f>+VLOOKUP($D268,[1]venta_neta_cons!$A$2:$N$1048576,5,0)</f>
        <v>0</v>
      </c>
      <c r="AA268" s="75">
        <f>+VLOOKUP($D268,[1]venta_neta_cons!$A$2:$N$1048576,6,0)</f>
        <v>0</v>
      </c>
      <c r="AB268" s="75">
        <f>+VLOOKUP($D268,[1]venta_neta_cons!$A$2:$N$1048576,7,0)</f>
        <v>0</v>
      </c>
      <c r="AC268" s="75">
        <f>+VLOOKUP($D268,[1]venta_neta_cons!$A$2:$N$1048576,8,0)</f>
        <v>0</v>
      </c>
      <c r="AD268" s="75">
        <f>+VLOOKUP($D268,[1]venta_neta_cons!$A$2:$N$1048576,9,0)</f>
        <v>0</v>
      </c>
      <c r="AE268" s="75">
        <f>+VLOOKUP($D268,[1]venta_neta_cons!$A$2:$N$1048576,10,0)</f>
        <v>0</v>
      </c>
      <c r="AF268" s="75">
        <f>+VLOOKUP($D268,[1]venta_neta_cons!$A$2:$N$1048576,11,0)</f>
        <v>0</v>
      </c>
      <c r="AG268" s="75">
        <f>+VLOOKUP($D268,[1]venta_neta_cons!$A$2:$N$1048576,12,0)</f>
        <v>0</v>
      </c>
      <c r="AH268" s="75">
        <f>+VLOOKUP($D268,[1]venta_neta_cons!$A$2:$N$1048576,13,0)</f>
        <v>0</v>
      </c>
      <c r="AI268" s="75">
        <f>+VLOOKUP($D268,[1]venta_neta_cons!$A$2:$N$1048576,14,0)</f>
        <v>0</v>
      </c>
      <c r="AJ268" s="76">
        <f t="shared" si="424"/>
        <v>2631</v>
      </c>
      <c r="AK268" s="159">
        <f t="shared" si="506"/>
        <v>0.17853667806917523</v>
      </c>
      <c r="AL268" s="76"/>
      <c r="AM268" s="75">
        <f>+VLOOKUP($D268,[1]saldo_cons!$A$2:$N$1048576,3,0)</f>
        <v>2631</v>
      </c>
      <c r="AN268" s="75">
        <f>+VLOOKUP($D268,[1]saldo_cons!$A$2:$N$1048576,4,0)</f>
        <v>0</v>
      </c>
      <c r="AO268" s="75">
        <f>+VLOOKUP($D268,[1]saldo_cons!$A$2:$N$1048576,5,0)</f>
        <v>0</v>
      </c>
      <c r="AP268" s="75">
        <f>+VLOOKUP($D268,[1]saldo_cons!$A$2:$N$1048576,6,0)</f>
        <v>0</v>
      </c>
      <c r="AQ268" s="75">
        <f>+VLOOKUP($D268,[1]saldo_cons!$A$2:$N$1048576,7,0)</f>
        <v>0</v>
      </c>
      <c r="AR268" s="75">
        <f>+VLOOKUP($D268,[1]saldo_cons!$A$2:$N$1048576,8,0)</f>
        <v>0</v>
      </c>
      <c r="AS268" s="75">
        <f>+VLOOKUP($D268,[1]saldo_cons!$A$2:$N$1048576,9,0)</f>
        <v>0</v>
      </c>
      <c r="AT268" s="75">
        <f>+VLOOKUP($D268,[1]saldo_cons!$A$2:$N$1048576,10,0)</f>
        <v>0</v>
      </c>
      <c r="AU268" s="75">
        <f>+VLOOKUP($D268,[1]saldo_cons!$A$2:$N$1048576,11,0)</f>
        <v>0</v>
      </c>
      <c r="AV268" s="75">
        <f>+VLOOKUP($D268,[1]saldo_cons!$A$2:$N$1048576,12,0)</f>
        <v>0</v>
      </c>
      <c r="AW268" s="75">
        <f>+VLOOKUP($D268,[1]saldo_cons!$A$2:$N$1048576,13,0)</f>
        <v>0</v>
      </c>
      <c r="AX268" s="75">
        <f>+VLOOKUP($D268,[1]saldo_cons!$A$2:$N$1048576,14,0)</f>
        <v>0</v>
      </c>
      <c r="AY268" s="76">
        <f t="shared" si="501"/>
        <v>2631</v>
      </c>
      <c r="AZ268" s="76"/>
      <c r="BA268" s="76"/>
      <c r="BB268" s="75">
        <f>+VLOOKUP($D268,[1]ggr_cons!$A$2:$N$1048576,3,0)</f>
        <v>469.73</v>
      </c>
      <c r="BC268" s="75">
        <f>+VLOOKUP($D268,[1]ggr_cons!$A$2:$N$1048576,4,0)</f>
        <v>0</v>
      </c>
      <c r="BD268" s="75">
        <f>+VLOOKUP($D268,[1]ggr_cons!$A$2:$N$1048576,5,0)</f>
        <v>0</v>
      </c>
      <c r="BE268" s="75">
        <f>+VLOOKUP($D268,[1]ggr_cons!$A$2:$N$1048576,6,0)</f>
        <v>0</v>
      </c>
      <c r="BF268" s="75">
        <f>+VLOOKUP($D268,[1]ggr_cons!$A$2:$N$1048576,7,0)</f>
        <v>0</v>
      </c>
      <c r="BG268" s="75">
        <f>+VLOOKUP($D268,[1]ggr_cons!$A$2:$N$1048576,8,0)</f>
        <v>0</v>
      </c>
      <c r="BH268" s="75">
        <f>+VLOOKUP($D268,[1]ggr_cons!$A$2:$N$1048576,9,0)</f>
        <v>0</v>
      </c>
      <c r="BI268" s="75">
        <f>+VLOOKUP($D268,[1]ggr_cons!$A$2:$N$1048576,10,0)</f>
        <v>0</v>
      </c>
      <c r="BJ268" s="75">
        <f>+VLOOKUP($D268,[1]ggr_cons!$A$2:$N$1048576,11,0)</f>
        <v>0</v>
      </c>
      <c r="BK268" s="75">
        <f>+VLOOKUP($D268,[1]ggr_cons!$A$2:$N$1048576,12,0)</f>
        <v>0</v>
      </c>
      <c r="BL268" s="75">
        <f>+VLOOKUP($D268,[1]ggr_cons!$A$2:$N$1048576,13,0)</f>
        <v>0</v>
      </c>
      <c r="BM268" s="75">
        <f>+VLOOKUP($D268,[1]ggr_cons!$A$2:$N$1048576,14,0)</f>
        <v>0</v>
      </c>
      <c r="BN268" s="76">
        <f t="shared" si="502"/>
        <v>469.73</v>
      </c>
      <c r="BO268" s="75"/>
      <c r="BP268" s="75"/>
      <c r="BQ268" s="77">
        <f t="shared" si="425"/>
        <v>26.310000000000002</v>
      </c>
      <c r="BR268" s="77">
        <f t="shared" si="426"/>
        <v>0</v>
      </c>
      <c r="BS268" s="77">
        <f t="shared" si="427"/>
        <v>0</v>
      </c>
      <c r="BT268" s="77">
        <f t="shared" si="428"/>
        <v>0</v>
      </c>
      <c r="BU268" s="77">
        <f t="shared" si="429"/>
        <v>0</v>
      </c>
      <c r="BV268" s="77">
        <f t="shared" si="430"/>
        <v>0</v>
      </c>
      <c r="BW268" s="77">
        <f t="shared" si="431"/>
        <v>0</v>
      </c>
      <c r="BX268" s="77">
        <f t="shared" si="432"/>
        <v>0</v>
      </c>
      <c r="BY268" s="77">
        <f t="shared" si="433"/>
        <v>0</v>
      </c>
      <c r="BZ268" s="77">
        <f t="shared" si="434"/>
        <v>0</v>
      </c>
      <c r="CA268" s="77">
        <f t="shared" si="435"/>
        <v>0</v>
      </c>
      <c r="CB268" s="77">
        <f t="shared" si="436"/>
        <v>0</v>
      </c>
      <c r="CC268" s="77">
        <f t="shared" si="437"/>
        <v>26.310000000000002</v>
      </c>
      <c r="CD268" s="75"/>
      <c r="CE268" s="77"/>
      <c r="CF268" s="77">
        <f t="shared" si="438"/>
        <v>21.743801652892564</v>
      </c>
      <c r="CG268" s="77">
        <f t="shared" si="439"/>
        <v>0</v>
      </c>
      <c r="CH268" s="77">
        <f t="shared" si="440"/>
        <v>0</v>
      </c>
      <c r="CI268" s="77">
        <f t="shared" si="441"/>
        <v>0</v>
      </c>
      <c r="CJ268" s="77">
        <f t="shared" si="442"/>
        <v>0</v>
      </c>
      <c r="CK268" s="77">
        <f t="shared" si="443"/>
        <v>0</v>
      </c>
      <c r="CL268" s="77">
        <f t="shared" si="444"/>
        <v>0</v>
      </c>
      <c r="CM268" s="77">
        <f t="shared" si="445"/>
        <v>0</v>
      </c>
      <c r="CN268" s="77">
        <f t="shared" si="446"/>
        <v>0</v>
      </c>
      <c r="CO268" s="77">
        <f t="shared" si="447"/>
        <v>0</v>
      </c>
      <c r="CP268" s="77">
        <f t="shared" si="448"/>
        <v>0</v>
      </c>
      <c r="CQ268" s="77">
        <f t="shared" si="449"/>
        <v>0</v>
      </c>
      <c r="CR268" s="77">
        <f t="shared" si="450"/>
        <v>21.743801652892564</v>
      </c>
      <c r="CS268" s="75"/>
      <c r="CT268" s="75"/>
      <c r="CU268" s="78">
        <f t="shared" si="463"/>
        <v>52.620000000000005</v>
      </c>
      <c r="CV268" s="78">
        <f t="shared" si="464"/>
        <v>0</v>
      </c>
      <c r="CW268" s="78">
        <f t="shared" si="465"/>
        <v>0</v>
      </c>
      <c r="CX268" s="78">
        <f t="shared" si="466"/>
        <v>0</v>
      </c>
      <c r="CY268" s="78">
        <f t="shared" si="467"/>
        <v>0</v>
      </c>
      <c r="CZ268" s="78">
        <f t="shared" si="468"/>
        <v>0</v>
      </c>
      <c r="DA268" s="78">
        <f t="shared" si="469"/>
        <v>0</v>
      </c>
      <c r="DB268" s="78">
        <f t="shared" si="470"/>
        <v>0</v>
      </c>
      <c r="DC268" s="78">
        <f t="shared" si="471"/>
        <v>0</v>
      </c>
      <c r="DD268" s="78">
        <f t="shared" si="472"/>
        <v>0</v>
      </c>
      <c r="DE268" s="78">
        <f t="shared" si="473"/>
        <v>0</v>
      </c>
      <c r="DF268" s="78">
        <f t="shared" si="474"/>
        <v>0</v>
      </c>
      <c r="DG268" s="77">
        <f t="shared" si="475"/>
        <v>52.620000000000005</v>
      </c>
      <c r="DH268" s="75"/>
      <c r="DJ268" s="6">
        <f t="shared" si="476"/>
        <v>30</v>
      </c>
      <c r="DK268" s="6">
        <f t="shared" si="477"/>
        <v>0</v>
      </c>
      <c r="DL268" s="6">
        <f t="shared" si="478"/>
        <v>0</v>
      </c>
      <c r="DM268" s="6">
        <f t="shared" si="479"/>
        <v>0</v>
      </c>
      <c r="DN268" s="6">
        <f t="shared" si="480"/>
        <v>0</v>
      </c>
      <c r="DO268" s="6">
        <f t="shared" si="481"/>
        <v>0</v>
      </c>
      <c r="DP268" s="6">
        <f t="shared" si="482"/>
        <v>0</v>
      </c>
      <c r="DQ268" s="6">
        <f t="shared" si="483"/>
        <v>0</v>
      </c>
      <c r="DR268" s="6">
        <f t="shared" si="484"/>
        <v>0</v>
      </c>
      <c r="DS268" s="6">
        <f t="shared" si="485"/>
        <v>0</v>
      </c>
      <c r="DT268" s="6">
        <f t="shared" si="486"/>
        <v>0</v>
      </c>
      <c r="DU268" s="6">
        <f t="shared" si="487"/>
        <v>0</v>
      </c>
      <c r="DV268" s="77">
        <f t="shared" si="505"/>
        <v>30</v>
      </c>
      <c r="DY268" s="6">
        <v>0</v>
      </c>
      <c r="DZ268" s="6">
        <v>0</v>
      </c>
      <c r="EA268" s="6">
        <v>0</v>
      </c>
      <c r="EB268" s="6">
        <v>0</v>
      </c>
      <c r="EC268" s="6">
        <v>0</v>
      </c>
      <c r="ED268" s="6">
        <v>0</v>
      </c>
      <c r="EE268" s="6">
        <v>0</v>
      </c>
      <c r="EF268" s="6">
        <v>0</v>
      </c>
      <c r="EG268" s="6">
        <v>0</v>
      </c>
      <c r="EH268" s="6">
        <v>0</v>
      </c>
      <c r="EI268" s="6">
        <v>0</v>
      </c>
      <c r="EJ268" s="6">
        <v>0</v>
      </c>
      <c r="EK268" s="77">
        <f t="shared" si="503"/>
        <v>0</v>
      </c>
      <c r="EO268" s="75">
        <f t="shared" si="451"/>
        <v>82.62</v>
      </c>
      <c r="EP268" s="75">
        <f t="shared" si="452"/>
        <v>0</v>
      </c>
      <c r="EQ268" s="75">
        <f t="shared" si="453"/>
        <v>0</v>
      </c>
      <c r="ER268" s="75">
        <f t="shared" si="454"/>
        <v>0</v>
      </c>
      <c r="ES268" s="75">
        <f t="shared" si="455"/>
        <v>0</v>
      </c>
      <c r="ET268" s="75">
        <f t="shared" si="456"/>
        <v>0</v>
      </c>
      <c r="EU268" s="75">
        <f t="shared" si="457"/>
        <v>0</v>
      </c>
      <c r="EV268" s="75">
        <f t="shared" si="458"/>
        <v>0</v>
      </c>
      <c r="EW268" s="75">
        <f t="shared" si="459"/>
        <v>0</v>
      </c>
      <c r="EX268" s="75">
        <f t="shared" si="460"/>
        <v>0</v>
      </c>
      <c r="EY268" s="75">
        <f t="shared" si="461"/>
        <v>0</v>
      </c>
      <c r="EZ268" s="75">
        <f t="shared" si="462"/>
        <v>0</v>
      </c>
      <c r="FA268" s="77">
        <f t="shared" si="504"/>
        <v>82.62</v>
      </c>
      <c r="FD268" s="75">
        <f t="shared" si="488"/>
        <v>2548.38</v>
      </c>
      <c r="FE268" s="75">
        <f t="shared" si="489"/>
        <v>0</v>
      </c>
      <c r="FF268" s="75">
        <f t="shared" si="490"/>
        <v>0</v>
      </c>
      <c r="FG268" s="75">
        <f t="shared" si="491"/>
        <v>0</v>
      </c>
      <c r="FH268" s="75">
        <f t="shared" si="492"/>
        <v>0</v>
      </c>
      <c r="FI268" s="75">
        <f t="shared" si="493"/>
        <v>0</v>
      </c>
      <c r="FJ268" s="75">
        <f t="shared" si="494"/>
        <v>0</v>
      </c>
      <c r="FK268" s="75">
        <f t="shared" si="495"/>
        <v>0</v>
      </c>
      <c r="FL268" s="75">
        <f t="shared" si="496"/>
        <v>0</v>
      </c>
      <c r="FM268" s="75">
        <f t="shared" si="497"/>
        <v>0</v>
      </c>
      <c r="FN268" s="75">
        <f t="shared" si="498"/>
        <v>0</v>
      </c>
      <c r="FO268" s="75">
        <f t="shared" si="499"/>
        <v>0</v>
      </c>
      <c r="FP268" s="75">
        <f t="shared" si="500"/>
        <v>2548.38</v>
      </c>
    </row>
    <row r="269" spans="1:172" ht="15" customHeight="1" outlineLevel="2" x14ac:dyDescent="0.25">
      <c r="A269" s="30">
        <v>12</v>
      </c>
      <c r="B269" s="30" t="s">
        <v>408</v>
      </c>
      <c r="C269" s="30" t="s">
        <v>6</v>
      </c>
      <c r="D269" s="64">
        <f t="shared" si="507"/>
        <v>16227</v>
      </c>
      <c r="E269" s="62">
        <v>16227</v>
      </c>
      <c r="F269" s="55" t="s">
        <v>863</v>
      </c>
      <c r="G269" s="36" t="s">
        <v>410</v>
      </c>
      <c r="H269" s="36" t="s">
        <v>410</v>
      </c>
      <c r="I269" s="37" t="s">
        <v>861</v>
      </c>
      <c r="J269" s="37" t="s">
        <v>862</v>
      </c>
      <c r="K269" s="37" t="s">
        <v>415</v>
      </c>
      <c r="L269" s="32" t="s">
        <v>220</v>
      </c>
      <c r="M269" s="33" t="s">
        <v>405</v>
      </c>
      <c r="N269" s="34">
        <v>0.01</v>
      </c>
      <c r="O269" s="34">
        <v>0.02</v>
      </c>
      <c r="P269" s="34">
        <v>0</v>
      </c>
      <c r="Q269" s="34">
        <v>0</v>
      </c>
      <c r="R269" s="33">
        <v>0</v>
      </c>
      <c r="S269" s="33">
        <v>0</v>
      </c>
      <c r="T269" s="33">
        <v>30</v>
      </c>
      <c r="U269" s="33"/>
      <c r="X269" s="75">
        <f>+VLOOKUP($D269,[1]venta_neta_cons!$A$2:$N$1048576,3,0)</f>
        <v>681</v>
      </c>
      <c r="Y269" s="75">
        <f>+VLOOKUP($D269,[1]venta_neta_cons!$A$2:$N$1048576,4,0)</f>
        <v>0</v>
      </c>
      <c r="Z269" s="75">
        <f>+VLOOKUP($D269,[1]venta_neta_cons!$A$2:$N$1048576,5,0)</f>
        <v>0</v>
      </c>
      <c r="AA269" s="75">
        <f>+VLOOKUP($D269,[1]venta_neta_cons!$A$2:$N$1048576,6,0)</f>
        <v>0</v>
      </c>
      <c r="AB269" s="75">
        <f>+VLOOKUP($D269,[1]venta_neta_cons!$A$2:$N$1048576,7,0)</f>
        <v>0</v>
      </c>
      <c r="AC269" s="75">
        <f>+VLOOKUP($D269,[1]venta_neta_cons!$A$2:$N$1048576,8,0)</f>
        <v>0</v>
      </c>
      <c r="AD269" s="75">
        <f>+VLOOKUP($D269,[1]venta_neta_cons!$A$2:$N$1048576,9,0)</f>
        <v>0</v>
      </c>
      <c r="AE269" s="75">
        <f>+VLOOKUP($D269,[1]venta_neta_cons!$A$2:$N$1048576,10,0)</f>
        <v>0</v>
      </c>
      <c r="AF269" s="75">
        <f>+VLOOKUP($D269,[1]venta_neta_cons!$A$2:$N$1048576,11,0)</f>
        <v>0</v>
      </c>
      <c r="AG269" s="75">
        <f>+VLOOKUP($D269,[1]venta_neta_cons!$A$2:$N$1048576,12,0)</f>
        <v>0</v>
      </c>
      <c r="AH269" s="75">
        <f>+VLOOKUP($D269,[1]venta_neta_cons!$A$2:$N$1048576,13,0)</f>
        <v>0</v>
      </c>
      <c r="AI269" s="75">
        <f>+VLOOKUP($D269,[1]venta_neta_cons!$A$2:$N$1048576,14,0)</f>
        <v>0</v>
      </c>
      <c r="AJ269" s="76">
        <f t="shared" si="424"/>
        <v>681</v>
      </c>
      <c r="AK269" s="159">
        <f t="shared" si="506"/>
        <v>0.85160058737151256</v>
      </c>
      <c r="AL269" s="76"/>
      <c r="AM269" s="75">
        <f>+VLOOKUP($D269,[1]saldo_cons!$A$2:$N$1048576,3,0)</f>
        <v>681</v>
      </c>
      <c r="AN269" s="75">
        <f>+VLOOKUP($D269,[1]saldo_cons!$A$2:$N$1048576,4,0)</f>
        <v>0</v>
      </c>
      <c r="AO269" s="75">
        <f>+VLOOKUP($D269,[1]saldo_cons!$A$2:$N$1048576,5,0)</f>
        <v>0</v>
      </c>
      <c r="AP269" s="75">
        <f>+VLOOKUP($D269,[1]saldo_cons!$A$2:$N$1048576,6,0)</f>
        <v>0</v>
      </c>
      <c r="AQ269" s="75">
        <f>+VLOOKUP($D269,[1]saldo_cons!$A$2:$N$1048576,7,0)</f>
        <v>0</v>
      </c>
      <c r="AR269" s="75">
        <f>+VLOOKUP($D269,[1]saldo_cons!$A$2:$N$1048576,8,0)</f>
        <v>0</v>
      </c>
      <c r="AS269" s="75">
        <f>+VLOOKUP($D269,[1]saldo_cons!$A$2:$N$1048576,9,0)</f>
        <v>0</v>
      </c>
      <c r="AT269" s="75">
        <f>+VLOOKUP($D269,[1]saldo_cons!$A$2:$N$1048576,10,0)</f>
        <v>0</v>
      </c>
      <c r="AU269" s="75">
        <f>+VLOOKUP($D269,[1]saldo_cons!$A$2:$N$1048576,11,0)</f>
        <v>0</v>
      </c>
      <c r="AV269" s="75">
        <f>+VLOOKUP($D269,[1]saldo_cons!$A$2:$N$1048576,12,0)</f>
        <v>0</v>
      </c>
      <c r="AW269" s="75">
        <f>+VLOOKUP($D269,[1]saldo_cons!$A$2:$N$1048576,13,0)</f>
        <v>0</v>
      </c>
      <c r="AX269" s="75">
        <f>+VLOOKUP($D269,[1]saldo_cons!$A$2:$N$1048576,14,0)</f>
        <v>0</v>
      </c>
      <c r="AY269" s="76">
        <f t="shared" si="501"/>
        <v>681</v>
      </c>
      <c r="AZ269" s="76"/>
      <c r="BA269" s="76"/>
      <c r="BB269" s="75">
        <f>+VLOOKUP($D269,[1]ggr_cons!$A$2:$N$1048576,3,0)</f>
        <v>579.94000000000005</v>
      </c>
      <c r="BC269" s="75">
        <f>+VLOOKUP($D269,[1]ggr_cons!$A$2:$N$1048576,4,0)</f>
        <v>0</v>
      </c>
      <c r="BD269" s="75">
        <f>+VLOOKUP($D269,[1]ggr_cons!$A$2:$N$1048576,5,0)</f>
        <v>0</v>
      </c>
      <c r="BE269" s="75">
        <f>+VLOOKUP($D269,[1]ggr_cons!$A$2:$N$1048576,6,0)</f>
        <v>0</v>
      </c>
      <c r="BF269" s="75">
        <f>+VLOOKUP($D269,[1]ggr_cons!$A$2:$N$1048576,7,0)</f>
        <v>0</v>
      </c>
      <c r="BG269" s="75">
        <f>+VLOOKUP($D269,[1]ggr_cons!$A$2:$N$1048576,8,0)</f>
        <v>0</v>
      </c>
      <c r="BH269" s="75">
        <f>+VLOOKUP($D269,[1]ggr_cons!$A$2:$N$1048576,9,0)</f>
        <v>0</v>
      </c>
      <c r="BI269" s="75">
        <f>+VLOOKUP($D269,[1]ggr_cons!$A$2:$N$1048576,10,0)</f>
        <v>0</v>
      </c>
      <c r="BJ269" s="75">
        <f>+VLOOKUP($D269,[1]ggr_cons!$A$2:$N$1048576,11,0)</f>
        <v>0</v>
      </c>
      <c r="BK269" s="75">
        <f>+VLOOKUP($D269,[1]ggr_cons!$A$2:$N$1048576,12,0)</f>
        <v>0</v>
      </c>
      <c r="BL269" s="75">
        <f>+VLOOKUP($D269,[1]ggr_cons!$A$2:$N$1048576,13,0)</f>
        <v>0</v>
      </c>
      <c r="BM269" s="75">
        <f>+VLOOKUP($D269,[1]ggr_cons!$A$2:$N$1048576,14,0)</f>
        <v>0</v>
      </c>
      <c r="BN269" s="76">
        <f t="shared" si="502"/>
        <v>579.94000000000005</v>
      </c>
      <c r="BO269" s="76"/>
      <c r="BP269" s="75"/>
      <c r="BQ269" s="77">
        <f t="shared" si="425"/>
        <v>6.8100000000000005</v>
      </c>
      <c r="BR269" s="77">
        <f t="shared" si="426"/>
        <v>0</v>
      </c>
      <c r="BS269" s="77">
        <f t="shared" si="427"/>
        <v>0</v>
      </c>
      <c r="BT269" s="77">
        <f t="shared" si="428"/>
        <v>0</v>
      </c>
      <c r="BU269" s="77">
        <f t="shared" si="429"/>
        <v>0</v>
      </c>
      <c r="BV269" s="77">
        <f t="shared" si="430"/>
        <v>0</v>
      </c>
      <c r="BW269" s="77">
        <f t="shared" si="431"/>
        <v>0</v>
      </c>
      <c r="BX269" s="77">
        <f t="shared" si="432"/>
        <v>0</v>
      </c>
      <c r="BY269" s="77">
        <f t="shared" si="433"/>
        <v>0</v>
      </c>
      <c r="BZ269" s="77">
        <f t="shared" si="434"/>
        <v>0</v>
      </c>
      <c r="CA269" s="77">
        <f t="shared" si="435"/>
        <v>0</v>
      </c>
      <c r="CB269" s="77">
        <f t="shared" si="436"/>
        <v>0</v>
      </c>
      <c r="CC269" s="77">
        <f t="shared" si="437"/>
        <v>6.8100000000000005</v>
      </c>
      <c r="CD269" s="75"/>
      <c r="CE269" s="77"/>
      <c r="CF269" s="77">
        <f t="shared" si="438"/>
        <v>5.6280991735537196</v>
      </c>
      <c r="CG269" s="77">
        <f t="shared" si="439"/>
        <v>0</v>
      </c>
      <c r="CH269" s="77">
        <f t="shared" si="440"/>
        <v>0</v>
      </c>
      <c r="CI269" s="77">
        <f t="shared" si="441"/>
        <v>0</v>
      </c>
      <c r="CJ269" s="77">
        <f t="shared" si="442"/>
        <v>0</v>
      </c>
      <c r="CK269" s="77">
        <f t="shared" si="443"/>
        <v>0</v>
      </c>
      <c r="CL269" s="77">
        <f t="shared" si="444"/>
        <v>0</v>
      </c>
      <c r="CM269" s="77">
        <f t="shared" si="445"/>
        <v>0</v>
      </c>
      <c r="CN269" s="77">
        <f t="shared" si="446"/>
        <v>0</v>
      </c>
      <c r="CO269" s="77">
        <f t="shared" si="447"/>
        <v>0</v>
      </c>
      <c r="CP269" s="77">
        <f t="shared" si="448"/>
        <v>0</v>
      </c>
      <c r="CQ269" s="77">
        <f t="shared" si="449"/>
        <v>0</v>
      </c>
      <c r="CR269" s="77">
        <f t="shared" si="450"/>
        <v>5.6280991735537196</v>
      </c>
      <c r="CS269" s="75"/>
      <c r="CT269" s="75"/>
      <c r="CU269" s="78">
        <f t="shared" si="463"/>
        <v>13.620000000000001</v>
      </c>
      <c r="CV269" s="78">
        <f t="shared" si="464"/>
        <v>0</v>
      </c>
      <c r="CW269" s="78">
        <f t="shared" si="465"/>
        <v>0</v>
      </c>
      <c r="CX269" s="78">
        <f t="shared" si="466"/>
        <v>0</v>
      </c>
      <c r="CY269" s="78">
        <f t="shared" si="467"/>
        <v>0</v>
      </c>
      <c r="CZ269" s="78">
        <f t="shared" si="468"/>
        <v>0</v>
      </c>
      <c r="DA269" s="78">
        <f t="shared" si="469"/>
        <v>0</v>
      </c>
      <c r="DB269" s="78">
        <f t="shared" si="470"/>
        <v>0</v>
      </c>
      <c r="DC269" s="78">
        <f t="shared" si="471"/>
        <v>0</v>
      </c>
      <c r="DD269" s="78">
        <f t="shared" si="472"/>
        <v>0</v>
      </c>
      <c r="DE269" s="78">
        <f t="shared" si="473"/>
        <v>0</v>
      </c>
      <c r="DF269" s="78">
        <f t="shared" si="474"/>
        <v>0</v>
      </c>
      <c r="DG269" s="77">
        <f t="shared" si="475"/>
        <v>13.620000000000001</v>
      </c>
      <c r="DH269" s="75"/>
      <c r="DJ269" s="6">
        <f t="shared" si="476"/>
        <v>30</v>
      </c>
      <c r="DK269" s="6">
        <f t="shared" si="477"/>
        <v>0</v>
      </c>
      <c r="DL269" s="6">
        <f t="shared" si="478"/>
        <v>0</v>
      </c>
      <c r="DM269" s="6">
        <f t="shared" si="479"/>
        <v>0</v>
      </c>
      <c r="DN269" s="6">
        <f t="shared" si="480"/>
        <v>0</v>
      </c>
      <c r="DO269" s="6">
        <f t="shared" si="481"/>
        <v>0</v>
      </c>
      <c r="DP269" s="6">
        <f t="shared" si="482"/>
        <v>0</v>
      </c>
      <c r="DQ269" s="6">
        <f t="shared" si="483"/>
        <v>0</v>
      </c>
      <c r="DR269" s="6">
        <f t="shared" si="484"/>
        <v>0</v>
      </c>
      <c r="DS269" s="6">
        <f t="shared" si="485"/>
        <v>0</v>
      </c>
      <c r="DT269" s="6">
        <f t="shared" si="486"/>
        <v>0</v>
      </c>
      <c r="DU269" s="6">
        <f t="shared" si="487"/>
        <v>0</v>
      </c>
      <c r="DV269" s="77">
        <f t="shared" si="505"/>
        <v>30</v>
      </c>
      <c r="DY269" s="6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77">
        <f t="shared" si="503"/>
        <v>0</v>
      </c>
      <c r="EO269" s="75">
        <f t="shared" si="451"/>
        <v>43.620000000000005</v>
      </c>
      <c r="EP269" s="75">
        <f t="shared" si="452"/>
        <v>0</v>
      </c>
      <c r="EQ269" s="75">
        <f t="shared" si="453"/>
        <v>0</v>
      </c>
      <c r="ER269" s="75">
        <f t="shared" si="454"/>
        <v>0</v>
      </c>
      <c r="ES269" s="75">
        <f t="shared" si="455"/>
        <v>0</v>
      </c>
      <c r="ET269" s="75">
        <f t="shared" si="456"/>
        <v>0</v>
      </c>
      <c r="EU269" s="75">
        <f t="shared" si="457"/>
        <v>0</v>
      </c>
      <c r="EV269" s="75">
        <f t="shared" si="458"/>
        <v>0</v>
      </c>
      <c r="EW269" s="75">
        <f t="shared" si="459"/>
        <v>0</v>
      </c>
      <c r="EX269" s="75">
        <f t="shared" si="460"/>
        <v>0</v>
      </c>
      <c r="EY269" s="75">
        <f t="shared" si="461"/>
        <v>0</v>
      </c>
      <c r="EZ269" s="75">
        <f t="shared" si="462"/>
        <v>0</v>
      </c>
      <c r="FA269" s="77">
        <f t="shared" si="504"/>
        <v>43.620000000000005</v>
      </c>
      <c r="FD269" s="75">
        <f t="shared" si="488"/>
        <v>637.38</v>
      </c>
      <c r="FE269" s="75">
        <f t="shared" si="489"/>
        <v>0</v>
      </c>
      <c r="FF269" s="75">
        <f t="shared" si="490"/>
        <v>0</v>
      </c>
      <c r="FG269" s="75">
        <f t="shared" si="491"/>
        <v>0</v>
      </c>
      <c r="FH269" s="75">
        <f t="shared" si="492"/>
        <v>0</v>
      </c>
      <c r="FI269" s="75">
        <f t="shared" si="493"/>
        <v>0</v>
      </c>
      <c r="FJ269" s="75">
        <f t="shared" si="494"/>
        <v>0</v>
      </c>
      <c r="FK269" s="75">
        <f t="shared" si="495"/>
        <v>0</v>
      </c>
      <c r="FL269" s="75">
        <f t="shared" si="496"/>
        <v>0</v>
      </c>
      <c r="FM269" s="75">
        <f t="shared" si="497"/>
        <v>0</v>
      </c>
      <c r="FN269" s="75">
        <f t="shared" si="498"/>
        <v>0</v>
      </c>
      <c r="FO269" s="75">
        <f t="shared" si="499"/>
        <v>0</v>
      </c>
      <c r="FP269" s="75">
        <f t="shared" si="500"/>
        <v>637.38</v>
      </c>
    </row>
    <row r="270" spans="1:172" ht="15" customHeight="1" outlineLevel="2" x14ac:dyDescent="0.25">
      <c r="A270" s="30">
        <v>12</v>
      </c>
      <c r="B270" s="30" t="s">
        <v>408</v>
      </c>
      <c r="C270" s="30" t="s">
        <v>6</v>
      </c>
      <c r="D270" s="64">
        <f t="shared" si="507"/>
        <v>16228</v>
      </c>
      <c r="E270" s="62">
        <v>16228</v>
      </c>
      <c r="F270" s="55" t="s">
        <v>866</v>
      </c>
      <c r="G270" s="36" t="s">
        <v>410</v>
      </c>
      <c r="H270" s="36" t="s">
        <v>410</v>
      </c>
      <c r="I270" s="55" t="s">
        <v>864</v>
      </c>
      <c r="J270" s="44" t="s">
        <v>865</v>
      </c>
      <c r="K270" s="44" t="s">
        <v>434</v>
      </c>
      <c r="L270" s="32" t="s">
        <v>220</v>
      </c>
      <c r="M270" s="33" t="s">
        <v>405</v>
      </c>
      <c r="N270" s="34">
        <v>0.01</v>
      </c>
      <c r="O270" s="34">
        <v>0.02</v>
      </c>
      <c r="P270" s="34">
        <v>0</v>
      </c>
      <c r="Q270" s="34">
        <v>0</v>
      </c>
      <c r="R270" s="33">
        <v>0</v>
      </c>
      <c r="S270" s="33">
        <v>0</v>
      </c>
      <c r="T270" s="33">
        <v>30</v>
      </c>
      <c r="U270" s="33"/>
      <c r="X270" s="75">
        <f>+VLOOKUP($D270,[1]venta_neta_cons!$A$2:$N$1048576,3,0)</f>
        <v>359</v>
      </c>
      <c r="Y270" s="75">
        <f>+VLOOKUP($D270,[1]venta_neta_cons!$A$2:$N$1048576,4,0)</f>
        <v>0</v>
      </c>
      <c r="Z270" s="75">
        <f>+VLOOKUP($D270,[1]venta_neta_cons!$A$2:$N$1048576,5,0)</f>
        <v>0</v>
      </c>
      <c r="AA270" s="75">
        <f>+VLOOKUP($D270,[1]venta_neta_cons!$A$2:$N$1048576,6,0)</f>
        <v>0</v>
      </c>
      <c r="AB270" s="75">
        <f>+VLOOKUP($D270,[1]venta_neta_cons!$A$2:$N$1048576,7,0)</f>
        <v>0</v>
      </c>
      <c r="AC270" s="75">
        <f>+VLOOKUP($D270,[1]venta_neta_cons!$A$2:$N$1048576,8,0)</f>
        <v>0</v>
      </c>
      <c r="AD270" s="75">
        <f>+VLOOKUP($D270,[1]venta_neta_cons!$A$2:$N$1048576,9,0)</f>
        <v>0</v>
      </c>
      <c r="AE270" s="75">
        <f>+VLOOKUP($D270,[1]venta_neta_cons!$A$2:$N$1048576,10,0)</f>
        <v>0</v>
      </c>
      <c r="AF270" s="75">
        <f>+VLOOKUP($D270,[1]venta_neta_cons!$A$2:$N$1048576,11,0)</f>
        <v>0</v>
      </c>
      <c r="AG270" s="75">
        <f>+VLOOKUP($D270,[1]venta_neta_cons!$A$2:$N$1048576,12,0)</f>
        <v>0</v>
      </c>
      <c r="AH270" s="75">
        <f>+VLOOKUP($D270,[1]venta_neta_cons!$A$2:$N$1048576,13,0)</f>
        <v>0</v>
      </c>
      <c r="AI270" s="75">
        <f>+VLOOKUP($D270,[1]venta_neta_cons!$A$2:$N$1048576,14,0)</f>
        <v>0</v>
      </c>
      <c r="AJ270" s="76">
        <f t="shared" si="424"/>
        <v>359</v>
      </c>
      <c r="AK270" s="159">
        <f t="shared" si="506"/>
        <v>0.79699164345403906</v>
      </c>
      <c r="AL270" s="76"/>
      <c r="AM270" s="75">
        <f>+VLOOKUP($D270,[1]saldo_cons!$A$2:$N$1048576,3,0)</f>
        <v>359</v>
      </c>
      <c r="AN270" s="75">
        <f>+VLOOKUP($D270,[1]saldo_cons!$A$2:$N$1048576,4,0)</f>
        <v>0</v>
      </c>
      <c r="AO270" s="75">
        <f>+VLOOKUP($D270,[1]saldo_cons!$A$2:$N$1048576,5,0)</f>
        <v>0</v>
      </c>
      <c r="AP270" s="75">
        <f>+VLOOKUP($D270,[1]saldo_cons!$A$2:$N$1048576,6,0)</f>
        <v>0</v>
      </c>
      <c r="AQ270" s="75">
        <f>+VLOOKUP($D270,[1]saldo_cons!$A$2:$N$1048576,7,0)</f>
        <v>0</v>
      </c>
      <c r="AR270" s="75">
        <f>+VLOOKUP($D270,[1]saldo_cons!$A$2:$N$1048576,8,0)</f>
        <v>0</v>
      </c>
      <c r="AS270" s="75">
        <f>+VLOOKUP($D270,[1]saldo_cons!$A$2:$N$1048576,9,0)</f>
        <v>0</v>
      </c>
      <c r="AT270" s="75">
        <f>+VLOOKUP($D270,[1]saldo_cons!$A$2:$N$1048576,10,0)</f>
        <v>0</v>
      </c>
      <c r="AU270" s="75">
        <f>+VLOOKUP($D270,[1]saldo_cons!$A$2:$N$1048576,11,0)</f>
        <v>0</v>
      </c>
      <c r="AV270" s="75">
        <f>+VLOOKUP($D270,[1]saldo_cons!$A$2:$N$1048576,12,0)</f>
        <v>0</v>
      </c>
      <c r="AW270" s="75">
        <f>+VLOOKUP($D270,[1]saldo_cons!$A$2:$N$1048576,13,0)</f>
        <v>0</v>
      </c>
      <c r="AX270" s="75">
        <f>+VLOOKUP($D270,[1]saldo_cons!$A$2:$N$1048576,14,0)</f>
        <v>0</v>
      </c>
      <c r="AY270" s="76">
        <f t="shared" si="501"/>
        <v>359</v>
      </c>
      <c r="AZ270" s="76"/>
      <c r="BA270" s="76"/>
      <c r="BB270" s="75">
        <f>+VLOOKUP($D270,[1]ggr_cons!$A$2:$N$1048576,3,0)</f>
        <v>286.12</v>
      </c>
      <c r="BC270" s="75">
        <f>+VLOOKUP($D270,[1]ggr_cons!$A$2:$N$1048576,4,0)</f>
        <v>0</v>
      </c>
      <c r="BD270" s="75">
        <f>+VLOOKUP($D270,[1]ggr_cons!$A$2:$N$1048576,5,0)</f>
        <v>0</v>
      </c>
      <c r="BE270" s="75">
        <f>+VLOOKUP($D270,[1]ggr_cons!$A$2:$N$1048576,6,0)</f>
        <v>0</v>
      </c>
      <c r="BF270" s="75">
        <f>+VLOOKUP($D270,[1]ggr_cons!$A$2:$N$1048576,7,0)</f>
        <v>0</v>
      </c>
      <c r="BG270" s="75">
        <f>+VLOOKUP($D270,[1]ggr_cons!$A$2:$N$1048576,8,0)</f>
        <v>0</v>
      </c>
      <c r="BH270" s="75">
        <f>+VLOOKUP($D270,[1]ggr_cons!$A$2:$N$1048576,9,0)</f>
        <v>0</v>
      </c>
      <c r="BI270" s="75">
        <f>+VLOOKUP($D270,[1]ggr_cons!$A$2:$N$1048576,10,0)</f>
        <v>0</v>
      </c>
      <c r="BJ270" s="75">
        <f>+VLOOKUP($D270,[1]ggr_cons!$A$2:$N$1048576,11,0)</f>
        <v>0</v>
      </c>
      <c r="BK270" s="75">
        <f>+VLOOKUP($D270,[1]ggr_cons!$A$2:$N$1048576,12,0)</f>
        <v>0</v>
      </c>
      <c r="BL270" s="75">
        <f>+VLOOKUP($D270,[1]ggr_cons!$A$2:$N$1048576,13,0)</f>
        <v>0</v>
      </c>
      <c r="BM270" s="75">
        <f>+VLOOKUP($D270,[1]ggr_cons!$A$2:$N$1048576,14,0)</f>
        <v>0</v>
      </c>
      <c r="BN270" s="76">
        <f t="shared" si="502"/>
        <v>286.12</v>
      </c>
      <c r="BO270" s="75"/>
      <c r="BP270" s="75"/>
      <c r="BQ270" s="77">
        <f t="shared" si="425"/>
        <v>3.59</v>
      </c>
      <c r="BR270" s="77">
        <f t="shared" si="426"/>
        <v>0</v>
      </c>
      <c r="BS270" s="77">
        <f t="shared" si="427"/>
        <v>0</v>
      </c>
      <c r="BT270" s="77">
        <f t="shared" si="428"/>
        <v>0</v>
      </c>
      <c r="BU270" s="77">
        <f t="shared" si="429"/>
        <v>0</v>
      </c>
      <c r="BV270" s="77">
        <f t="shared" si="430"/>
        <v>0</v>
      </c>
      <c r="BW270" s="77">
        <f t="shared" si="431"/>
        <v>0</v>
      </c>
      <c r="BX270" s="77">
        <f t="shared" si="432"/>
        <v>0</v>
      </c>
      <c r="BY270" s="77">
        <f t="shared" si="433"/>
        <v>0</v>
      </c>
      <c r="BZ270" s="77">
        <f t="shared" si="434"/>
        <v>0</v>
      </c>
      <c r="CA270" s="77">
        <f t="shared" si="435"/>
        <v>0</v>
      </c>
      <c r="CB270" s="77">
        <f t="shared" si="436"/>
        <v>0</v>
      </c>
      <c r="CC270" s="77">
        <f t="shared" si="437"/>
        <v>3.59</v>
      </c>
      <c r="CD270" s="75"/>
      <c r="CE270" s="77"/>
      <c r="CF270" s="77">
        <f t="shared" si="438"/>
        <v>2.9669421487603307</v>
      </c>
      <c r="CG270" s="77">
        <f t="shared" si="439"/>
        <v>0</v>
      </c>
      <c r="CH270" s="77">
        <f t="shared" si="440"/>
        <v>0</v>
      </c>
      <c r="CI270" s="77">
        <f t="shared" si="441"/>
        <v>0</v>
      </c>
      <c r="CJ270" s="77">
        <f t="shared" si="442"/>
        <v>0</v>
      </c>
      <c r="CK270" s="77">
        <f t="shared" si="443"/>
        <v>0</v>
      </c>
      <c r="CL270" s="77">
        <f t="shared" si="444"/>
        <v>0</v>
      </c>
      <c r="CM270" s="77">
        <f t="shared" si="445"/>
        <v>0</v>
      </c>
      <c r="CN270" s="77">
        <f t="shared" si="446"/>
        <v>0</v>
      </c>
      <c r="CO270" s="77">
        <f t="shared" si="447"/>
        <v>0</v>
      </c>
      <c r="CP270" s="77">
        <f t="shared" si="448"/>
        <v>0</v>
      </c>
      <c r="CQ270" s="77">
        <f t="shared" si="449"/>
        <v>0</v>
      </c>
      <c r="CR270" s="77">
        <f t="shared" si="450"/>
        <v>2.9669421487603307</v>
      </c>
      <c r="CS270" s="75"/>
      <c r="CT270" s="75"/>
      <c r="CU270" s="78">
        <f t="shared" si="463"/>
        <v>7.18</v>
      </c>
      <c r="CV270" s="78">
        <f t="shared" si="464"/>
        <v>0</v>
      </c>
      <c r="CW270" s="78">
        <f t="shared" si="465"/>
        <v>0</v>
      </c>
      <c r="CX270" s="78">
        <f t="shared" si="466"/>
        <v>0</v>
      </c>
      <c r="CY270" s="78">
        <f t="shared" si="467"/>
        <v>0</v>
      </c>
      <c r="CZ270" s="78">
        <f t="shared" si="468"/>
        <v>0</v>
      </c>
      <c r="DA270" s="78">
        <f t="shared" si="469"/>
        <v>0</v>
      </c>
      <c r="DB270" s="78">
        <f t="shared" si="470"/>
        <v>0</v>
      </c>
      <c r="DC270" s="78">
        <f t="shared" si="471"/>
        <v>0</v>
      </c>
      <c r="DD270" s="78">
        <f t="shared" si="472"/>
        <v>0</v>
      </c>
      <c r="DE270" s="78">
        <f t="shared" si="473"/>
        <v>0</v>
      </c>
      <c r="DF270" s="78">
        <f t="shared" si="474"/>
        <v>0</v>
      </c>
      <c r="DG270" s="77">
        <f t="shared" si="475"/>
        <v>7.18</v>
      </c>
      <c r="DH270" s="75"/>
      <c r="DJ270" s="6">
        <f t="shared" si="476"/>
        <v>30</v>
      </c>
      <c r="DK270" s="6">
        <f t="shared" si="477"/>
        <v>0</v>
      </c>
      <c r="DL270" s="6">
        <f t="shared" si="478"/>
        <v>0</v>
      </c>
      <c r="DM270" s="6">
        <f t="shared" si="479"/>
        <v>0</v>
      </c>
      <c r="DN270" s="6">
        <f t="shared" si="480"/>
        <v>0</v>
      </c>
      <c r="DO270" s="6">
        <f t="shared" si="481"/>
        <v>0</v>
      </c>
      <c r="DP270" s="6">
        <f t="shared" si="482"/>
        <v>0</v>
      </c>
      <c r="DQ270" s="6">
        <f t="shared" si="483"/>
        <v>0</v>
      </c>
      <c r="DR270" s="6">
        <f t="shared" si="484"/>
        <v>0</v>
      </c>
      <c r="DS270" s="6">
        <f t="shared" si="485"/>
        <v>0</v>
      </c>
      <c r="DT270" s="6">
        <f t="shared" si="486"/>
        <v>0</v>
      </c>
      <c r="DU270" s="6">
        <f t="shared" si="487"/>
        <v>0</v>
      </c>
      <c r="DV270" s="77">
        <f t="shared" si="505"/>
        <v>30</v>
      </c>
      <c r="DY270" s="6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77">
        <f t="shared" si="503"/>
        <v>0</v>
      </c>
      <c r="EO270" s="75">
        <f t="shared" si="451"/>
        <v>37.18</v>
      </c>
      <c r="EP270" s="75">
        <f t="shared" si="452"/>
        <v>0</v>
      </c>
      <c r="EQ270" s="75">
        <f t="shared" si="453"/>
        <v>0</v>
      </c>
      <c r="ER270" s="75">
        <f t="shared" si="454"/>
        <v>0</v>
      </c>
      <c r="ES270" s="75">
        <f t="shared" si="455"/>
        <v>0</v>
      </c>
      <c r="ET270" s="75">
        <f t="shared" si="456"/>
        <v>0</v>
      </c>
      <c r="EU270" s="75">
        <f t="shared" si="457"/>
        <v>0</v>
      </c>
      <c r="EV270" s="75">
        <f t="shared" si="458"/>
        <v>0</v>
      </c>
      <c r="EW270" s="75">
        <f t="shared" si="459"/>
        <v>0</v>
      </c>
      <c r="EX270" s="75">
        <f t="shared" si="460"/>
        <v>0</v>
      </c>
      <c r="EY270" s="75">
        <f t="shared" si="461"/>
        <v>0</v>
      </c>
      <c r="EZ270" s="75">
        <f t="shared" si="462"/>
        <v>0</v>
      </c>
      <c r="FA270" s="77">
        <f t="shared" si="504"/>
        <v>37.18</v>
      </c>
      <c r="FD270" s="75">
        <f t="shared" si="488"/>
        <v>321.82</v>
      </c>
      <c r="FE270" s="75">
        <f t="shared" si="489"/>
        <v>0</v>
      </c>
      <c r="FF270" s="75">
        <f t="shared" si="490"/>
        <v>0</v>
      </c>
      <c r="FG270" s="75">
        <f t="shared" si="491"/>
        <v>0</v>
      </c>
      <c r="FH270" s="75">
        <f t="shared" si="492"/>
        <v>0</v>
      </c>
      <c r="FI270" s="75">
        <f t="shared" si="493"/>
        <v>0</v>
      </c>
      <c r="FJ270" s="75">
        <f t="shared" si="494"/>
        <v>0</v>
      </c>
      <c r="FK270" s="75">
        <f t="shared" si="495"/>
        <v>0</v>
      </c>
      <c r="FL270" s="75">
        <f t="shared" si="496"/>
        <v>0</v>
      </c>
      <c r="FM270" s="75">
        <f t="shared" si="497"/>
        <v>0</v>
      </c>
      <c r="FN270" s="75">
        <f t="shared" si="498"/>
        <v>0</v>
      </c>
      <c r="FO270" s="75">
        <f t="shared" si="499"/>
        <v>0</v>
      </c>
      <c r="FP270" s="75">
        <f t="shared" si="500"/>
        <v>321.82</v>
      </c>
    </row>
    <row r="271" spans="1:172" ht="15" customHeight="1" outlineLevel="2" x14ac:dyDescent="0.25">
      <c r="A271" s="30">
        <v>12</v>
      </c>
      <c r="B271" s="30" t="s">
        <v>408</v>
      </c>
      <c r="C271" s="30" t="s">
        <v>6</v>
      </c>
      <c r="D271" s="64">
        <f t="shared" si="507"/>
        <v>16229</v>
      </c>
      <c r="E271" s="62">
        <v>16229</v>
      </c>
      <c r="F271" s="55" t="s">
        <v>868</v>
      </c>
      <c r="G271" s="36" t="s">
        <v>410</v>
      </c>
      <c r="H271" s="36" t="s">
        <v>410</v>
      </c>
      <c r="I271" s="55" t="s">
        <v>867</v>
      </c>
      <c r="J271" s="44" t="s">
        <v>430</v>
      </c>
      <c r="K271" s="44" t="s">
        <v>463</v>
      </c>
      <c r="L271" s="32" t="s">
        <v>220</v>
      </c>
      <c r="M271" s="33" t="s">
        <v>405</v>
      </c>
      <c r="N271" s="34">
        <v>0.01</v>
      </c>
      <c r="O271" s="34">
        <v>0.02</v>
      </c>
      <c r="P271" s="34">
        <v>0</v>
      </c>
      <c r="Q271" s="34">
        <v>0</v>
      </c>
      <c r="R271" s="33">
        <v>0</v>
      </c>
      <c r="S271" s="33">
        <v>0</v>
      </c>
      <c r="T271" s="33">
        <v>30</v>
      </c>
      <c r="U271" s="33"/>
      <c r="X271" s="75">
        <f>+VLOOKUP($D271,[1]venta_neta_cons!$A$2:$N$1048576,3,0)</f>
        <v>2164</v>
      </c>
      <c r="Y271" s="75">
        <f>+VLOOKUP($D271,[1]venta_neta_cons!$A$2:$N$1048576,4,0)</f>
        <v>0</v>
      </c>
      <c r="Z271" s="75">
        <f>+VLOOKUP($D271,[1]venta_neta_cons!$A$2:$N$1048576,5,0)</f>
        <v>0</v>
      </c>
      <c r="AA271" s="75">
        <f>+VLOOKUP($D271,[1]venta_neta_cons!$A$2:$N$1048576,6,0)</f>
        <v>0</v>
      </c>
      <c r="AB271" s="75">
        <f>+VLOOKUP($D271,[1]venta_neta_cons!$A$2:$N$1048576,7,0)</f>
        <v>0</v>
      </c>
      <c r="AC271" s="75">
        <f>+VLOOKUP($D271,[1]venta_neta_cons!$A$2:$N$1048576,8,0)</f>
        <v>0</v>
      </c>
      <c r="AD271" s="75">
        <f>+VLOOKUP($D271,[1]venta_neta_cons!$A$2:$N$1048576,9,0)</f>
        <v>0</v>
      </c>
      <c r="AE271" s="75">
        <f>+VLOOKUP($D271,[1]venta_neta_cons!$A$2:$N$1048576,10,0)</f>
        <v>0</v>
      </c>
      <c r="AF271" s="75">
        <f>+VLOOKUP($D271,[1]venta_neta_cons!$A$2:$N$1048576,11,0)</f>
        <v>0</v>
      </c>
      <c r="AG271" s="75">
        <f>+VLOOKUP($D271,[1]venta_neta_cons!$A$2:$N$1048576,12,0)</f>
        <v>0</v>
      </c>
      <c r="AH271" s="75">
        <f>+VLOOKUP($D271,[1]venta_neta_cons!$A$2:$N$1048576,13,0)</f>
        <v>0</v>
      </c>
      <c r="AI271" s="75">
        <f>+VLOOKUP($D271,[1]venta_neta_cons!$A$2:$N$1048576,14,0)</f>
        <v>0</v>
      </c>
      <c r="AJ271" s="76">
        <f t="shared" ref="AJ271:AJ334" si="508">+SUM(X271:AI271)</f>
        <v>2164</v>
      </c>
      <c r="AK271" s="159">
        <f t="shared" si="506"/>
        <v>0.57732902033271727</v>
      </c>
      <c r="AL271" s="76"/>
      <c r="AM271" s="75">
        <f>+VLOOKUP($D271,[1]saldo_cons!$A$2:$N$1048576,3,0)</f>
        <v>2164</v>
      </c>
      <c r="AN271" s="75">
        <f>+VLOOKUP($D271,[1]saldo_cons!$A$2:$N$1048576,4,0)</f>
        <v>0</v>
      </c>
      <c r="AO271" s="75">
        <f>+VLOOKUP($D271,[1]saldo_cons!$A$2:$N$1048576,5,0)</f>
        <v>0</v>
      </c>
      <c r="AP271" s="75">
        <f>+VLOOKUP($D271,[1]saldo_cons!$A$2:$N$1048576,6,0)</f>
        <v>0</v>
      </c>
      <c r="AQ271" s="75">
        <f>+VLOOKUP($D271,[1]saldo_cons!$A$2:$N$1048576,7,0)</f>
        <v>0</v>
      </c>
      <c r="AR271" s="75">
        <f>+VLOOKUP($D271,[1]saldo_cons!$A$2:$N$1048576,8,0)</f>
        <v>0</v>
      </c>
      <c r="AS271" s="75">
        <f>+VLOOKUP($D271,[1]saldo_cons!$A$2:$N$1048576,9,0)</f>
        <v>0</v>
      </c>
      <c r="AT271" s="75">
        <f>+VLOOKUP($D271,[1]saldo_cons!$A$2:$N$1048576,10,0)</f>
        <v>0</v>
      </c>
      <c r="AU271" s="75">
        <f>+VLOOKUP($D271,[1]saldo_cons!$A$2:$N$1048576,11,0)</f>
        <v>0</v>
      </c>
      <c r="AV271" s="75">
        <f>+VLOOKUP($D271,[1]saldo_cons!$A$2:$N$1048576,12,0)</f>
        <v>0</v>
      </c>
      <c r="AW271" s="75">
        <f>+VLOOKUP($D271,[1]saldo_cons!$A$2:$N$1048576,13,0)</f>
        <v>0</v>
      </c>
      <c r="AX271" s="75">
        <f>+VLOOKUP($D271,[1]saldo_cons!$A$2:$N$1048576,14,0)</f>
        <v>0</v>
      </c>
      <c r="AY271" s="76">
        <f t="shared" si="501"/>
        <v>2164</v>
      </c>
      <c r="AZ271" s="76"/>
      <c r="BA271" s="76"/>
      <c r="BB271" s="75">
        <f>+VLOOKUP($D271,[1]ggr_cons!$A$2:$N$1048576,3,0)</f>
        <v>1249.3400000000001</v>
      </c>
      <c r="BC271" s="75">
        <f>+VLOOKUP($D271,[1]ggr_cons!$A$2:$N$1048576,4,0)</f>
        <v>0</v>
      </c>
      <c r="BD271" s="75">
        <f>+VLOOKUP($D271,[1]ggr_cons!$A$2:$N$1048576,5,0)</f>
        <v>0</v>
      </c>
      <c r="BE271" s="75">
        <f>+VLOOKUP($D271,[1]ggr_cons!$A$2:$N$1048576,6,0)</f>
        <v>0</v>
      </c>
      <c r="BF271" s="75">
        <f>+VLOOKUP($D271,[1]ggr_cons!$A$2:$N$1048576,7,0)</f>
        <v>0</v>
      </c>
      <c r="BG271" s="75">
        <f>+VLOOKUP($D271,[1]ggr_cons!$A$2:$N$1048576,8,0)</f>
        <v>0</v>
      </c>
      <c r="BH271" s="75">
        <f>+VLOOKUP($D271,[1]ggr_cons!$A$2:$N$1048576,9,0)</f>
        <v>0</v>
      </c>
      <c r="BI271" s="75">
        <f>+VLOOKUP($D271,[1]ggr_cons!$A$2:$N$1048576,10,0)</f>
        <v>0</v>
      </c>
      <c r="BJ271" s="75">
        <f>+VLOOKUP($D271,[1]ggr_cons!$A$2:$N$1048576,11,0)</f>
        <v>0</v>
      </c>
      <c r="BK271" s="75">
        <f>+VLOOKUP($D271,[1]ggr_cons!$A$2:$N$1048576,12,0)</f>
        <v>0</v>
      </c>
      <c r="BL271" s="75">
        <f>+VLOOKUP($D271,[1]ggr_cons!$A$2:$N$1048576,13,0)</f>
        <v>0</v>
      </c>
      <c r="BM271" s="75">
        <f>+VLOOKUP($D271,[1]ggr_cons!$A$2:$N$1048576,14,0)</f>
        <v>0</v>
      </c>
      <c r="BN271" s="76">
        <f t="shared" si="502"/>
        <v>1249.3400000000001</v>
      </c>
      <c r="BO271" s="75"/>
      <c r="BP271" s="75"/>
      <c r="BQ271" s="77">
        <f t="shared" ref="BQ271:BQ334" si="509">+$N271*X271</f>
        <v>21.64</v>
      </c>
      <c r="BR271" s="77">
        <f t="shared" ref="BR271:BR334" si="510">+$N271*Y271</f>
        <v>0</v>
      </c>
      <c r="BS271" s="77">
        <f t="shared" ref="BS271:BS334" si="511">+$N271*Z271</f>
        <v>0</v>
      </c>
      <c r="BT271" s="77">
        <f t="shared" ref="BT271:BT334" si="512">+$N271*AA271</f>
        <v>0</v>
      </c>
      <c r="BU271" s="77">
        <f t="shared" ref="BU271:BU334" si="513">+$N271*AB271</f>
        <v>0</v>
      </c>
      <c r="BV271" s="77">
        <f t="shared" ref="BV271:BV334" si="514">+$N271*AC271</f>
        <v>0</v>
      </c>
      <c r="BW271" s="77">
        <f t="shared" ref="BW271:BW334" si="515">+$N271*AD271</f>
        <v>0</v>
      </c>
      <c r="BX271" s="77">
        <f t="shared" ref="BX271:BX334" si="516">+$N271*AE271</f>
        <v>0</v>
      </c>
      <c r="BY271" s="77">
        <f t="shared" ref="BY271:BY334" si="517">+$N271*AF271</f>
        <v>0</v>
      </c>
      <c r="BZ271" s="77">
        <f t="shared" ref="BZ271:BZ334" si="518">+$N271*AG271</f>
        <v>0</v>
      </c>
      <c r="CA271" s="77">
        <f t="shared" ref="CA271:CA334" si="519">+$N271*AH271</f>
        <v>0</v>
      </c>
      <c r="CB271" s="77">
        <f t="shared" ref="CB271:CB334" si="520">+$N271*AI271</f>
        <v>0</v>
      </c>
      <c r="CC271" s="77">
        <f t="shared" ref="CC271:CC334" si="521">+SUM(BQ271:CB271)</f>
        <v>21.64</v>
      </c>
      <c r="CD271" s="75"/>
      <c r="CE271" s="77"/>
      <c r="CF271" s="77">
        <f t="shared" ref="CF271:CF334" si="522">+BQ271/$CE$2</f>
        <v>17.884297520661157</v>
      </c>
      <c r="CG271" s="77">
        <f t="shared" ref="CG271:CG334" si="523">+BR271/$CE$2</f>
        <v>0</v>
      </c>
      <c r="CH271" s="77">
        <f t="shared" ref="CH271:CH334" si="524">+BS271/$CE$2</f>
        <v>0</v>
      </c>
      <c r="CI271" s="77">
        <f t="shared" ref="CI271:CI334" si="525">+BT271/$CE$2</f>
        <v>0</v>
      </c>
      <c r="CJ271" s="77">
        <f t="shared" ref="CJ271:CJ334" si="526">+BU271/$CE$2</f>
        <v>0</v>
      </c>
      <c r="CK271" s="77">
        <f t="shared" ref="CK271:CK334" si="527">+BV271/$CE$2</f>
        <v>0</v>
      </c>
      <c r="CL271" s="77">
        <f t="shared" ref="CL271:CL334" si="528">+BW271/$CE$2</f>
        <v>0</v>
      </c>
      <c r="CM271" s="77">
        <f t="shared" ref="CM271:CM334" si="529">+BX271/$CE$2</f>
        <v>0</v>
      </c>
      <c r="CN271" s="77">
        <f t="shared" ref="CN271:CN334" si="530">+BY271/$CE$2</f>
        <v>0</v>
      </c>
      <c r="CO271" s="77">
        <f t="shared" ref="CO271:CO334" si="531">+BZ271/$CE$2</f>
        <v>0</v>
      </c>
      <c r="CP271" s="77">
        <f t="shared" ref="CP271:CP334" si="532">+CA271/$CE$2</f>
        <v>0</v>
      </c>
      <c r="CQ271" s="77">
        <f t="shared" ref="CQ271:CQ334" si="533">+CB271/$CE$2</f>
        <v>0</v>
      </c>
      <c r="CR271" s="77">
        <f t="shared" ref="CR271:CR334" si="534">+CC271/$CE$2</f>
        <v>17.884297520661157</v>
      </c>
      <c r="CS271" s="75"/>
      <c r="CT271" s="75"/>
      <c r="CU271" s="78">
        <f t="shared" si="463"/>
        <v>43.28</v>
      </c>
      <c r="CV271" s="78">
        <f t="shared" si="464"/>
        <v>0</v>
      </c>
      <c r="CW271" s="78">
        <f t="shared" si="465"/>
        <v>0</v>
      </c>
      <c r="CX271" s="78">
        <f t="shared" si="466"/>
        <v>0</v>
      </c>
      <c r="CY271" s="78">
        <f t="shared" si="467"/>
        <v>0</v>
      </c>
      <c r="CZ271" s="78">
        <f t="shared" si="468"/>
        <v>0</v>
      </c>
      <c r="DA271" s="78">
        <f t="shared" si="469"/>
        <v>0</v>
      </c>
      <c r="DB271" s="78">
        <f t="shared" si="470"/>
        <v>0</v>
      </c>
      <c r="DC271" s="78">
        <f t="shared" si="471"/>
        <v>0</v>
      </c>
      <c r="DD271" s="78">
        <f t="shared" si="472"/>
        <v>0</v>
      </c>
      <c r="DE271" s="78">
        <f t="shared" si="473"/>
        <v>0</v>
      </c>
      <c r="DF271" s="78">
        <f t="shared" si="474"/>
        <v>0</v>
      </c>
      <c r="DG271" s="77">
        <f t="shared" si="475"/>
        <v>43.28</v>
      </c>
      <c r="DH271" s="75"/>
      <c r="DJ271" s="6">
        <f t="shared" si="476"/>
        <v>30</v>
      </c>
      <c r="DK271" s="6">
        <f t="shared" si="477"/>
        <v>0</v>
      </c>
      <c r="DL271" s="6">
        <f t="shared" si="478"/>
        <v>0</v>
      </c>
      <c r="DM271" s="6">
        <f t="shared" si="479"/>
        <v>0</v>
      </c>
      <c r="DN271" s="6">
        <f t="shared" si="480"/>
        <v>0</v>
      </c>
      <c r="DO271" s="6">
        <f t="shared" si="481"/>
        <v>0</v>
      </c>
      <c r="DP271" s="6">
        <f t="shared" si="482"/>
        <v>0</v>
      </c>
      <c r="DQ271" s="6">
        <f t="shared" si="483"/>
        <v>0</v>
      </c>
      <c r="DR271" s="6">
        <f t="shared" si="484"/>
        <v>0</v>
      </c>
      <c r="DS271" s="6">
        <f t="shared" si="485"/>
        <v>0</v>
      </c>
      <c r="DT271" s="6">
        <f t="shared" si="486"/>
        <v>0</v>
      </c>
      <c r="DU271" s="6">
        <f t="shared" si="487"/>
        <v>0</v>
      </c>
      <c r="DV271" s="77">
        <f t="shared" si="505"/>
        <v>30</v>
      </c>
      <c r="DY271" s="6">
        <v>0</v>
      </c>
      <c r="DZ271" s="6">
        <v>0</v>
      </c>
      <c r="EA271" s="6">
        <v>0</v>
      </c>
      <c r="EB271" s="6">
        <v>0</v>
      </c>
      <c r="EC271" s="6">
        <v>0</v>
      </c>
      <c r="ED271" s="6">
        <v>0</v>
      </c>
      <c r="EE271" s="6">
        <v>0</v>
      </c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77">
        <f t="shared" si="503"/>
        <v>0</v>
      </c>
      <c r="EO271" s="75">
        <f t="shared" ref="EO271:EO334" si="535">+CU271+DJ271-DY271/2</f>
        <v>73.28</v>
      </c>
      <c r="EP271" s="75">
        <f t="shared" ref="EP271:EP334" si="536">+CV271+DK271-DZ271/2</f>
        <v>0</v>
      </c>
      <c r="EQ271" s="75">
        <f t="shared" ref="EQ271:EQ334" si="537">+CW271+DL271-EA271/2</f>
        <v>0</v>
      </c>
      <c r="ER271" s="75">
        <f t="shared" ref="ER271:ER334" si="538">+CX271+DM271-EB271/2</f>
        <v>0</v>
      </c>
      <c r="ES271" s="75">
        <f t="shared" ref="ES271:ES334" si="539">+CY271+DN271-EC271/2</f>
        <v>0</v>
      </c>
      <c r="ET271" s="75">
        <f t="shared" ref="ET271:ET334" si="540">+CZ271+DO271-ED271/2</f>
        <v>0</v>
      </c>
      <c r="EU271" s="75">
        <f t="shared" ref="EU271:EU334" si="541">+DA271+DP271-EE271/2</f>
        <v>0</v>
      </c>
      <c r="EV271" s="75">
        <f t="shared" ref="EV271:EV334" si="542">+DB271+DQ271-EF271/2</f>
        <v>0</v>
      </c>
      <c r="EW271" s="75">
        <f t="shared" ref="EW271:EW334" si="543">+DC271+DR271-EG271/2</f>
        <v>0</v>
      </c>
      <c r="EX271" s="75">
        <f t="shared" ref="EX271:EX334" si="544">+DD271+DS271-EH271/2</f>
        <v>0</v>
      </c>
      <c r="EY271" s="75">
        <f t="shared" ref="EY271:EY334" si="545">+DE271+DT271-EI271/2</f>
        <v>0</v>
      </c>
      <c r="EZ271" s="75">
        <f t="shared" ref="EZ271:EZ334" si="546">+DF271+DU271-EJ271/2</f>
        <v>0</v>
      </c>
      <c r="FA271" s="77">
        <f t="shared" si="504"/>
        <v>73.28</v>
      </c>
      <c r="FD271" s="75">
        <f t="shared" si="488"/>
        <v>2090.7199999999998</v>
      </c>
      <c r="FE271" s="75">
        <f t="shared" si="489"/>
        <v>0</v>
      </c>
      <c r="FF271" s="75">
        <f t="shared" si="490"/>
        <v>0</v>
      </c>
      <c r="FG271" s="75">
        <f t="shared" si="491"/>
        <v>0</v>
      </c>
      <c r="FH271" s="75">
        <f t="shared" si="492"/>
        <v>0</v>
      </c>
      <c r="FI271" s="75">
        <f t="shared" si="493"/>
        <v>0</v>
      </c>
      <c r="FJ271" s="75">
        <f t="shared" si="494"/>
        <v>0</v>
      </c>
      <c r="FK271" s="75">
        <f t="shared" si="495"/>
        <v>0</v>
      </c>
      <c r="FL271" s="75">
        <f t="shared" si="496"/>
        <v>0</v>
      </c>
      <c r="FM271" s="75">
        <f t="shared" si="497"/>
        <v>0</v>
      </c>
      <c r="FN271" s="75">
        <f t="shared" si="498"/>
        <v>0</v>
      </c>
      <c r="FO271" s="75">
        <f t="shared" si="499"/>
        <v>0</v>
      </c>
      <c r="FP271" s="75">
        <f t="shared" si="500"/>
        <v>2090.7199999999998</v>
      </c>
    </row>
    <row r="272" spans="1:172" ht="15" customHeight="1" outlineLevel="2" x14ac:dyDescent="0.25">
      <c r="A272" s="30">
        <v>12</v>
      </c>
      <c r="B272" s="30" t="s">
        <v>408</v>
      </c>
      <c r="C272" s="30" t="s">
        <v>6</v>
      </c>
      <c r="D272" s="64">
        <f t="shared" si="507"/>
        <v>16230</v>
      </c>
      <c r="E272" s="62">
        <v>16230</v>
      </c>
      <c r="F272" s="55" t="s">
        <v>870</v>
      </c>
      <c r="G272" s="36" t="s">
        <v>410</v>
      </c>
      <c r="H272" s="36" t="s">
        <v>410</v>
      </c>
      <c r="I272" s="55" t="s">
        <v>869</v>
      </c>
      <c r="J272" s="44" t="s">
        <v>430</v>
      </c>
      <c r="K272" s="44" t="s">
        <v>463</v>
      </c>
      <c r="L272" s="32" t="s">
        <v>220</v>
      </c>
      <c r="M272" s="33" t="s">
        <v>405</v>
      </c>
      <c r="N272" s="34">
        <v>0.01</v>
      </c>
      <c r="O272" s="34">
        <v>0.02</v>
      </c>
      <c r="P272" s="34">
        <v>0</v>
      </c>
      <c r="Q272" s="34">
        <v>0</v>
      </c>
      <c r="R272" s="33">
        <v>0</v>
      </c>
      <c r="S272" s="33">
        <v>0</v>
      </c>
      <c r="T272" s="33">
        <v>30</v>
      </c>
      <c r="U272" s="33"/>
      <c r="X272" s="75">
        <f>+VLOOKUP($D272,[1]venta_neta_cons!$A$2:$N$1048576,3,0)</f>
        <v>15163</v>
      </c>
      <c r="Y272" s="75">
        <f>+VLOOKUP($D272,[1]venta_neta_cons!$A$2:$N$1048576,4,0)</f>
        <v>0</v>
      </c>
      <c r="Z272" s="75">
        <f>+VLOOKUP($D272,[1]venta_neta_cons!$A$2:$N$1048576,5,0)</f>
        <v>0</v>
      </c>
      <c r="AA272" s="75">
        <f>+VLOOKUP($D272,[1]venta_neta_cons!$A$2:$N$1048576,6,0)</f>
        <v>0</v>
      </c>
      <c r="AB272" s="75">
        <f>+VLOOKUP($D272,[1]venta_neta_cons!$A$2:$N$1048576,7,0)</f>
        <v>0</v>
      </c>
      <c r="AC272" s="75">
        <f>+VLOOKUP($D272,[1]venta_neta_cons!$A$2:$N$1048576,8,0)</f>
        <v>0</v>
      </c>
      <c r="AD272" s="75">
        <f>+VLOOKUP($D272,[1]venta_neta_cons!$A$2:$N$1048576,9,0)</f>
        <v>0</v>
      </c>
      <c r="AE272" s="75">
        <f>+VLOOKUP($D272,[1]venta_neta_cons!$A$2:$N$1048576,10,0)</f>
        <v>0</v>
      </c>
      <c r="AF272" s="75">
        <f>+VLOOKUP($D272,[1]venta_neta_cons!$A$2:$N$1048576,11,0)</f>
        <v>0</v>
      </c>
      <c r="AG272" s="75">
        <f>+VLOOKUP($D272,[1]venta_neta_cons!$A$2:$N$1048576,12,0)</f>
        <v>0</v>
      </c>
      <c r="AH272" s="75">
        <f>+VLOOKUP($D272,[1]venta_neta_cons!$A$2:$N$1048576,13,0)</f>
        <v>0</v>
      </c>
      <c r="AI272" s="75">
        <f>+VLOOKUP($D272,[1]venta_neta_cons!$A$2:$N$1048576,14,0)</f>
        <v>0</v>
      </c>
      <c r="AJ272" s="76">
        <f t="shared" si="508"/>
        <v>15163</v>
      </c>
      <c r="AK272" s="159">
        <f t="shared" si="506"/>
        <v>0.21546593681989057</v>
      </c>
      <c r="AL272" s="76"/>
      <c r="AM272" s="75">
        <f>+VLOOKUP($D272,[1]saldo_cons!$A$2:$N$1048576,3,0)</f>
        <v>15163</v>
      </c>
      <c r="AN272" s="75">
        <f>+VLOOKUP($D272,[1]saldo_cons!$A$2:$N$1048576,4,0)</f>
        <v>0</v>
      </c>
      <c r="AO272" s="75">
        <f>+VLOOKUP($D272,[1]saldo_cons!$A$2:$N$1048576,5,0)</f>
        <v>0</v>
      </c>
      <c r="AP272" s="75">
        <f>+VLOOKUP($D272,[1]saldo_cons!$A$2:$N$1048576,6,0)</f>
        <v>0</v>
      </c>
      <c r="AQ272" s="75">
        <f>+VLOOKUP($D272,[1]saldo_cons!$A$2:$N$1048576,7,0)</f>
        <v>0</v>
      </c>
      <c r="AR272" s="75">
        <f>+VLOOKUP($D272,[1]saldo_cons!$A$2:$N$1048576,8,0)</f>
        <v>0</v>
      </c>
      <c r="AS272" s="75">
        <f>+VLOOKUP($D272,[1]saldo_cons!$A$2:$N$1048576,9,0)</f>
        <v>0</v>
      </c>
      <c r="AT272" s="75">
        <f>+VLOOKUP($D272,[1]saldo_cons!$A$2:$N$1048576,10,0)</f>
        <v>0</v>
      </c>
      <c r="AU272" s="75">
        <f>+VLOOKUP($D272,[1]saldo_cons!$A$2:$N$1048576,11,0)</f>
        <v>0</v>
      </c>
      <c r="AV272" s="75">
        <f>+VLOOKUP($D272,[1]saldo_cons!$A$2:$N$1048576,12,0)</f>
        <v>0</v>
      </c>
      <c r="AW272" s="75">
        <f>+VLOOKUP($D272,[1]saldo_cons!$A$2:$N$1048576,13,0)</f>
        <v>0</v>
      </c>
      <c r="AX272" s="75">
        <f>+VLOOKUP($D272,[1]saldo_cons!$A$2:$N$1048576,14,0)</f>
        <v>0</v>
      </c>
      <c r="AY272" s="76">
        <f t="shared" si="501"/>
        <v>15163</v>
      </c>
      <c r="AZ272" s="76"/>
      <c r="BA272" s="76"/>
      <c r="BB272" s="75">
        <f>+VLOOKUP($D272,[1]ggr_cons!$A$2:$N$1048576,3,0)</f>
        <v>3267.1100000000006</v>
      </c>
      <c r="BC272" s="75">
        <f>+VLOOKUP($D272,[1]ggr_cons!$A$2:$N$1048576,4,0)</f>
        <v>0</v>
      </c>
      <c r="BD272" s="75">
        <f>+VLOOKUP($D272,[1]ggr_cons!$A$2:$N$1048576,5,0)</f>
        <v>0</v>
      </c>
      <c r="BE272" s="75">
        <f>+VLOOKUP($D272,[1]ggr_cons!$A$2:$N$1048576,6,0)</f>
        <v>0</v>
      </c>
      <c r="BF272" s="75">
        <f>+VLOOKUP($D272,[1]ggr_cons!$A$2:$N$1048576,7,0)</f>
        <v>0</v>
      </c>
      <c r="BG272" s="75">
        <f>+VLOOKUP($D272,[1]ggr_cons!$A$2:$N$1048576,8,0)</f>
        <v>0</v>
      </c>
      <c r="BH272" s="75">
        <f>+VLOOKUP($D272,[1]ggr_cons!$A$2:$N$1048576,9,0)</f>
        <v>0</v>
      </c>
      <c r="BI272" s="75">
        <f>+VLOOKUP($D272,[1]ggr_cons!$A$2:$N$1048576,10,0)</f>
        <v>0</v>
      </c>
      <c r="BJ272" s="75">
        <f>+VLOOKUP($D272,[1]ggr_cons!$A$2:$N$1048576,11,0)</f>
        <v>0</v>
      </c>
      <c r="BK272" s="75">
        <f>+VLOOKUP($D272,[1]ggr_cons!$A$2:$N$1048576,12,0)</f>
        <v>0</v>
      </c>
      <c r="BL272" s="75">
        <f>+VLOOKUP($D272,[1]ggr_cons!$A$2:$N$1048576,13,0)</f>
        <v>0</v>
      </c>
      <c r="BM272" s="75">
        <f>+VLOOKUP($D272,[1]ggr_cons!$A$2:$N$1048576,14,0)</f>
        <v>0</v>
      </c>
      <c r="BN272" s="76">
        <f t="shared" si="502"/>
        <v>3267.1100000000006</v>
      </c>
      <c r="BO272" s="75"/>
      <c r="BP272" s="75"/>
      <c r="BQ272" s="77">
        <f t="shared" si="509"/>
        <v>151.63</v>
      </c>
      <c r="BR272" s="77">
        <f t="shared" si="510"/>
        <v>0</v>
      </c>
      <c r="BS272" s="77">
        <f t="shared" si="511"/>
        <v>0</v>
      </c>
      <c r="BT272" s="77">
        <f t="shared" si="512"/>
        <v>0</v>
      </c>
      <c r="BU272" s="77">
        <f t="shared" si="513"/>
        <v>0</v>
      </c>
      <c r="BV272" s="77">
        <f t="shared" si="514"/>
        <v>0</v>
      </c>
      <c r="BW272" s="77">
        <f t="shared" si="515"/>
        <v>0</v>
      </c>
      <c r="BX272" s="77">
        <f t="shared" si="516"/>
        <v>0</v>
      </c>
      <c r="BY272" s="77">
        <f t="shared" si="517"/>
        <v>0</v>
      </c>
      <c r="BZ272" s="77">
        <f t="shared" si="518"/>
        <v>0</v>
      </c>
      <c r="CA272" s="77">
        <f t="shared" si="519"/>
        <v>0</v>
      </c>
      <c r="CB272" s="77">
        <f t="shared" si="520"/>
        <v>0</v>
      </c>
      <c r="CC272" s="77">
        <f t="shared" si="521"/>
        <v>151.63</v>
      </c>
      <c r="CD272" s="75"/>
      <c r="CE272" s="77"/>
      <c r="CF272" s="77">
        <f t="shared" si="522"/>
        <v>125.31404958677686</v>
      </c>
      <c r="CG272" s="77">
        <f t="shared" si="523"/>
        <v>0</v>
      </c>
      <c r="CH272" s="77">
        <f t="shared" si="524"/>
        <v>0</v>
      </c>
      <c r="CI272" s="77">
        <f t="shared" si="525"/>
        <v>0</v>
      </c>
      <c r="CJ272" s="77">
        <f t="shared" si="526"/>
        <v>0</v>
      </c>
      <c r="CK272" s="77">
        <f t="shared" si="527"/>
        <v>0</v>
      </c>
      <c r="CL272" s="77">
        <f t="shared" si="528"/>
        <v>0</v>
      </c>
      <c r="CM272" s="77">
        <f t="shared" si="529"/>
        <v>0</v>
      </c>
      <c r="CN272" s="77">
        <f t="shared" si="530"/>
        <v>0</v>
      </c>
      <c r="CO272" s="77">
        <f t="shared" si="531"/>
        <v>0</v>
      </c>
      <c r="CP272" s="77">
        <f t="shared" si="532"/>
        <v>0</v>
      </c>
      <c r="CQ272" s="77">
        <f t="shared" si="533"/>
        <v>0</v>
      </c>
      <c r="CR272" s="77">
        <f t="shared" si="534"/>
        <v>125.31404958677686</v>
      </c>
      <c r="CS272" s="75"/>
      <c r="CT272" s="75"/>
      <c r="CU272" s="78">
        <f t="shared" si="463"/>
        <v>303.26</v>
      </c>
      <c r="CV272" s="78">
        <f t="shared" si="464"/>
        <v>0</v>
      </c>
      <c r="CW272" s="78">
        <f t="shared" si="465"/>
        <v>0</v>
      </c>
      <c r="CX272" s="78">
        <f t="shared" si="466"/>
        <v>0</v>
      </c>
      <c r="CY272" s="78">
        <f t="shared" si="467"/>
        <v>0</v>
      </c>
      <c r="CZ272" s="78">
        <f t="shared" si="468"/>
        <v>0</v>
      </c>
      <c r="DA272" s="78">
        <f t="shared" si="469"/>
        <v>0</v>
      </c>
      <c r="DB272" s="78">
        <f t="shared" si="470"/>
        <v>0</v>
      </c>
      <c r="DC272" s="78">
        <f t="shared" si="471"/>
        <v>0</v>
      </c>
      <c r="DD272" s="78">
        <f t="shared" si="472"/>
        <v>0</v>
      </c>
      <c r="DE272" s="78">
        <f t="shared" si="473"/>
        <v>0</v>
      </c>
      <c r="DF272" s="78">
        <f t="shared" si="474"/>
        <v>0</v>
      </c>
      <c r="DG272" s="77">
        <f t="shared" si="475"/>
        <v>303.26</v>
      </c>
      <c r="DH272" s="75"/>
      <c r="DJ272" s="6">
        <f t="shared" si="476"/>
        <v>30</v>
      </c>
      <c r="DK272" s="6">
        <f t="shared" si="477"/>
        <v>0</v>
      </c>
      <c r="DL272" s="6">
        <f t="shared" si="478"/>
        <v>0</v>
      </c>
      <c r="DM272" s="6">
        <f t="shared" si="479"/>
        <v>0</v>
      </c>
      <c r="DN272" s="6">
        <f t="shared" si="480"/>
        <v>0</v>
      </c>
      <c r="DO272" s="6">
        <f t="shared" si="481"/>
        <v>0</v>
      </c>
      <c r="DP272" s="6">
        <f t="shared" si="482"/>
        <v>0</v>
      </c>
      <c r="DQ272" s="6">
        <f t="shared" si="483"/>
        <v>0</v>
      </c>
      <c r="DR272" s="6">
        <f t="shared" si="484"/>
        <v>0</v>
      </c>
      <c r="DS272" s="6">
        <f t="shared" si="485"/>
        <v>0</v>
      </c>
      <c r="DT272" s="6">
        <f t="shared" si="486"/>
        <v>0</v>
      </c>
      <c r="DU272" s="6">
        <f t="shared" si="487"/>
        <v>0</v>
      </c>
      <c r="DV272" s="77">
        <f t="shared" si="505"/>
        <v>30</v>
      </c>
      <c r="DY272" s="6">
        <v>0</v>
      </c>
      <c r="DZ272" s="6">
        <v>0</v>
      </c>
      <c r="EA272" s="6">
        <v>0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0</v>
      </c>
      <c r="EH272" s="6">
        <v>0</v>
      </c>
      <c r="EI272" s="6">
        <v>0</v>
      </c>
      <c r="EJ272" s="6">
        <v>0</v>
      </c>
      <c r="EK272" s="77">
        <f t="shared" si="503"/>
        <v>0</v>
      </c>
      <c r="EO272" s="75">
        <f t="shared" si="535"/>
        <v>333.26</v>
      </c>
      <c r="EP272" s="75">
        <f t="shared" si="536"/>
        <v>0</v>
      </c>
      <c r="EQ272" s="75">
        <f t="shared" si="537"/>
        <v>0</v>
      </c>
      <c r="ER272" s="75">
        <f t="shared" si="538"/>
        <v>0</v>
      </c>
      <c r="ES272" s="75">
        <f t="shared" si="539"/>
        <v>0</v>
      </c>
      <c r="ET272" s="75">
        <f t="shared" si="540"/>
        <v>0</v>
      </c>
      <c r="EU272" s="75">
        <f t="shared" si="541"/>
        <v>0</v>
      </c>
      <c r="EV272" s="75">
        <f t="shared" si="542"/>
        <v>0</v>
      </c>
      <c r="EW272" s="75">
        <f t="shared" si="543"/>
        <v>0</v>
      </c>
      <c r="EX272" s="75">
        <f t="shared" si="544"/>
        <v>0</v>
      </c>
      <c r="EY272" s="75">
        <f t="shared" si="545"/>
        <v>0</v>
      </c>
      <c r="EZ272" s="75">
        <f t="shared" si="546"/>
        <v>0</v>
      </c>
      <c r="FA272" s="77">
        <f t="shared" si="504"/>
        <v>333.26</v>
      </c>
      <c r="FD272" s="75">
        <f t="shared" si="488"/>
        <v>14829.74</v>
      </c>
      <c r="FE272" s="75">
        <f t="shared" si="489"/>
        <v>0</v>
      </c>
      <c r="FF272" s="75">
        <f t="shared" si="490"/>
        <v>0</v>
      </c>
      <c r="FG272" s="75">
        <f t="shared" si="491"/>
        <v>0</v>
      </c>
      <c r="FH272" s="75">
        <f t="shared" si="492"/>
        <v>0</v>
      </c>
      <c r="FI272" s="75">
        <f t="shared" si="493"/>
        <v>0</v>
      </c>
      <c r="FJ272" s="75">
        <f t="shared" si="494"/>
        <v>0</v>
      </c>
      <c r="FK272" s="75">
        <f t="shared" si="495"/>
        <v>0</v>
      </c>
      <c r="FL272" s="75">
        <f t="shared" si="496"/>
        <v>0</v>
      </c>
      <c r="FM272" s="75">
        <f t="shared" si="497"/>
        <v>0</v>
      </c>
      <c r="FN272" s="75">
        <f t="shared" si="498"/>
        <v>0</v>
      </c>
      <c r="FO272" s="75">
        <f t="shared" si="499"/>
        <v>0</v>
      </c>
      <c r="FP272" s="75">
        <f t="shared" si="500"/>
        <v>14829.74</v>
      </c>
    </row>
    <row r="273" spans="1:172" ht="15" customHeight="1" outlineLevel="2" x14ac:dyDescent="0.25">
      <c r="A273" s="30">
        <v>12</v>
      </c>
      <c r="B273" s="30" t="s">
        <v>408</v>
      </c>
      <c r="C273" s="30" t="s">
        <v>6</v>
      </c>
      <c r="D273" s="64">
        <f t="shared" si="507"/>
        <v>16231</v>
      </c>
      <c r="E273" s="62">
        <v>16231</v>
      </c>
      <c r="F273" s="55" t="s">
        <v>873</v>
      </c>
      <c r="G273" s="36" t="s">
        <v>410</v>
      </c>
      <c r="H273" s="36" t="s">
        <v>410</v>
      </c>
      <c r="I273" s="55" t="s">
        <v>871</v>
      </c>
      <c r="J273" s="44" t="s">
        <v>872</v>
      </c>
      <c r="K273" s="44" t="s">
        <v>463</v>
      </c>
      <c r="L273" s="32" t="s">
        <v>220</v>
      </c>
      <c r="M273" s="33" t="s">
        <v>405</v>
      </c>
      <c r="N273" s="34">
        <v>0.01</v>
      </c>
      <c r="O273" s="34">
        <v>0.02</v>
      </c>
      <c r="P273" s="34">
        <v>0</v>
      </c>
      <c r="Q273" s="34">
        <v>0</v>
      </c>
      <c r="R273" s="33">
        <v>0</v>
      </c>
      <c r="S273" s="33">
        <v>0</v>
      </c>
      <c r="T273" s="33">
        <v>30</v>
      </c>
      <c r="U273" s="33"/>
      <c r="X273" s="75">
        <f>+VLOOKUP($D273,[1]venta_neta_cons!$A$2:$N$1048576,3,0)</f>
        <v>1773</v>
      </c>
      <c r="Y273" s="75">
        <f>+VLOOKUP($D273,[1]venta_neta_cons!$A$2:$N$1048576,4,0)</f>
        <v>0</v>
      </c>
      <c r="Z273" s="75">
        <f>+VLOOKUP($D273,[1]venta_neta_cons!$A$2:$N$1048576,5,0)</f>
        <v>0</v>
      </c>
      <c r="AA273" s="75">
        <f>+VLOOKUP($D273,[1]venta_neta_cons!$A$2:$N$1048576,6,0)</f>
        <v>0</v>
      </c>
      <c r="AB273" s="75">
        <f>+VLOOKUP($D273,[1]venta_neta_cons!$A$2:$N$1048576,7,0)</f>
        <v>0</v>
      </c>
      <c r="AC273" s="75">
        <f>+VLOOKUP($D273,[1]venta_neta_cons!$A$2:$N$1048576,8,0)</f>
        <v>0</v>
      </c>
      <c r="AD273" s="75">
        <f>+VLOOKUP($D273,[1]venta_neta_cons!$A$2:$N$1048576,9,0)</f>
        <v>0</v>
      </c>
      <c r="AE273" s="75">
        <f>+VLOOKUP($D273,[1]venta_neta_cons!$A$2:$N$1048576,10,0)</f>
        <v>0</v>
      </c>
      <c r="AF273" s="75">
        <f>+VLOOKUP($D273,[1]venta_neta_cons!$A$2:$N$1048576,11,0)</f>
        <v>0</v>
      </c>
      <c r="AG273" s="75">
        <f>+VLOOKUP($D273,[1]venta_neta_cons!$A$2:$N$1048576,12,0)</f>
        <v>0</v>
      </c>
      <c r="AH273" s="75">
        <f>+VLOOKUP($D273,[1]venta_neta_cons!$A$2:$N$1048576,13,0)</f>
        <v>0</v>
      </c>
      <c r="AI273" s="75">
        <f>+VLOOKUP($D273,[1]venta_neta_cons!$A$2:$N$1048576,14,0)</f>
        <v>0</v>
      </c>
      <c r="AJ273" s="76">
        <f t="shared" si="508"/>
        <v>1773</v>
      </c>
      <c r="AK273" s="159">
        <f t="shared" si="506"/>
        <v>0.79354765933446136</v>
      </c>
      <c r="AL273" s="76"/>
      <c r="AM273" s="75">
        <f>+VLOOKUP($D273,[1]saldo_cons!$A$2:$N$1048576,3,0)</f>
        <v>1773</v>
      </c>
      <c r="AN273" s="75">
        <f>+VLOOKUP($D273,[1]saldo_cons!$A$2:$N$1048576,4,0)</f>
        <v>0</v>
      </c>
      <c r="AO273" s="75">
        <f>+VLOOKUP($D273,[1]saldo_cons!$A$2:$N$1048576,5,0)</f>
        <v>0</v>
      </c>
      <c r="AP273" s="75">
        <f>+VLOOKUP($D273,[1]saldo_cons!$A$2:$N$1048576,6,0)</f>
        <v>0</v>
      </c>
      <c r="AQ273" s="75">
        <f>+VLOOKUP($D273,[1]saldo_cons!$A$2:$N$1048576,7,0)</f>
        <v>0</v>
      </c>
      <c r="AR273" s="75">
        <f>+VLOOKUP($D273,[1]saldo_cons!$A$2:$N$1048576,8,0)</f>
        <v>0</v>
      </c>
      <c r="AS273" s="75">
        <f>+VLOOKUP($D273,[1]saldo_cons!$A$2:$N$1048576,9,0)</f>
        <v>0</v>
      </c>
      <c r="AT273" s="75">
        <f>+VLOOKUP($D273,[1]saldo_cons!$A$2:$N$1048576,10,0)</f>
        <v>0</v>
      </c>
      <c r="AU273" s="75">
        <f>+VLOOKUP($D273,[1]saldo_cons!$A$2:$N$1048576,11,0)</f>
        <v>0</v>
      </c>
      <c r="AV273" s="75">
        <f>+VLOOKUP($D273,[1]saldo_cons!$A$2:$N$1048576,12,0)</f>
        <v>0</v>
      </c>
      <c r="AW273" s="75">
        <f>+VLOOKUP($D273,[1]saldo_cons!$A$2:$N$1048576,13,0)</f>
        <v>0</v>
      </c>
      <c r="AX273" s="75">
        <f>+VLOOKUP($D273,[1]saldo_cons!$A$2:$N$1048576,14,0)</f>
        <v>0</v>
      </c>
      <c r="AY273" s="76">
        <f t="shared" si="501"/>
        <v>1773</v>
      </c>
      <c r="AZ273" s="76"/>
      <c r="BA273" s="76"/>
      <c r="BB273" s="75">
        <f>+VLOOKUP($D273,[1]ggr_cons!$A$2:$N$1048576,3,0)</f>
        <v>1406.96</v>
      </c>
      <c r="BC273" s="75">
        <f>+VLOOKUP($D273,[1]ggr_cons!$A$2:$N$1048576,4,0)</f>
        <v>0</v>
      </c>
      <c r="BD273" s="75">
        <f>+VLOOKUP($D273,[1]ggr_cons!$A$2:$N$1048576,5,0)</f>
        <v>0</v>
      </c>
      <c r="BE273" s="75">
        <f>+VLOOKUP($D273,[1]ggr_cons!$A$2:$N$1048576,6,0)</f>
        <v>0</v>
      </c>
      <c r="BF273" s="75">
        <f>+VLOOKUP($D273,[1]ggr_cons!$A$2:$N$1048576,7,0)</f>
        <v>0</v>
      </c>
      <c r="BG273" s="75">
        <f>+VLOOKUP($D273,[1]ggr_cons!$A$2:$N$1048576,8,0)</f>
        <v>0</v>
      </c>
      <c r="BH273" s="75">
        <f>+VLOOKUP($D273,[1]ggr_cons!$A$2:$N$1048576,9,0)</f>
        <v>0</v>
      </c>
      <c r="BI273" s="75">
        <f>+VLOOKUP($D273,[1]ggr_cons!$A$2:$N$1048576,10,0)</f>
        <v>0</v>
      </c>
      <c r="BJ273" s="75">
        <f>+VLOOKUP($D273,[1]ggr_cons!$A$2:$N$1048576,11,0)</f>
        <v>0</v>
      </c>
      <c r="BK273" s="75">
        <f>+VLOOKUP($D273,[1]ggr_cons!$A$2:$N$1048576,12,0)</f>
        <v>0</v>
      </c>
      <c r="BL273" s="75">
        <f>+VLOOKUP($D273,[1]ggr_cons!$A$2:$N$1048576,13,0)</f>
        <v>0</v>
      </c>
      <c r="BM273" s="75">
        <f>+VLOOKUP($D273,[1]ggr_cons!$A$2:$N$1048576,14,0)</f>
        <v>0</v>
      </c>
      <c r="BN273" s="76">
        <f t="shared" si="502"/>
        <v>1406.96</v>
      </c>
      <c r="BO273" s="75"/>
      <c r="BP273" s="75"/>
      <c r="BQ273" s="77">
        <f t="shared" si="509"/>
        <v>17.73</v>
      </c>
      <c r="BR273" s="77">
        <f t="shared" si="510"/>
        <v>0</v>
      </c>
      <c r="BS273" s="77">
        <f t="shared" si="511"/>
        <v>0</v>
      </c>
      <c r="BT273" s="77">
        <f t="shared" si="512"/>
        <v>0</v>
      </c>
      <c r="BU273" s="77">
        <f t="shared" si="513"/>
        <v>0</v>
      </c>
      <c r="BV273" s="77">
        <f t="shared" si="514"/>
        <v>0</v>
      </c>
      <c r="BW273" s="77">
        <f t="shared" si="515"/>
        <v>0</v>
      </c>
      <c r="BX273" s="77">
        <f t="shared" si="516"/>
        <v>0</v>
      </c>
      <c r="BY273" s="77">
        <f t="shared" si="517"/>
        <v>0</v>
      </c>
      <c r="BZ273" s="77">
        <f t="shared" si="518"/>
        <v>0</v>
      </c>
      <c r="CA273" s="77">
        <f t="shared" si="519"/>
        <v>0</v>
      </c>
      <c r="CB273" s="77">
        <f t="shared" si="520"/>
        <v>0</v>
      </c>
      <c r="CC273" s="77">
        <f t="shared" si="521"/>
        <v>17.73</v>
      </c>
      <c r="CD273" s="75"/>
      <c r="CE273" s="77"/>
      <c r="CF273" s="77">
        <f t="shared" si="522"/>
        <v>14.652892561983473</v>
      </c>
      <c r="CG273" s="77">
        <f t="shared" si="523"/>
        <v>0</v>
      </c>
      <c r="CH273" s="77">
        <f t="shared" si="524"/>
        <v>0</v>
      </c>
      <c r="CI273" s="77">
        <f t="shared" si="525"/>
        <v>0</v>
      </c>
      <c r="CJ273" s="77">
        <f t="shared" si="526"/>
        <v>0</v>
      </c>
      <c r="CK273" s="77">
        <f t="shared" si="527"/>
        <v>0</v>
      </c>
      <c r="CL273" s="77">
        <f t="shared" si="528"/>
        <v>0</v>
      </c>
      <c r="CM273" s="77">
        <f t="shared" si="529"/>
        <v>0</v>
      </c>
      <c r="CN273" s="77">
        <f t="shared" si="530"/>
        <v>0</v>
      </c>
      <c r="CO273" s="77">
        <f t="shared" si="531"/>
        <v>0</v>
      </c>
      <c r="CP273" s="77">
        <f t="shared" si="532"/>
        <v>0</v>
      </c>
      <c r="CQ273" s="77">
        <f t="shared" si="533"/>
        <v>0</v>
      </c>
      <c r="CR273" s="77">
        <f t="shared" si="534"/>
        <v>14.652892561983473</v>
      </c>
      <c r="CS273" s="75"/>
      <c r="CT273" s="75"/>
      <c r="CU273" s="78">
        <f t="shared" ref="CU273:CU336" si="547">+$O273*X273+$P273*BB273+$Q273*(0.9*BB273+$S273)+$R273</f>
        <v>35.46</v>
      </c>
      <c r="CV273" s="78">
        <f t="shared" ref="CV273:CV336" si="548">+$O273*Y273+$P273*BC273+$Q273*(0.9*BC273+$S273)+$R273</f>
        <v>0</v>
      </c>
      <c r="CW273" s="78">
        <f t="shared" ref="CW273:CW336" si="549">+$O273*Z273+$P273*BD273+$Q273*(0.9*BD273+$S273)+$R273</f>
        <v>0</v>
      </c>
      <c r="CX273" s="78">
        <f t="shared" ref="CX273:CX336" si="550">+$O273*AA273+$P273*BE273+$Q273*(0.9*BE273+$S273)+$R273</f>
        <v>0</v>
      </c>
      <c r="CY273" s="78">
        <f t="shared" ref="CY273:CY336" si="551">+$O273*AB273+$P273*BF273+$Q273*(0.9*BF273+$S273)+$R273</f>
        <v>0</v>
      </c>
      <c r="CZ273" s="78">
        <f t="shared" ref="CZ273:CZ336" si="552">+$O273*AC273+$P273*BG273+$Q273*(0.9*BG273+$S273)+$R273</f>
        <v>0</v>
      </c>
      <c r="DA273" s="78">
        <f t="shared" ref="DA273:DA336" si="553">+$O273*AD273+$P273*BH273+$Q273*(0.9*BH273+$S273)+$R273</f>
        <v>0</v>
      </c>
      <c r="DB273" s="78">
        <f t="shared" ref="DB273:DB336" si="554">+$O273*AE273+$P273*BI273+$Q273*(0.9*BI273+$S273)+$R273</f>
        <v>0</v>
      </c>
      <c r="DC273" s="78">
        <f t="shared" ref="DC273:DC336" si="555">+$O273*AF273+$P273*BJ273+$Q273*(0.9*BJ273+$S273)+$R273</f>
        <v>0</v>
      </c>
      <c r="DD273" s="78">
        <f t="shared" ref="DD273:DD336" si="556">+$O273*AG273+$P273*BK273+$Q273*(0.9*BK273+$S273)+$R273</f>
        <v>0</v>
      </c>
      <c r="DE273" s="78">
        <f t="shared" ref="DE273:DE336" si="557">+$O273*AH273+$P273*BL273+$Q273*(0.9*BL273+$S273)+$R273</f>
        <v>0</v>
      </c>
      <c r="DF273" s="78">
        <f t="shared" ref="DF273:DF336" si="558">+$O273*AI273+$P273*BM273+$Q273*(0.9*BM273+$S273)+$R273</f>
        <v>0</v>
      </c>
      <c r="DG273" s="77">
        <f t="shared" ref="DG273:DG336" si="559">+SUM(CU273:DF273)</f>
        <v>35.46</v>
      </c>
      <c r="DH273" s="75"/>
      <c r="DJ273" s="6">
        <f t="shared" ref="DJ273:DJ336" si="560">+IF(X273=0,0,$T273)</f>
        <v>30</v>
      </c>
      <c r="DK273" s="6">
        <f t="shared" ref="DK273:DK336" si="561">+IF(Y273=0,0,$T273)</f>
        <v>0</v>
      </c>
      <c r="DL273" s="6">
        <f t="shared" ref="DL273:DL336" si="562">+IF(Z273=0,0,$T273)</f>
        <v>0</v>
      </c>
      <c r="DM273" s="6">
        <f t="shared" ref="DM273:DM336" si="563">+IF(AA273=0,0,$T273)</f>
        <v>0</v>
      </c>
      <c r="DN273" s="6">
        <f t="shared" ref="DN273:DN336" si="564">+IF(AB273=0,0,$T273)</f>
        <v>0</v>
      </c>
      <c r="DO273" s="6">
        <f t="shared" ref="DO273:DO336" si="565">+IF(AC273=0,0,$T273)</f>
        <v>0</v>
      </c>
      <c r="DP273" s="6">
        <f t="shared" ref="DP273:DP336" si="566">+IF(AD273=0,0,$T273)</f>
        <v>0</v>
      </c>
      <c r="DQ273" s="6">
        <f t="shared" ref="DQ273:DQ336" si="567">+IF(AE273=0,0,$T273)</f>
        <v>0</v>
      </c>
      <c r="DR273" s="6">
        <f t="shared" ref="DR273:DR336" si="568">+IF(AF273=0,0,$T273)</f>
        <v>0</v>
      </c>
      <c r="DS273" s="6">
        <f t="shared" ref="DS273:DS336" si="569">+IF(AG273=0,0,$T273)</f>
        <v>0</v>
      </c>
      <c r="DT273" s="6">
        <f t="shared" ref="DT273:DT336" si="570">+IF(AH273=0,0,$T273)</f>
        <v>0</v>
      </c>
      <c r="DU273" s="6">
        <f t="shared" ref="DU273:DU336" si="571">+IF(AI273=0,0,$T273)</f>
        <v>0</v>
      </c>
      <c r="DV273" s="77">
        <f t="shared" si="505"/>
        <v>30</v>
      </c>
      <c r="DY273" s="6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77">
        <f t="shared" si="503"/>
        <v>0</v>
      </c>
      <c r="EO273" s="75">
        <f t="shared" si="535"/>
        <v>65.460000000000008</v>
      </c>
      <c r="EP273" s="75">
        <f t="shared" si="536"/>
        <v>0</v>
      </c>
      <c r="EQ273" s="75">
        <f t="shared" si="537"/>
        <v>0</v>
      </c>
      <c r="ER273" s="75">
        <f t="shared" si="538"/>
        <v>0</v>
      </c>
      <c r="ES273" s="75">
        <f t="shared" si="539"/>
        <v>0</v>
      </c>
      <c r="ET273" s="75">
        <f t="shared" si="540"/>
        <v>0</v>
      </c>
      <c r="EU273" s="75">
        <f t="shared" si="541"/>
        <v>0</v>
      </c>
      <c r="EV273" s="75">
        <f t="shared" si="542"/>
        <v>0</v>
      </c>
      <c r="EW273" s="75">
        <f t="shared" si="543"/>
        <v>0</v>
      </c>
      <c r="EX273" s="75">
        <f t="shared" si="544"/>
        <v>0</v>
      </c>
      <c r="EY273" s="75">
        <f t="shared" si="545"/>
        <v>0</v>
      </c>
      <c r="EZ273" s="75">
        <f t="shared" si="546"/>
        <v>0</v>
      </c>
      <c r="FA273" s="77">
        <f t="shared" si="504"/>
        <v>65.460000000000008</v>
      </c>
      <c r="FD273" s="75">
        <f t="shared" ref="FD273:FD336" si="572">+AM273-EO273-DY273</f>
        <v>1707.54</v>
      </c>
      <c r="FE273" s="75">
        <f t="shared" ref="FE273:FE336" si="573">+AN273-EP273-DZ273</f>
        <v>0</v>
      </c>
      <c r="FF273" s="75">
        <f t="shared" ref="FF273:FF336" si="574">+AO273-EQ273-EA273</f>
        <v>0</v>
      </c>
      <c r="FG273" s="75">
        <f t="shared" ref="FG273:FG336" si="575">+AP273-ER273-EB273</f>
        <v>0</v>
      </c>
      <c r="FH273" s="75">
        <f t="shared" ref="FH273:FH336" si="576">+AQ273-ES273-EC273</f>
        <v>0</v>
      </c>
      <c r="FI273" s="75">
        <f t="shared" ref="FI273:FI336" si="577">+AR273-ET273-ED273</f>
        <v>0</v>
      </c>
      <c r="FJ273" s="75">
        <f t="shared" ref="FJ273:FJ336" si="578">+AS273-EU273-EE273</f>
        <v>0</v>
      </c>
      <c r="FK273" s="75">
        <f t="shared" ref="FK273:FK336" si="579">+AT273-EV273-EF273</f>
        <v>0</v>
      </c>
      <c r="FL273" s="75">
        <f t="shared" ref="FL273:FL336" si="580">+AU273-EW273-EG273</f>
        <v>0</v>
      </c>
      <c r="FM273" s="75">
        <f t="shared" ref="FM273:FM336" si="581">+AV273-EX273-EH273</f>
        <v>0</v>
      </c>
      <c r="FN273" s="75">
        <f t="shared" ref="FN273:FN336" si="582">+AW273-EY273-EI273</f>
        <v>0</v>
      </c>
      <c r="FO273" s="75">
        <f t="shared" ref="FO273:FO336" si="583">+AX273-EZ273-EJ273</f>
        <v>0</v>
      </c>
      <c r="FP273" s="75">
        <f t="shared" ref="FP273:FP336" si="584">+AY273-FA273</f>
        <v>1707.54</v>
      </c>
    </row>
    <row r="274" spans="1:172" ht="15" customHeight="1" outlineLevel="2" x14ac:dyDescent="0.25">
      <c r="A274" s="30">
        <v>12</v>
      </c>
      <c r="B274" s="30" t="s">
        <v>408</v>
      </c>
      <c r="C274" s="30" t="s">
        <v>6</v>
      </c>
      <c r="D274" s="64">
        <f t="shared" si="507"/>
        <v>16232</v>
      </c>
      <c r="E274" s="62">
        <v>16232</v>
      </c>
      <c r="F274" s="39" t="s">
        <v>876</v>
      </c>
      <c r="G274" s="36" t="s">
        <v>410</v>
      </c>
      <c r="H274" s="36" t="s">
        <v>410</v>
      </c>
      <c r="I274" s="55" t="s">
        <v>874</v>
      </c>
      <c r="J274" s="44" t="s">
        <v>875</v>
      </c>
      <c r="K274" s="44" t="s">
        <v>431</v>
      </c>
      <c r="L274" s="32" t="s">
        <v>220</v>
      </c>
      <c r="M274" s="33" t="s">
        <v>405</v>
      </c>
      <c r="N274" s="34">
        <v>0.01</v>
      </c>
      <c r="O274" s="34">
        <v>0.02</v>
      </c>
      <c r="P274" s="34">
        <v>0</v>
      </c>
      <c r="Q274" s="34">
        <v>0</v>
      </c>
      <c r="R274" s="33">
        <v>0</v>
      </c>
      <c r="S274" s="33">
        <v>0</v>
      </c>
      <c r="T274" s="33">
        <v>30</v>
      </c>
      <c r="U274" s="33"/>
      <c r="X274" s="75">
        <f>+VLOOKUP($D274,[1]venta_neta_cons!$A$2:$N$1048576,3,0)</f>
        <v>3204</v>
      </c>
      <c r="Y274" s="75">
        <f>+VLOOKUP($D274,[1]venta_neta_cons!$A$2:$N$1048576,4,0)</f>
        <v>0</v>
      </c>
      <c r="Z274" s="75">
        <f>+VLOOKUP($D274,[1]venta_neta_cons!$A$2:$N$1048576,5,0)</f>
        <v>0</v>
      </c>
      <c r="AA274" s="75">
        <f>+VLOOKUP($D274,[1]venta_neta_cons!$A$2:$N$1048576,6,0)</f>
        <v>0</v>
      </c>
      <c r="AB274" s="75">
        <f>+VLOOKUP($D274,[1]venta_neta_cons!$A$2:$N$1048576,7,0)</f>
        <v>0</v>
      </c>
      <c r="AC274" s="75">
        <f>+VLOOKUP($D274,[1]venta_neta_cons!$A$2:$N$1048576,8,0)</f>
        <v>0</v>
      </c>
      <c r="AD274" s="75">
        <f>+VLOOKUP($D274,[1]venta_neta_cons!$A$2:$N$1048576,9,0)</f>
        <v>0</v>
      </c>
      <c r="AE274" s="75">
        <f>+VLOOKUP($D274,[1]venta_neta_cons!$A$2:$N$1048576,10,0)</f>
        <v>0</v>
      </c>
      <c r="AF274" s="75">
        <f>+VLOOKUP($D274,[1]venta_neta_cons!$A$2:$N$1048576,11,0)</f>
        <v>0</v>
      </c>
      <c r="AG274" s="75">
        <f>+VLOOKUP($D274,[1]venta_neta_cons!$A$2:$N$1048576,12,0)</f>
        <v>0</v>
      </c>
      <c r="AH274" s="75">
        <f>+VLOOKUP($D274,[1]venta_neta_cons!$A$2:$N$1048576,13,0)</f>
        <v>0</v>
      </c>
      <c r="AI274" s="75">
        <f>+VLOOKUP($D274,[1]venta_neta_cons!$A$2:$N$1048576,14,0)</f>
        <v>0</v>
      </c>
      <c r="AJ274" s="76">
        <f t="shared" si="508"/>
        <v>3204</v>
      </c>
      <c r="AK274" s="159">
        <f t="shared" si="506"/>
        <v>0.15225031210986265</v>
      </c>
      <c r="AL274" s="76"/>
      <c r="AM274" s="75">
        <f>+VLOOKUP($D274,[1]saldo_cons!$A$2:$N$1048576,3,0)</f>
        <v>3204</v>
      </c>
      <c r="AN274" s="75">
        <f>+VLOOKUP($D274,[1]saldo_cons!$A$2:$N$1048576,4,0)</f>
        <v>0</v>
      </c>
      <c r="AO274" s="75">
        <f>+VLOOKUP($D274,[1]saldo_cons!$A$2:$N$1048576,5,0)</f>
        <v>0</v>
      </c>
      <c r="AP274" s="75">
        <f>+VLOOKUP($D274,[1]saldo_cons!$A$2:$N$1048576,6,0)</f>
        <v>0</v>
      </c>
      <c r="AQ274" s="75">
        <f>+VLOOKUP($D274,[1]saldo_cons!$A$2:$N$1048576,7,0)</f>
        <v>0</v>
      </c>
      <c r="AR274" s="75">
        <f>+VLOOKUP($D274,[1]saldo_cons!$A$2:$N$1048576,8,0)</f>
        <v>0</v>
      </c>
      <c r="AS274" s="75">
        <f>+VLOOKUP($D274,[1]saldo_cons!$A$2:$N$1048576,9,0)</f>
        <v>0</v>
      </c>
      <c r="AT274" s="75">
        <f>+VLOOKUP($D274,[1]saldo_cons!$A$2:$N$1048576,10,0)</f>
        <v>0</v>
      </c>
      <c r="AU274" s="75">
        <f>+VLOOKUP($D274,[1]saldo_cons!$A$2:$N$1048576,11,0)</f>
        <v>0</v>
      </c>
      <c r="AV274" s="75">
        <f>+VLOOKUP($D274,[1]saldo_cons!$A$2:$N$1048576,12,0)</f>
        <v>0</v>
      </c>
      <c r="AW274" s="75">
        <f>+VLOOKUP($D274,[1]saldo_cons!$A$2:$N$1048576,13,0)</f>
        <v>0</v>
      </c>
      <c r="AX274" s="75">
        <f>+VLOOKUP($D274,[1]saldo_cons!$A$2:$N$1048576,14,0)</f>
        <v>0</v>
      </c>
      <c r="AY274" s="76">
        <f t="shared" si="501"/>
        <v>3204</v>
      </c>
      <c r="AZ274" s="76"/>
      <c r="BA274" s="76"/>
      <c r="BB274" s="75">
        <f>+VLOOKUP($D274,[1]ggr_cons!$A$2:$N$1048576,3,0)</f>
        <v>487.80999999999995</v>
      </c>
      <c r="BC274" s="75">
        <f>+VLOOKUP($D274,[1]ggr_cons!$A$2:$N$1048576,4,0)</f>
        <v>0</v>
      </c>
      <c r="BD274" s="75">
        <f>+VLOOKUP($D274,[1]ggr_cons!$A$2:$N$1048576,5,0)</f>
        <v>0</v>
      </c>
      <c r="BE274" s="75">
        <f>+VLOOKUP($D274,[1]ggr_cons!$A$2:$N$1048576,6,0)</f>
        <v>0</v>
      </c>
      <c r="BF274" s="75">
        <f>+VLOOKUP($D274,[1]ggr_cons!$A$2:$N$1048576,7,0)</f>
        <v>0</v>
      </c>
      <c r="BG274" s="75">
        <f>+VLOOKUP($D274,[1]ggr_cons!$A$2:$N$1048576,8,0)</f>
        <v>0</v>
      </c>
      <c r="BH274" s="75">
        <f>+VLOOKUP($D274,[1]ggr_cons!$A$2:$N$1048576,9,0)</f>
        <v>0</v>
      </c>
      <c r="BI274" s="75">
        <f>+VLOOKUP($D274,[1]ggr_cons!$A$2:$N$1048576,10,0)</f>
        <v>0</v>
      </c>
      <c r="BJ274" s="75">
        <f>+VLOOKUP($D274,[1]ggr_cons!$A$2:$N$1048576,11,0)</f>
        <v>0</v>
      </c>
      <c r="BK274" s="75">
        <f>+VLOOKUP($D274,[1]ggr_cons!$A$2:$N$1048576,12,0)</f>
        <v>0</v>
      </c>
      <c r="BL274" s="75">
        <f>+VLOOKUP($D274,[1]ggr_cons!$A$2:$N$1048576,13,0)</f>
        <v>0</v>
      </c>
      <c r="BM274" s="75">
        <f>+VLOOKUP($D274,[1]ggr_cons!$A$2:$N$1048576,14,0)</f>
        <v>0</v>
      </c>
      <c r="BN274" s="76">
        <f t="shared" si="502"/>
        <v>487.80999999999995</v>
      </c>
      <c r="BO274" s="75"/>
      <c r="BP274" s="75"/>
      <c r="BQ274" s="77">
        <f t="shared" si="509"/>
        <v>32.04</v>
      </c>
      <c r="BR274" s="77">
        <f t="shared" si="510"/>
        <v>0</v>
      </c>
      <c r="BS274" s="77">
        <f t="shared" si="511"/>
        <v>0</v>
      </c>
      <c r="BT274" s="77">
        <f t="shared" si="512"/>
        <v>0</v>
      </c>
      <c r="BU274" s="77">
        <f t="shared" si="513"/>
        <v>0</v>
      </c>
      <c r="BV274" s="77">
        <f t="shared" si="514"/>
        <v>0</v>
      </c>
      <c r="BW274" s="77">
        <f t="shared" si="515"/>
        <v>0</v>
      </c>
      <c r="BX274" s="77">
        <f t="shared" si="516"/>
        <v>0</v>
      </c>
      <c r="BY274" s="77">
        <f t="shared" si="517"/>
        <v>0</v>
      </c>
      <c r="BZ274" s="77">
        <f t="shared" si="518"/>
        <v>0</v>
      </c>
      <c r="CA274" s="77">
        <f t="shared" si="519"/>
        <v>0</v>
      </c>
      <c r="CB274" s="77">
        <f t="shared" si="520"/>
        <v>0</v>
      </c>
      <c r="CC274" s="77">
        <f t="shared" si="521"/>
        <v>32.04</v>
      </c>
      <c r="CD274" s="75"/>
      <c r="CE274" s="77"/>
      <c r="CF274" s="77">
        <f t="shared" si="522"/>
        <v>26.479338842975206</v>
      </c>
      <c r="CG274" s="77">
        <f t="shared" si="523"/>
        <v>0</v>
      </c>
      <c r="CH274" s="77">
        <f t="shared" si="524"/>
        <v>0</v>
      </c>
      <c r="CI274" s="77">
        <f t="shared" si="525"/>
        <v>0</v>
      </c>
      <c r="CJ274" s="77">
        <f t="shared" si="526"/>
        <v>0</v>
      </c>
      <c r="CK274" s="77">
        <f t="shared" si="527"/>
        <v>0</v>
      </c>
      <c r="CL274" s="77">
        <f t="shared" si="528"/>
        <v>0</v>
      </c>
      <c r="CM274" s="77">
        <f t="shared" si="529"/>
        <v>0</v>
      </c>
      <c r="CN274" s="77">
        <f t="shared" si="530"/>
        <v>0</v>
      </c>
      <c r="CO274" s="77">
        <f t="shared" si="531"/>
        <v>0</v>
      </c>
      <c r="CP274" s="77">
        <f t="shared" si="532"/>
        <v>0</v>
      </c>
      <c r="CQ274" s="77">
        <f t="shared" si="533"/>
        <v>0</v>
      </c>
      <c r="CR274" s="77">
        <f t="shared" si="534"/>
        <v>26.479338842975206</v>
      </c>
      <c r="CS274" s="75"/>
      <c r="CT274" s="75"/>
      <c r="CU274" s="78">
        <f t="shared" si="547"/>
        <v>64.08</v>
      </c>
      <c r="CV274" s="78">
        <f t="shared" si="548"/>
        <v>0</v>
      </c>
      <c r="CW274" s="78">
        <f t="shared" si="549"/>
        <v>0</v>
      </c>
      <c r="CX274" s="78">
        <f t="shared" si="550"/>
        <v>0</v>
      </c>
      <c r="CY274" s="78">
        <f t="shared" si="551"/>
        <v>0</v>
      </c>
      <c r="CZ274" s="78">
        <f t="shared" si="552"/>
        <v>0</v>
      </c>
      <c r="DA274" s="78">
        <f t="shared" si="553"/>
        <v>0</v>
      </c>
      <c r="DB274" s="78">
        <f t="shared" si="554"/>
        <v>0</v>
      </c>
      <c r="DC274" s="78">
        <f t="shared" si="555"/>
        <v>0</v>
      </c>
      <c r="DD274" s="78">
        <f t="shared" si="556"/>
        <v>0</v>
      </c>
      <c r="DE274" s="78">
        <f t="shared" si="557"/>
        <v>0</v>
      </c>
      <c r="DF274" s="78">
        <f t="shared" si="558"/>
        <v>0</v>
      </c>
      <c r="DG274" s="77">
        <f t="shared" si="559"/>
        <v>64.08</v>
      </c>
      <c r="DH274" s="75"/>
      <c r="DJ274" s="6">
        <f t="shared" si="560"/>
        <v>30</v>
      </c>
      <c r="DK274" s="6">
        <f t="shared" si="561"/>
        <v>0</v>
      </c>
      <c r="DL274" s="6">
        <f t="shared" si="562"/>
        <v>0</v>
      </c>
      <c r="DM274" s="6">
        <f t="shared" si="563"/>
        <v>0</v>
      </c>
      <c r="DN274" s="6">
        <f t="shared" si="564"/>
        <v>0</v>
      </c>
      <c r="DO274" s="6">
        <f t="shared" si="565"/>
        <v>0</v>
      </c>
      <c r="DP274" s="6">
        <f t="shared" si="566"/>
        <v>0</v>
      </c>
      <c r="DQ274" s="6">
        <f t="shared" si="567"/>
        <v>0</v>
      </c>
      <c r="DR274" s="6">
        <f t="shared" si="568"/>
        <v>0</v>
      </c>
      <c r="DS274" s="6">
        <f t="shared" si="569"/>
        <v>0</v>
      </c>
      <c r="DT274" s="6">
        <f t="shared" si="570"/>
        <v>0</v>
      </c>
      <c r="DU274" s="6">
        <f t="shared" si="571"/>
        <v>0</v>
      </c>
      <c r="DV274" s="77">
        <f t="shared" si="505"/>
        <v>30</v>
      </c>
      <c r="DY274" s="6">
        <v>0</v>
      </c>
      <c r="DZ274" s="6">
        <v>0</v>
      </c>
      <c r="EA274" s="6">
        <v>0</v>
      </c>
      <c r="EB274" s="6">
        <v>0</v>
      </c>
      <c r="EC274" s="6">
        <v>0</v>
      </c>
      <c r="ED274" s="6">
        <v>0</v>
      </c>
      <c r="EE274" s="6">
        <v>0</v>
      </c>
      <c r="EF274" s="6">
        <v>0</v>
      </c>
      <c r="EG274" s="6">
        <v>0</v>
      </c>
      <c r="EH274" s="6">
        <v>0</v>
      </c>
      <c r="EI274" s="6">
        <v>0</v>
      </c>
      <c r="EJ274" s="6">
        <v>0</v>
      </c>
      <c r="EK274" s="77">
        <f t="shared" si="503"/>
        <v>0</v>
      </c>
      <c r="EO274" s="75">
        <f t="shared" si="535"/>
        <v>94.08</v>
      </c>
      <c r="EP274" s="75">
        <f t="shared" si="536"/>
        <v>0</v>
      </c>
      <c r="EQ274" s="75">
        <f t="shared" si="537"/>
        <v>0</v>
      </c>
      <c r="ER274" s="75">
        <f t="shared" si="538"/>
        <v>0</v>
      </c>
      <c r="ES274" s="75">
        <f t="shared" si="539"/>
        <v>0</v>
      </c>
      <c r="ET274" s="75">
        <f t="shared" si="540"/>
        <v>0</v>
      </c>
      <c r="EU274" s="75">
        <f t="shared" si="541"/>
        <v>0</v>
      </c>
      <c r="EV274" s="75">
        <f t="shared" si="542"/>
        <v>0</v>
      </c>
      <c r="EW274" s="75">
        <f t="shared" si="543"/>
        <v>0</v>
      </c>
      <c r="EX274" s="75">
        <f t="shared" si="544"/>
        <v>0</v>
      </c>
      <c r="EY274" s="75">
        <f t="shared" si="545"/>
        <v>0</v>
      </c>
      <c r="EZ274" s="75">
        <f t="shared" si="546"/>
        <v>0</v>
      </c>
      <c r="FA274" s="77">
        <f t="shared" si="504"/>
        <v>94.08</v>
      </c>
      <c r="FD274" s="75">
        <f t="shared" si="572"/>
        <v>3109.92</v>
      </c>
      <c r="FE274" s="75">
        <f t="shared" si="573"/>
        <v>0</v>
      </c>
      <c r="FF274" s="75">
        <f t="shared" si="574"/>
        <v>0</v>
      </c>
      <c r="FG274" s="75">
        <f t="shared" si="575"/>
        <v>0</v>
      </c>
      <c r="FH274" s="75">
        <f t="shared" si="576"/>
        <v>0</v>
      </c>
      <c r="FI274" s="75">
        <f t="shared" si="577"/>
        <v>0</v>
      </c>
      <c r="FJ274" s="75">
        <f t="shared" si="578"/>
        <v>0</v>
      </c>
      <c r="FK274" s="75">
        <f t="shared" si="579"/>
        <v>0</v>
      </c>
      <c r="FL274" s="75">
        <f t="shared" si="580"/>
        <v>0</v>
      </c>
      <c r="FM274" s="75">
        <f t="shared" si="581"/>
        <v>0</v>
      </c>
      <c r="FN274" s="75">
        <f t="shared" si="582"/>
        <v>0</v>
      </c>
      <c r="FO274" s="75">
        <f t="shared" si="583"/>
        <v>0</v>
      </c>
      <c r="FP274" s="75">
        <f t="shared" si="584"/>
        <v>3109.92</v>
      </c>
    </row>
    <row r="275" spans="1:172" ht="15" customHeight="1" outlineLevel="2" x14ac:dyDescent="0.25">
      <c r="A275" s="30">
        <v>12</v>
      </c>
      <c r="B275" s="30" t="s">
        <v>408</v>
      </c>
      <c r="C275" s="30" t="s">
        <v>6</v>
      </c>
      <c r="D275" s="64">
        <f t="shared" si="507"/>
        <v>16233</v>
      </c>
      <c r="E275" s="62">
        <v>16233</v>
      </c>
      <c r="F275" s="39" t="s">
        <v>878</v>
      </c>
      <c r="G275" s="36" t="s">
        <v>410</v>
      </c>
      <c r="H275" s="36" t="s">
        <v>410</v>
      </c>
      <c r="I275" s="55" t="s">
        <v>877</v>
      </c>
      <c r="J275" s="44" t="s">
        <v>689</v>
      </c>
      <c r="K275" s="44" t="s">
        <v>431</v>
      </c>
      <c r="L275" s="32" t="s">
        <v>220</v>
      </c>
      <c r="M275" s="33" t="s">
        <v>405</v>
      </c>
      <c r="N275" s="34">
        <v>0.01</v>
      </c>
      <c r="O275" s="34">
        <v>0.02</v>
      </c>
      <c r="P275" s="34">
        <v>0</v>
      </c>
      <c r="Q275" s="34">
        <v>0</v>
      </c>
      <c r="R275" s="33">
        <v>0</v>
      </c>
      <c r="S275" s="33">
        <v>0</v>
      </c>
      <c r="T275" s="33">
        <v>30</v>
      </c>
      <c r="U275" s="33"/>
      <c r="X275" s="75">
        <f>+VLOOKUP($D275,[1]venta_neta_cons!$A$2:$N$1048576,3,0)</f>
        <v>4261</v>
      </c>
      <c r="Y275" s="75">
        <f>+VLOOKUP($D275,[1]venta_neta_cons!$A$2:$N$1048576,4,0)</f>
        <v>0</v>
      </c>
      <c r="Z275" s="75">
        <f>+VLOOKUP($D275,[1]venta_neta_cons!$A$2:$N$1048576,5,0)</f>
        <v>0</v>
      </c>
      <c r="AA275" s="75">
        <f>+VLOOKUP($D275,[1]venta_neta_cons!$A$2:$N$1048576,6,0)</f>
        <v>0</v>
      </c>
      <c r="AB275" s="75">
        <f>+VLOOKUP($D275,[1]venta_neta_cons!$A$2:$N$1048576,7,0)</f>
        <v>0</v>
      </c>
      <c r="AC275" s="75">
        <f>+VLOOKUP($D275,[1]venta_neta_cons!$A$2:$N$1048576,8,0)</f>
        <v>0</v>
      </c>
      <c r="AD275" s="75">
        <f>+VLOOKUP($D275,[1]venta_neta_cons!$A$2:$N$1048576,9,0)</f>
        <v>0</v>
      </c>
      <c r="AE275" s="75">
        <f>+VLOOKUP($D275,[1]venta_neta_cons!$A$2:$N$1048576,10,0)</f>
        <v>0</v>
      </c>
      <c r="AF275" s="75">
        <f>+VLOOKUP($D275,[1]venta_neta_cons!$A$2:$N$1048576,11,0)</f>
        <v>0</v>
      </c>
      <c r="AG275" s="75">
        <f>+VLOOKUP($D275,[1]venta_neta_cons!$A$2:$N$1048576,12,0)</f>
        <v>0</v>
      </c>
      <c r="AH275" s="75">
        <f>+VLOOKUP($D275,[1]venta_neta_cons!$A$2:$N$1048576,13,0)</f>
        <v>0</v>
      </c>
      <c r="AI275" s="75">
        <f>+VLOOKUP($D275,[1]venta_neta_cons!$A$2:$N$1048576,14,0)</f>
        <v>0</v>
      </c>
      <c r="AJ275" s="76">
        <f t="shared" si="508"/>
        <v>4261</v>
      </c>
      <c r="AK275" s="159">
        <f t="shared" si="506"/>
        <v>0.11846984275991555</v>
      </c>
      <c r="AL275" s="76"/>
      <c r="AM275" s="75">
        <f>+VLOOKUP($D275,[1]saldo_cons!$A$2:$N$1048576,3,0)</f>
        <v>4261</v>
      </c>
      <c r="AN275" s="75">
        <f>+VLOOKUP($D275,[1]saldo_cons!$A$2:$N$1048576,4,0)</f>
        <v>0</v>
      </c>
      <c r="AO275" s="75">
        <f>+VLOOKUP($D275,[1]saldo_cons!$A$2:$N$1048576,5,0)</f>
        <v>0</v>
      </c>
      <c r="AP275" s="75">
        <f>+VLOOKUP($D275,[1]saldo_cons!$A$2:$N$1048576,6,0)</f>
        <v>0</v>
      </c>
      <c r="AQ275" s="75">
        <f>+VLOOKUP($D275,[1]saldo_cons!$A$2:$N$1048576,7,0)</f>
        <v>0</v>
      </c>
      <c r="AR275" s="75">
        <f>+VLOOKUP($D275,[1]saldo_cons!$A$2:$N$1048576,8,0)</f>
        <v>0</v>
      </c>
      <c r="AS275" s="75">
        <f>+VLOOKUP($D275,[1]saldo_cons!$A$2:$N$1048576,9,0)</f>
        <v>0</v>
      </c>
      <c r="AT275" s="75">
        <f>+VLOOKUP($D275,[1]saldo_cons!$A$2:$N$1048576,10,0)</f>
        <v>0</v>
      </c>
      <c r="AU275" s="75">
        <f>+VLOOKUP($D275,[1]saldo_cons!$A$2:$N$1048576,11,0)</f>
        <v>0</v>
      </c>
      <c r="AV275" s="75">
        <f>+VLOOKUP($D275,[1]saldo_cons!$A$2:$N$1048576,12,0)</f>
        <v>0</v>
      </c>
      <c r="AW275" s="75">
        <f>+VLOOKUP($D275,[1]saldo_cons!$A$2:$N$1048576,13,0)</f>
        <v>0</v>
      </c>
      <c r="AX275" s="75">
        <f>+VLOOKUP($D275,[1]saldo_cons!$A$2:$N$1048576,14,0)</f>
        <v>0</v>
      </c>
      <c r="AY275" s="76">
        <f t="shared" si="501"/>
        <v>4261</v>
      </c>
      <c r="AZ275" s="76"/>
      <c r="BA275" s="76"/>
      <c r="BB275" s="75">
        <f>+VLOOKUP($D275,[1]ggr_cons!$A$2:$N$1048576,3,0)</f>
        <v>504.80000000000018</v>
      </c>
      <c r="BC275" s="75">
        <f>+VLOOKUP($D275,[1]ggr_cons!$A$2:$N$1048576,4,0)</f>
        <v>0</v>
      </c>
      <c r="BD275" s="75">
        <f>+VLOOKUP($D275,[1]ggr_cons!$A$2:$N$1048576,5,0)</f>
        <v>0</v>
      </c>
      <c r="BE275" s="75">
        <f>+VLOOKUP($D275,[1]ggr_cons!$A$2:$N$1048576,6,0)</f>
        <v>0</v>
      </c>
      <c r="BF275" s="75">
        <f>+VLOOKUP($D275,[1]ggr_cons!$A$2:$N$1048576,7,0)</f>
        <v>0</v>
      </c>
      <c r="BG275" s="75">
        <f>+VLOOKUP($D275,[1]ggr_cons!$A$2:$N$1048576,8,0)</f>
        <v>0</v>
      </c>
      <c r="BH275" s="75">
        <f>+VLOOKUP($D275,[1]ggr_cons!$A$2:$N$1048576,9,0)</f>
        <v>0</v>
      </c>
      <c r="BI275" s="75">
        <f>+VLOOKUP($D275,[1]ggr_cons!$A$2:$N$1048576,10,0)</f>
        <v>0</v>
      </c>
      <c r="BJ275" s="75">
        <f>+VLOOKUP($D275,[1]ggr_cons!$A$2:$N$1048576,11,0)</f>
        <v>0</v>
      </c>
      <c r="BK275" s="75">
        <f>+VLOOKUP($D275,[1]ggr_cons!$A$2:$N$1048576,12,0)</f>
        <v>0</v>
      </c>
      <c r="BL275" s="75">
        <f>+VLOOKUP($D275,[1]ggr_cons!$A$2:$N$1048576,13,0)</f>
        <v>0</v>
      </c>
      <c r="BM275" s="75">
        <f>+VLOOKUP($D275,[1]ggr_cons!$A$2:$N$1048576,14,0)</f>
        <v>0</v>
      </c>
      <c r="BN275" s="76">
        <f t="shared" si="502"/>
        <v>504.80000000000018</v>
      </c>
      <c r="BO275" s="75"/>
      <c r="BP275" s="75"/>
      <c r="BQ275" s="77">
        <f t="shared" si="509"/>
        <v>42.61</v>
      </c>
      <c r="BR275" s="77">
        <f t="shared" si="510"/>
        <v>0</v>
      </c>
      <c r="BS275" s="77">
        <f t="shared" si="511"/>
        <v>0</v>
      </c>
      <c r="BT275" s="77">
        <f t="shared" si="512"/>
        <v>0</v>
      </c>
      <c r="BU275" s="77">
        <f t="shared" si="513"/>
        <v>0</v>
      </c>
      <c r="BV275" s="77">
        <f t="shared" si="514"/>
        <v>0</v>
      </c>
      <c r="BW275" s="77">
        <f t="shared" si="515"/>
        <v>0</v>
      </c>
      <c r="BX275" s="77">
        <f t="shared" si="516"/>
        <v>0</v>
      </c>
      <c r="BY275" s="77">
        <f t="shared" si="517"/>
        <v>0</v>
      </c>
      <c r="BZ275" s="77">
        <f t="shared" si="518"/>
        <v>0</v>
      </c>
      <c r="CA275" s="77">
        <f t="shared" si="519"/>
        <v>0</v>
      </c>
      <c r="CB275" s="77">
        <f t="shared" si="520"/>
        <v>0</v>
      </c>
      <c r="CC275" s="77">
        <f t="shared" si="521"/>
        <v>42.61</v>
      </c>
      <c r="CD275" s="75"/>
      <c r="CE275" s="77"/>
      <c r="CF275" s="77">
        <f t="shared" si="522"/>
        <v>35.214876033057848</v>
      </c>
      <c r="CG275" s="77">
        <f t="shared" si="523"/>
        <v>0</v>
      </c>
      <c r="CH275" s="77">
        <f t="shared" si="524"/>
        <v>0</v>
      </c>
      <c r="CI275" s="77">
        <f t="shared" si="525"/>
        <v>0</v>
      </c>
      <c r="CJ275" s="77">
        <f t="shared" si="526"/>
        <v>0</v>
      </c>
      <c r="CK275" s="77">
        <f t="shared" si="527"/>
        <v>0</v>
      </c>
      <c r="CL275" s="77">
        <f t="shared" si="528"/>
        <v>0</v>
      </c>
      <c r="CM275" s="77">
        <f t="shared" si="529"/>
        <v>0</v>
      </c>
      <c r="CN275" s="77">
        <f t="shared" si="530"/>
        <v>0</v>
      </c>
      <c r="CO275" s="77">
        <f t="shared" si="531"/>
        <v>0</v>
      </c>
      <c r="CP275" s="77">
        <f t="shared" si="532"/>
        <v>0</v>
      </c>
      <c r="CQ275" s="77">
        <f t="shared" si="533"/>
        <v>0</v>
      </c>
      <c r="CR275" s="77">
        <f t="shared" si="534"/>
        <v>35.214876033057848</v>
      </c>
      <c r="CS275" s="75"/>
      <c r="CT275" s="75"/>
      <c r="CU275" s="78">
        <f t="shared" si="547"/>
        <v>85.22</v>
      </c>
      <c r="CV275" s="78">
        <f t="shared" si="548"/>
        <v>0</v>
      </c>
      <c r="CW275" s="78">
        <f t="shared" si="549"/>
        <v>0</v>
      </c>
      <c r="CX275" s="78">
        <f t="shared" si="550"/>
        <v>0</v>
      </c>
      <c r="CY275" s="78">
        <f t="shared" si="551"/>
        <v>0</v>
      </c>
      <c r="CZ275" s="78">
        <f t="shared" si="552"/>
        <v>0</v>
      </c>
      <c r="DA275" s="78">
        <f t="shared" si="553"/>
        <v>0</v>
      </c>
      <c r="DB275" s="78">
        <f t="shared" si="554"/>
        <v>0</v>
      </c>
      <c r="DC275" s="78">
        <f t="shared" si="555"/>
        <v>0</v>
      </c>
      <c r="DD275" s="78">
        <f t="shared" si="556"/>
        <v>0</v>
      </c>
      <c r="DE275" s="78">
        <f t="shared" si="557"/>
        <v>0</v>
      </c>
      <c r="DF275" s="78">
        <f t="shared" si="558"/>
        <v>0</v>
      </c>
      <c r="DG275" s="77">
        <f t="shared" si="559"/>
        <v>85.22</v>
      </c>
      <c r="DH275" s="75"/>
      <c r="DJ275" s="6">
        <f t="shared" si="560"/>
        <v>30</v>
      </c>
      <c r="DK275" s="6">
        <f t="shared" si="561"/>
        <v>0</v>
      </c>
      <c r="DL275" s="6">
        <f t="shared" si="562"/>
        <v>0</v>
      </c>
      <c r="DM275" s="6">
        <f t="shared" si="563"/>
        <v>0</v>
      </c>
      <c r="DN275" s="6">
        <f t="shared" si="564"/>
        <v>0</v>
      </c>
      <c r="DO275" s="6">
        <f t="shared" si="565"/>
        <v>0</v>
      </c>
      <c r="DP275" s="6">
        <f t="shared" si="566"/>
        <v>0</v>
      </c>
      <c r="DQ275" s="6">
        <f t="shared" si="567"/>
        <v>0</v>
      </c>
      <c r="DR275" s="6">
        <f t="shared" si="568"/>
        <v>0</v>
      </c>
      <c r="DS275" s="6">
        <f t="shared" si="569"/>
        <v>0</v>
      </c>
      <c r="DT275" s="6">
        <f t="shared" si="570"/>
        <v>0</v>
      </c>
      <c r="DU275" s="6">
        <f t="shared" si="571"/>
        <v>0</v>
      </c>
      <c r="DV275" s="77">
        <f t="shared" si="505"/>
        <v>30</v>
      </c>
      <c r="DY275" s="6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77">
        <f t="shared" si="503"/>
        <v>0</v>
      </c>
      <c r="EO275" s="75">
        <f t="shared" si="535"/>
        <v>115.22</v>
      </c>
      <c r="EP275" s="75">
        <f t="shared" si="536"/>
        <v>0</v>
      </c>
      <c r="EQ275" s="75">
        <f t="shared" si="537"/>
        <v>0</v>
      </c>
      <c r="ER275" s="75">
        <f t="shared" si="538"/>
        <v>0</v>
      </c>
      <c r="ES275" s="75">
        <f t="shared" si="539"/>
        <v>0</v>
      </c>
      <c r="ET275" s="75">
        <f t="shared" si="540"/>
        <v>0</v>
      </c>
      <c r="EU275" s="75">
        <f t="shared" si="541"/>
        <v>0</v>
      </c>
      <c r="EV275" s="75">
        <f t="shared" si="542"/>
        <v>0</v>
      </c>
      <c r="EW275" s="75">
        <f t="shared" si="543"/>
        <v>0</v>
      </c>
      <c r="EX275" s="75">
        <f t="shared" si="544"/>
        <v>0</v>
      </c>
      <c r="EY275" s="75">
        <f t="shared" si="545"/>
        <v>0</v>
      </c>
      <c r="EZ275" s="75">
        <f t="shared" si="546"/>
        <v>0</v>
      </c>
      <c r="FA275" s="77">
        <f t="shared" si="504"/>
        <v>115.22</v>
      </c>
      <c r="FD275" s="75">
        <f t="shared" si="572"/>
        <v>4145.78</v>
      </c>
      <c r="FE275" s="75">
        <f t="shared" si="573"/>
        <v>0</v>
      </c>
      <c r="FF275" s="75">
        <f t="shared" si="574"/>
        <v>0</v>
      </c>
      <c r="FG275" s="75">
        <f t="shared" si="575"/>
        <v>0</v>
      </c>
      <c r="FH275" s="75">
        <f t="shared" si="576"/>
        <v>0</v>
      </c>
      <c r="FI275" s="75">
        <f t="shared" si="577"/>
        <v>0</v>
      </c>
      <c r="FJ275" s="75">
        <f t="shared" si="578"/>
        <v>0</v>
      </c>
      <c r="FK275" s="75">
        <f t="shared" si="579"/>
        <v>0</v>
      </c>
      <c r="FL275" s="75">
        <f t="shared" si="580"/>
        <v>0</v>
      </c>
      <c r="FM275" s="75">
        <f t="shared" si="581"/>
        <v>0</v>
      </c>
      <c r="FN275" s="75">
        <f t="shared" si="582"/>
        <v>0</v>
      </c>
      <c r="FO275" s="75">
        <f t="shared" si="583"/>
        <v>0</v>
      </c>
      <c r="FP275" s="75">
        <f t="shared" si="584"/>
        <v>4145.78</v>
      </c>
    </row>
    <row r="276" spans="1:172" ht="15" customHeight="1" outlineLevel="2" x14ac:dyDescent="0.25">
      <c r="A276" s="30">
        <v>12</v>
      </c>
      <c r="B276" s="30" t="s">
        <v>408</v>
      </c>
      <c r="C276" s="30" t="s">
        <v>6</v>
      </c>
      <c r="D276" s="64">
        <f t="shared" si="507"/>
        <v>16236</v>
      </c>
      <c r="E276" s="62">
        <v>16236</v>
      </c>
      <c r="F276" s="39" t="s">
        <v>880</v>
      </c>
      <c r="G276" s="36" t="s">
        <v>410</v>
      </c>
      <c r="H276" s="36" t="s">
        <v>410</v>
      </c>
      <c r="I276" s="39" t="s">
        <v>879</v>
      </c>
      <c r="J276" s="39" t="s">
        <v>431</v>
      </c>
      <c r="K276" s="37" t="s">
        <v>431</v>
      </c>
      <c r="L276" s="32" t="s">
        <v>220</v>
      </c>
      <c r="M276" s="33" t="s">
        <v>405</v>
      </c>
      <c r="N276" s="34">
        <v>0.01</v>
      </c>
      <c r="O276" s="34">
        <v>0.02</v>
      </c>
      <c r="P276" s="34">
        <v>0</v>
      </c>
      <c r="Q276" s="34">
        <v>0</v>
      </c>
      <c r="R276" s="33">
        <v>0</v>
      </c>
      <c r="S276" s="33">
        <v>0</v>
      </c>
      <c r="T276" s="33">
        <v>30</v>
      </c>
      <c r="U276" s="33"/>
      <c r="X276" s="75">
        <f>+VLOOKUP($D276,[1]venta_neta_cons!$A$2:$N$1048576,3,0)</f>
        <v>5356</v>
      </c>
      <c r="Y276" s="75">
        <f>+VLOOKUP($D276,[1]venta_neta_cons!$A$2:$N$1048576,4,0)</f>
        <v>0</v>
      </c>
      <c r="Z276" s="75">
        <f>+VLOOKUP($D276,[1]venta_neta_cons!$A$2:$N$1048576,5,0)</f>
        <v>0</v>
      </c>
      <c r="AA276" s="75">
        <f>+VLOOKUP($D276,[1]venta_neta_cons!$A$2:$N$1048576,6,0)</f>
        <v>0</v>
      </c>
      <c r="AB276" s="75">
        <f>+VLOOKUP($D276,[1]venta_neta_cons!$A$2:$N$1048576,7,0)</f>
        <v>0</v>
      </c>
      <c r="AC276" s="75">
        <f>+VLOOKUP($D276,[1]venta_neta_cons!$A$2:$N$1048576,8,0)</f>
        <v>0</v>
      </c>
      <c r="AD276" s="75">
        <f>+VLOOKUP($D276,[1]venta_neta_cons!$A$2:$N$1048576,9,0)</f>
        <v>0</v>
      </c>
      <c r="AE276" s="75">
        <f>+VLOOKUP($D276,[1]venta_neta_cons!$A$2:$N$1048576,10,0)</f>
        <v>0</v>
      </c>
      <c r="AF276" s="75">
        <f>+VLOOKUP($D276,[1]venta_neta_cons!$A$2:$N$1048576,11,0)</f>
        <v>0</v>
      </c>
      <c r="AG276" s="75">
        <f>+VLOOKUP($D276,[1]venta_neta_cons!$A$2:$N$1048576,12,0)</f>
        <v>0</v>
      </c>
      <c r="AH276" s="75">
        <f>+VLOOKUP($D276,[1]venta_neta_cons!$A$2:$N$1048576,13,0)</f>
        <v>0</v>
      </c>
      <c r="AI276" s="75">
        <f>+VLOOKUP($D276,[1]venta_neta_cons!$A$2:$N$1048576,14,0)</f>
        <v>0</v>
      </c>
      <c r="AJ276" s="76">
        <f t="shared" si="508"/>
        <v>5356</v>
      </c>
      <c r="AK276" s="159">
        <f t="shared" si="506"/>
        <v>0.28004294249439876</v>
      </c>
      <c r="AL276" s="76"/>
      <c r="AM276" s="75">
        <f>+VLOOKUP($D276,[1]saldo_cons!$A$2:$N$1048576,3,0)</f>
        <v>5356</v>
      </c>
      <c r="AN276" s="75">
        <f>+VLOOKUP($D276,[1]saldo_cons!$A$2:$N$1048576,4,0)</f>
        <v>0</v>
      </c>
      <c r="AO276" s="75">
        <f>+VLOOKUP($D276,[1]saldo_cons!$A$2:$N$1048576,5,0)</f>
        <v>0</v>
      </c>
      <c r="AP276" s="75">
        <f>+VLOOKUP($D276,[1]saldo_cons!$A$2:$N$1048576,6,0)</f>
        <v>0</v>
      </c>
      <c r="AQ276" s="75">
        <f>+VLOOKUP($D276,[1]saldo_cons!$A$2:$N$1048576,7,0)</f>
        <v>0</v>
      </c>
      <c r="AR276" s="75">
        <f>+VLOOKUP($D276,[1]saldo_cons!$A$2:$N$1048576,8,0)</f>
        <v>0</v>
      </c>
      <c r="AS276" s="75">
        <f>+VLOOKUP($D276,[1]saldo_cons!$A$2:$N$1048576,9,0)</f>
        <v>0</v>
      </c>
      <c r="AT276" s="75">
        <f>+VLOOKUP($D276,[1]saldo_cons!$A$2:$N$1048576,10,0)</f>
        <v>0</v>
      </c>
      <c r="AU276" s="75">
        <f>+VLOOKUP($D276,[1]saldo_cons!$A$2:$N$1048576,11,0)</f>
        <v>0</v>
      </c>
      <c r="AV276" s="75">
        <f>+VLOOKUP($D276,[1]saldo_cons!$A$2:$N$1048576,12,0)</f>
        <v>0</v>
      </c>
      <c r="AW276" s="75">
        <f>+VLOOKUP($D276,[1]saldo_cons!$A$2:$N$1048576,13,0)</f>
        <v>0</v>
      </c>
      <c r="AX276" s="75">
        <f>+VLOOKUP($D276,[1]saldo_cons!$A$2:$N$1048576,14,0)</f>
        <v>0</v>
      </c>
      <c r="AY276" s="76">
        <f t="shared" ref="AY276:AY339" si="585">+SUM(AM276:AX276)</f>
        <v>5356</v>
      </c>
      <c r="AZ276" s="76"/>
      <c r="BA276" s="76"/>
      <c r="BB276" s="75">
        <f>+VLOOKUP($D276,[1]ggr_cons!$A$2:$N$1048576,3,0)</f>
        <v>1499.9099999999999</v>
      </c>
      <c r="BC276" s="75">
        <f>+VLOOKUP($D276,[1]ggr_cons!$A$2:$N$1048576,4,0)</f>
        <v>0</v>
      </c>
      <c r="BD276" s="75">
        <f>+VLOOKUP($D276,[1]ggr_cons!$A$2:$N$1048576,5,0)</f>
        <v>0</v>
      </c>
      <c r="BE276" s="75">
        <f>+VLOOKUP($D276,[1]ggr_cons!$A$2:$N$1048576,6,0)</f>
        <v>0</v>
      </c>
      <c r="BF276" s="75">
        <f>+VLOOKUP($D276,[1]ggr_cons!$A$2:$N$1048576,7,0)</f>
        <v>0</v>
      </c>
      <c r="BG276" s="75">
        <f>+VLOOKUP($D276,[1]ggr_cons!$A$2:$N$1048576,8,0)</f>
        <v>0</v>
      </c>
      <c r="BH276" s="75">
        <f>+VLOOKUP($D276,[1]ggr_cons!$A$2:$N$1048576,9,0)</f>
        <v>0</v>
      </c>
      <c r="BI276" s="75">
        <f>+VLOOKUP($D276,[1]ggr_cons!$A$2:$N$1048576,10,0)</f>
        <v>0</v>
      </c>
      <c r="BJ276" s="75">
        <f>+VLOOKUP($D276,[1]ggr_cons!$A$2:$N$1048576,11,0)</f>
        <v>0</v>
      </c>
      <c r="BK276" s="75">
        <f>+VLOOKUP($D276,[1]ggr_cons!$A$2:$N$1048576,12,0)</f>
        <v>0</v>
      </c>
      <c r="BL276" s="75">
        <f>+VLOOKUP($D276,[1]ggr_cons!$A$2:$N$1048576,13,0)</f>
        <v>0</v>
      </c>
      <c r="BM276" s="75">
        <f>+VLOOKUP($D276,[1]ggr_cons!$A$2:$N$1048576,14,0)</f>
        <v>0</v>
      </c>
      <c r="BN276" s="76">
        <f t="shared" ref="BN276:BN339" si="586">+SUM(BB276:BM276)</f>
        <v>1499.9099999999999</v>
      </c>
      <c r="BO276" s="75"/>
      <c r="BP276" s="75"/>
      <c r="BQ276" s="77">
        <f t="shared" si="509"/>
        <v>53.56</v>
      </c>
      <c r="BR276" s="77">
        <f t="shared" si="510"/>
        <v>0</v>
      </c>
      <c r="BS276" s="77">
        <f t="shared" si="511"/>
        <v>0</v>
      </c>
      <c r="BT276" s="77">
        <f t="shared" si="512"/>
        <v>0</v>
      </c>
      <c r="BU276" s="77">
        <f t="shared" si="513"/>
        <v>0</v>
      </c>
      <c r="BV276" s="77">
        <f t="shared" si="514"/>
        <v>0</v>
      </c>
      <c r="BW276" s="77">
        <f t="shared" si="515"/>
        <v>0</v>
      </c>
      <c r="BX276" s="77">
        <f t="shared" si="516"/>
        <v>0</v>
      </c>
      <c r="BY276" s="77">
        <f t="shared" si="517"/>
        <v>0</v>
      </c>
      <c r="BZ276" s="77">
        <f t="shared" si="518"/>
        <v>0</v>
      </c>
      <c r="CA276" s="77">
        <f t="shared" si="519"/>
        <v>0</v>
      </c>
      <c r="CB276" s="77">
        <f t="shared" si="520"/>
        <v>0</v>
      </c>
      <c r="CC276" s="77">
        <f t="shared" si="521"/>
        <v>53.56</v>
      </c>
      <c r="CD276" s="75"/>
      <c r="CE276" s="77"/>
      <c r="CF276" s="77">
        <f t="shared" si="522"/>
        <v>44.264462809917362</v>
      </c>
      <c r="CG276" s="77">
        <f t="shared" si="523"/>
        <v>0</v>
      </c>
      <c r="CH276" s="77">
        <f t="shared" si="524"/>
        <v>0</v>
      </c>
      <c r="CI276" s="77">
        <f t="shared" si="525"/>
        <v>0</v>
      </c>
      <c r="CJ276" s="77">
        <f t="shared" si="526"/>
        <v>0</v>
      </c>
      <c r="CK276" s="77">
        <f t="shared" si="527"/>
        <v>0</v>
      </c>
      <c r="CL276" s="77">
        <f t="shared" si="528"/>
        <v>0</v>
      </c>
      <c r="CM276" s="77">
        <f t="shared" si="529"/>
        <v>0</v>
      </c>
      <c r="CN276" s="77">
        <f t="shared" si="530"/>
        <v>0</v>
      </c>
      <c r="CO276" s="77">
        <f t="shared" si="531"/>
        <v>0</v>
      </c>
      <c r="CP276" s="77">
        <f t="shared" si="532"/>
        <v>0</v>
      </c>
      <c r="CQ276" s="77">
        <f t="shared" si="533"/>
        <v>0</v>
      </c>
      <c r="CR276" s="77">
        <f t="shared" si="534"/>
        <v>44.264462809917362</v>
      </c>
      <c r="CS276" s="75"/>
      <c r="CT276" s="75"/>
      <c r="CU276" s="78">
        <f t="shared" si="547"/>
        <v>107.12</v>
      </c>
      <c r="CV276" s="78">
        <f t="shared" si="548"/>
        <v>0</v>
      </c>
      <c r="CW276" s="78">
        <f t="shared" si="549"/>
        <v>0</v>
      </c>
      <c r="CX276" s="78">
        <f t="shared" si="550"/>
        <v>0</v>
      </c>
      <c r="CY276" s="78">
        <f t="shared" si="551"/>
        <v>0</v>
      </c>
      <c r="CZ276" s="78">
        <f t="shared" si="552"/>
        <v>0</v>
      </c>
      <c r="DA276" s="78">
        <f t="shared" si="553"/>
        <v>0</v>
      </c>
      <c r="DB276" s="78">
        <f t="shared" si="554"/>
        <v>0</v>
      </c>
      <c r="DC276" s="78">
        <f t="shared" si="555"/>
        <v>0</v>
      </c>
      <c r="DD276" s="78">
        <f t="shared" si="556"/>
        <v>0</v>
      </c>
      <c r="DE276" s="78">
        <f t="shared" si="557"/>
        <v>0</v>
      </c>
      <c r="DF276" s="78">
        <f t="shared" si="558"/>
        <v>0</v>
      </c>
      <c r="DG276" s="77">
        <f t="shared" si="559"/>
        <v>107.12</v>
      </c>
      <c r="DH276" s="75"/>
      <c r="DJ276" s="6">
        <f t="shared" si="560"/>
        <v>30</v>
      </c>
      <c r="DK276" s="6">
        <f t="shared" si="561"/>
        <v>0</v>
      </c>
      <c r="DL276" s="6">
        <f t="shared" si="562"/>
        <v>0</v>
      </c>
      <c r="DM276" s="6">
        <f t="shared" si="563"/>
        <v>0</v>
      </c>
      <c r="DN276" s="6">
        <f t="shared" si="564"/>
        <v>0</v>
      </c>
      <c r="DO276" s="6">
        <f t="shared" si="565"/>
        <v>0</v>
      </c>
      <c r="DP276" s="6">
        <f t="shared" si="566"/>
        <v>0</v>
      </c>
      <c r="DQ276" s="6">
        <f t="shared" si="567"/>
        <v>0</v>
      </c>
      <c r="DR276" s="6">
        <f t="shared" si="568"/>
        <v>0</v>
      </c>
      <c r="DS276" s="6">
        <f t="shared" si="569"/>
        <v>0</v>
      </c>
      <c r="DT276" s="6">
        <f t="shared" si="570"/>
        <v>0</v>
      </c>
      <c r="DU276" s="6">
        <f t="shared" si="571"/>
        <v>0</v>
      </c>
      <c r="DV276" s="77">
        <f t="shared" si="505"/>
        <v>30</v>
      </c>
      <c r="DY276" s="6">
        <v>0</v>
      </c>
      <c r="DZ276" s="6">
        <v>0</v>
      </c>
      <c r="EA276" s="6">
        <v>0</v>
      </c>
      <c r="EB276" s="6">
        <v>0</v>
      </c>
      <c r="EC276" s="6">
        <v>0</v>
      </c>
      <c r="ED276" s="6">
        <v>0</v>
      </c>
      <c r="EE276" s="6">
        <v>0</v>
      </c>
      <c r="EF276" s="6">
        <v>0</v>
      </c>
      <c r="EG276" s="6">
        <v>0</v>
      </c>
      <c r="EH276" s="6">
        <v>0</v>
      </c>
      <c r="EI276" s="6">
        <v>0</v>
      </c>
      <c r="EJ276" s="6">
        <v>0</v>
      </c>
      <c r="EK276" s="77">
        <f t="shared" ref="EK276:EK339" si="587">+SUM(DY276:EJ276)</f>
        <v>0</v>
      </c>
      <c r="EO276" s="75">
        <f t="shared" si="535"/>
        <v>137.12</v>
      </c>
      <c r="EP276" s="75">
        <f t="shared" si="536"/>
        <v>0</v>
      </c>
      <c r="EQ276" s="75">
        <f t="shared" si="537"/>
        <v>0</v>
      </c>
      <c r="ER276" s="75">
        <f t="shared" si="538"/>
        <v>0</v>
      </c>
      <c r="ES276" s="75">
        <f t="shared" si="539"/>
        <v>0</v>
      </c>
      <c r="ET276" s="75">
        <f t="shared" si="540"/>
        <v>0</v>
      </c>
      <c r="EU276" s="75">
        <f t="shared" si="541"/>
        <v>0</v>
      </c>
      <c r="EV276" s="75">
        <f t="shared" si="542"/>
        <v>0</v>
      </c>
      <c r="EW276" s="75">
        <f t="shared" si="543"/>
        <v>0</v>
      </c>
      <c r="EX276" s="75">
        <f t="shared" si="544"/>
        <v>0</v>
      </c>
      <c r="EY276" s="75">
        <f t="shared" si="545"/>
        <v>0</v>
      </c>
      <c r="EZ276" s="75">
        <f t="shared" si="546"/>
        <v>0</v>
      </c>
      <c r="FA276" s="77">
        <f t="shared" ref="FA276:FA339" si="588">+SUM(EO276:EZ276)</f>
        <v>137.12</v>
      </c>
      <c r="FD276" s="75">
        <f t="shared" si="572"/>
        <v>5218.88</v>
      </c>
      <c r="FE276" s="75">
        <f t="shared" si="573"/>
        <v>0</v>
      </c>
      <c r="FF276" s="75">
        <f t="shared" si="574"/>
        <v>0</v>
      </c>
      <c r="FG276" s="75">
        <f t="shared" si="575"/>
        <v>0</v>
      </c>
      <c r="FH276" s="75">
        <f t="shared" si="576"/>
        <v>0</v>
      </c>
      <c r="FI276" s="75">
        <f t="shared" si="577"/>
        <v>0</v>
      </c>
      <c r="FJ276" s="75">
        <f t="shared" si="578"/>
        <v>0</v>
      </c>
      <c r="FK276" s="75">
        <f t="shared" si="579"/>
        <v>0</v>
      </c>
      <c r="FL276" s="75">
        <f t="shared" si="580"/>
        <v>0</v>
      </c>
      <c r="FM276" s="75">
        <f t="shared" si="581"/>
        <v>0</v>
      </c>
      <c r="FN276" s="75">
        <f t="shared" si="582"/>
        <v>0</v>
      </c>
      <c r="FO276" s="75">
        <f t="shared" si="583"/>
        <v>0</v>
      </c>
      <c r="FP276" s="75">
        <f t="shared" si="584"/>
        <v>5218.88</v>
      </c>
    </row>
    <row r="277" spans="1:172" ht="15" customHeight="1" outlineLevel="2" x14ac:dyDescent="0.25">
      <c r="A277" s="30">
        <v>12</v>
      </c>
      <c r="B277" s="30" t="s">
        <v>408</v>
      </c>
      <c r="C277" s="30" t="s">
        <v>6</v>
      </c>
      <c r="D277" s="64">
        <f t="shared" si="507"/>
        <v>16237</v>
      </c>
      <c r="E277" s="62">
        <v>16237</v>
      </c>
      <c r="F277" s="39" t="s">
        <v>882</v>
      </c>
      <c r="G277" s="36" t="s">
        <v>410</v>
      </c>
      <c r="H277" s="36" t="s">
        <v>410</v>
      </c>
      <c r="I277" s="39" t="s">
        <v>881</v>
      </c>
      <c r="J277" s="39" t="s">
        <v>431</v>
      </c>
      <c r="K277" s="37" t="s">
        <v>431</v>
      </c>
      <c r="L277" s="32" t="s">
        <v>220</v>
      </c>
      <c r="M277" s="33" t="s">
        <v>405</v>
      </c>
      <c r="N277" s="34">
        <v>0.01</v>
      </c>
      <c r="O277" s="34">
        <v>0.02</v>
      </c>
      <c r="P277" s="34">
        <v>0</v>
      </c>
      <c r="Q277" s="34">
        <v>0</v>
      </c>
      <c r="R277" s="33">
        <v>0</v>
      </c>
      <c r="S277" s="33">
        <v>0</v>
      </c>
      <c r="T277" s="33">
        <v>30</v>
      </c>
      <c r="U277" s="33"/>
      <c r="X277" s="75">
        <f>+VLOOKUP($D277,[1]venta_neta_cons!$A$2:$N$1048576,3,0)</f>
        <v>200</v>
      </c>
      <c r="Y277" s="75">
        <f>+VLOOKUP($D277,[1]venta_neta_cons!$A$2:$N$1048576,4,0)</f>
        <v>0</v>
      </c>
      <c r="Z277" s="75">
        <f>+VLOOKUP($D277,[1]venta_neta_cons!$A$2:$N$1048576,5,0)</f>
        <v>0</v>
      </c>
      <c r="AA277" s="75">
        <f>+VLOOKUP($D277,[1]venta_neta_cons!$A$2:$N$1048576,6,0)</f>
        <v>0</v>
      </c>
      <c r="AB277" s="75">
        <f>+VLOOKUP($D277,[1]venta_neta_cons!$A$2:$N$1048576,7,0)</f>
        <v>0</v>
      </c>
      <c r="AC277" s="75">
        <f>+VLOOKUP($D277,[1]venta_neta_cons!$A$2:$N$1048576,8,0)</f>
        <v>0</v>
      </c>
      <c r="AD277" s="75">
        <f>+VLOOKUP($D277,[1]venta_neta_cons!$A$2:$N$1048576,9,0)</f>
        <v>0</v>
      </c>
      <c r="AE277" s="75">
        <f>+VLOOKUP($D277,[1]venta_neta_cons!$A$2:$N$1048576,10,0)</f>
        <v>0</v>
      </c>
      <c r="AF277" s="75">
        <f>+VLOOKUP($D277,[1]venta_neta_cons!$A$2:$N$1048576,11,0)</f>
        <v>0</v>
      </c>
      <c r="AG277" s="75">
        <f>+VLOOKUP($D277,[1]venta_neta_cons!$A$2:$N$1048576,12,0)</f>
        <v>0</v>
      </c>
      <c r="AH277" s="75">
        <f>+VLOOKUP($D277,[1]venta_neta_cons!$A$2:$N$1048576,13,0)</f>
        <v>0</v>
      </c>
      <c r="AI277" s="75">
        <f>+VLOOKUP($D277,[1]venta_neta_cons!$A$2:$N$1048576,14,0)</f>
        <v>0</v>
      </c>
      <c r="AJ277" s="76">
        <f t="shared" si="508"/>
        <v>200</v>
      </c>
      <c r="AK277" s="159">
        <f t="shared" si="506"/>
        <v>0.56279999999999997</v>
      </c>
      <c r="AL277" s="76"/>
      <c r="AM277" s="75">
        <f>+VLOOKUP($D277,[1]saldo_cons!$A$2:$N$1048576,3,0)</f>
        <v>200</v>
      </c>
      <c r="AN277" s="75">
        <f>+VLOOKUP($D277,[1]saldo_cons!$A$2:$N$1048576,4,0)</f>
        <v>0</v>
      </c>
      <c r="AO277" s="75">
        <f>+VLOOKUP($D277,[1]saldo_cons!$A$2:$N$1048576,5,0)</f>
        <v>0</v>
      </c>
      <c r="AP277" s="75">
        <f>+VLOOKUP($D277,[1]saldo_cons!$A$2:$N$1048576,6,0)</f>
        <v>0</v>
      </c>
      <c r="AQ277" s="75">
        <f>+VLOOKUP($D277,[1]saldo_cons!$A$2:$N$1048576,7,0)</f>
        <v>0</v>
      </c>
      <c r="AR277" s="75">
        <f>+VLOOKUP($D277,[1]saldo_cons!$A$2:$N$1048576,8,0)</f>
        <v>0</v>
      </c>
      <c r="AS277" s="75">
        <f>+VLOOKUP($D277,[1]saldo_cons!$A$2:$N$1048576,9,0)</f>
        <v>0</v>
      </c>
      <c r="AT277" s="75">
        <f>+VLOOKUP($D277,[1]saldo_cons!$A$2:$N$1048576,10,0)</f>
        <v>0</v>
      </c>
      <c r="AU277" s="75">
        <f>+VLOOKUP($D277,[1]saldo_cons!$A$2:$N$1048576,11,0)</f>
        <v>0</v>
      </c>
      <c r="AV277" s="75">
        <f>+VLOOKUP($D277,[1]saldo_cons!$A$2:$N$1048576,12,0)</f>
        <v>0</v>
      </c>
      <c r="AW277" s="75">
        <f>+VLOOKUP($D277,[1]saldo_cons!$A$2:$N$1048576,13,0)</f>
        <v>0</v>
      </c>
      <c r="AX277" s="75">
        <f>+VLOOKUP($D277,[1]saldo_cons!$A$2:$N$1048576,14,0)</f>
        <v>0</v>
      </c>
      <c r="AY277" s="76">
        <f t="shared" si="585"/>
        <v>200</v>
      </c>
      <c r="AZ277" s="76"/>
      <c r="BA277" s="76"/>
      <c r="BB277" s="75">
        <f>+VLOOKUP($D277,[1]ggr_cons!$A$2:$N$1048576,3,0)</f>
        <v>112.56</v>
      </c>
      <c r="BC277" s="75">
        <f>+VLOOKUP($D277,[1]ggr_cons!$A$2:$N$1048576,4,0)</f>
        <v>0</v>
      </c>
      <c r="BD277" s="75">
        <f>+VLOOKUP($D277,[1]ggr_cons!$A$2:$N$1048576,5,0)</f>
        <v>0</v>
      </c>
      <c r="BE277" s="75">
        <f>+VLOOKUP($D277,[1]ggr_cons!$A$2:$N$1048576,6,0)</f>
        <v>0</v>
      </c>
      <c r="BF277" s="75">
        <f>+VLOOKUP($D277,[1]ggr_cons!$A$2:$N$1048576,7,0)</f>
        <v>0</v>
      </c>
      <c r="BG277" s="75">
        <f>+VLOOKUP($D277,[1]ggr_cons!$A$2:$N$1048576,8,0)</f>
        <v>0</v>
      </c>
      <c r="BH277" s="75">
        <f>+VLOOKUP($D277,[1]ggr_cons!$A$2:$N$1048576,9,0)</f>
        <v>0</v>
      </c>
      <c r="BI277" s="75">
        <f>+VLOOKUP($D277,[1]ggr_cons!$A$2:$N$1048576,10,0)</f>
        <v>0</v>
      </c>
      <c r="BJ277" s="75">
        <f>+VLOOKUP($D277,[1]ggr_cons!$A$2:$N$1048576,11,0)</f>
        <v>0</v>
      </c>
      <c r="BK277" s="75">
        <f>+VLOOKUP($D277,[1]ggr_cons!$A$2:$N$1048576,12,0)</f>
        <v>0</v>
      </c>
      <c r="BL277" s="75">
        <f>+VLOOKUP($D277,[1]ggr_cons!$A$2:$N$1048576,13,0)</f>
        <v>0</v>
      </c>
      <c r="BM277" s="75">
        <f>+VLOOKUP($D277,[1]ggr_cons!$A$2:$N$1048576,14,0)</f>
        <v>0</v>
      </c>
      <c r="BN277" s="76">
        <f t="shared" si="586"/>
        <v>112.56</v>
      </c>
      <c r="BO277" s="75"/>
      <c r="BP277" s="75"/>
      <c r="BQ277" s="77">
        <f t="shared" si="509"/>
        <v>2</v>
      </c>
      <c r="BR277" s="77">
        <f t="shared" si="510"/>
        <v>0</v>
      </c>
      <c r="BS277" s="77">
        <f t="shared" si="511"/>
        <v>0</v>
      </c>
      <c r="BT277" s="77">
        <f t="shared" si="512"/>
        <v>0</v>
      </c>
      <c r="BU277" s="77">
        <f t="shared" si="513"/>
        <v>0</v>
      </c>
      <c r="BV277" s="77">
        <f t="shared" si="514"/>
        <v>0</v>
      </c>
      <c r="BW277" s="77">
        <f t="shared" si="515"/>
        <v>0</v>
      </c>
      <c r="BX277" s="77">
        <f t="shared" si="516"/>
        <v>0</v>
      </c>
      <c r="BY277" s="77">
        <f t="shared" si="517"/>
        <v>0</v>
      </c>
      <c r="BZ277" s="77">
        <f t="shared" si="518"/>
        <v>0</v>
      </c>
      <c r="CA277" s="77">
        <f t="shared" si="519"/>
        <v>0</v>
      </c>
      <c r="CB277" s="77">
        <f t="shared" si="520"/>
        <v>0</v>
      </c>
      <c r="CC277" s="77">
        <f t="shared" si="521"/>
        <v>2</v>
      </c>
      <c r="CD277" s="75"/>
      <c r="CE277" s="77"/>
      <c r="CF277" s="77">
        <f t="shared" si="522"/>
        <v>1.6528925619834711</v>
      </c>
      <c r="CG277" s="77">
        <f t="shared" si="523"/>
        <v>0</v>
      </c>
      <c r="CH277" s="77">
        <f t="shared" si="524"/>
        <v>0</v>
      </c>
      <c r="CI277" s="77">
        <f t="shared" si="525"/>
        <v>0</v>
      </c>
      <c r="CJ277" s="77">
        <f t="shared" si="526"/>
        <v>0</v>
      </c>
      <c r="CK277" s="77">
        <f t="shared" si="527"/>
        <v>0</v>
      </c>
      <c r="CL277" s="77">
        <f t="shared" si="528"/>
        <v>0</v>
      </c>
      <c r="CM277" s="77">
        <f t="shared" si="529"/>
        <v>0</v>
      </c>
      <c r="CN277" s="77">
        <f t="shared" si="530"/>
        <v>0</v>
      </c>
      <c r="CO277" s="77">
        <f t="shared" si="531"/>
        <v>0</v>
      </c>
      <c r="CP277" s="77">
        <f t="shared" si="532"/>
        <v>0</v>
      </c>
      <c r="CQ277" s="77">
        <f t="shared" si="533"/>
        <v>0</v>
      </c>
      <c r="CR277" s="77">
        <f t="shared" si="534"/>
        <v>1.6528925619834711</v>
      </c>
      <c r="CS277" s="75"/>
      <c r="CT277" s="75"/>
      <c r="CU277" s="78">
        <f t="shared" si="547"/>
        <v>4</v>
      </c>
      <c r="CV277" s="78">
        <f t="shared" si="548"/>
        <v>0</v>
      </c>
      <c r="CW277" s="78">
        <f t="shared" si="549"/>
        <v>0</v>
      </c>
      <c r="CX277" s="78">
        <f t="shared" si="550"/>
        <v>0</v>
      </c>
      <c r="CY277" s="78">
        <f t="shared" si="551"/>
        <v>0</v>
      </c>
      <c r="CZ277" s="78">
        <f t="shared" si="552"/>
        <v>0</v>
      </c>
      <c r="DA277" s="78">
        <f t="shared" si="553"/>
        <v>0</v>
      </c>
      <c r="DB277" s="78">
        <f t="shared" si="554"/>
        <v>0</v>
      </c>
      <c r="DC277" s="78">
        <f t="shared" si="555"/>
        <v>0</v>
      </c>
      <c r="DD277" s="78">
        <f t="shared" si="556"/>
        <v>0</v>
      </c>
      <c r="DE277" s="78">
        <f t="shared" si="557"/>
        <v>0</v>
      </c>
      <c r="DF277" s="78">
        <f t="shared" si="558"/>
        <v>0</v>
      </c>
      <c r="DG277" s="77">
        <f t="shared" si="559"/>
        <v>4</v>
      </c>
      <c r="DH277" s="75"/>
      <c r="DJ277" s="6">
        <f t="shared" si="560"/>
        <v>30</v>
      </c>
      <c r="DK277" s="6">
        <f t="shared" si="561"/>
        <v>0</v>
      </c>
      <c r="DL277" s="6">
        <f t="shared" si="562"/>
        <v>0</v>
      </c>
      <c r="DM277" s="6">
        <f t="shared" si="563"/>
        <v>0</v>
      </c>
      <c r="DN277" s="6">
        <f t="shared" si="564"/>
        <v>0</v>
      </c>
      <c r="DO277" s="6">
        <f t="shared" si="565"/>
        <v>0</v>
      </c>
      <c r="DP277" s="6">
        <f t="shared" si="566"/>
        <v>0</v>
      </c>
      <c r="DQ277" s="6">
        <f t="shared" si="567"/>
        <v>0</v>
      </c>
      <c r="DR277" s="6">
        <f t="shared" si="568"/>
        <v>0</v>
      </c>
      <c r="DS277" s="6">
        <f t="shared" si="569"/>
        <v>0</v>
      </c>
      <c r="DT277" s="6">
        <f t="shared" si="570"/>
        <v>0</v>
      </c>
      <c r="DU277" s="6">
        <f t="shared" si="571"/>
        <v>0</v>
      </c>
      <c r="DV277" s="77">
        <f t="shared" si="505"/>
        <v>30</v>
      </c>
      <c r="DY277" s="6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77">
        <f t="shared" si="587"/>
        <v>0</v>
      </c>
      <c r="EO277" s="75">
        <f t="shared" si="535"/>
        <v>34</v>
      </c>
      <c r="EP277" s="75">
        <f t="shared" si="536"/>
        <v>0</v>
      </c>
      <c r="EQ277" s="75">
        <f t="shared" si="537"/>
        <v>0</v>
      </c>
      <c r="ER277" s="75">
        <f t="shared" si="538"/>
        <v>0</v>
      </c>
      <c r="ES277" s="75">
        <f t="shared" si="539"/>
        <v>0</v>
      </c>
      <c r="ET277" s="75">
        <f t="shared" si="540"/>
        <v>0</v>
      </c>
      <c r="EU277" s="75">
        <f t="shared" si="541"/>
        <v>0</v>
      </c>
      <c r="EV277" s="75">
        <f t="shared" si="542"/>
        <v>0</v>
      </c>
      <c r="EW277" s="75">
        <f t="shared" si="543"/>
        <v>0</v>
      </c>
      <c r="EX277" s="75">
        <f t="shared" si="544"/>
        <v>0</v>
      </c>
      <c r="EY277" s="75">
        <f t="shared" si="545"/>
        <v>0</v>
      </c>
      <c r="EZ277" s="75">
        <f t="shared" si="546"/>
        <v>0</v>
      </c>
      <c r="FA277" s="77">
        <f t="shared" si="588"/>
        <v>34</v>
      </c>
      <c r="FD277" s="75">
        <f t="shared" si="572"/>
        <v>166</v>
      </c>
      <c r="FE277" s="75">
        <f t="shared" si="573"/>
        <v>0</v>
      </c>
      <c r="FF277" s="75">
        <f t="shared" si="574"/>
        <v>0</v>
      </c>
      <c r="FG277" s="75">
        <f t="shared" si="575"/>
        <v>0</v>
      </c>
      <c r="FH277" s="75">
        <f t="shared" si="576"/>
        <v>0</v>
      </c>
      <c r="FI277" s="75">
        <f t="shared" si="577"/>
        <v>0</v>
      </c>
      <c r="FJ277" s="75">
        <f t="shared" si="578"/>
        <v>0</v>
      </c>
      <c r="FK277" s="75">
        <f t="shared" si="579"/>
        <v>0</v>
      </c>
      <c r="FL277" s="75">
        <f t="shared" si="580"/>
        <v>0</v>
      </c>
      <c r="FM277" s="75">
        <f t="shared" si="581"/>
        <v>0</v>
      </c>
      <c r="FN277" s="75">
        <f t="shared" si="582"/>
        <v>0</v>
      </c>
      <c r="FO277" s="75">
        <f t="shared" si="583"/>
        <v>0</v>
      </c>
      <c r="FP277" s="75">
        <f t="shared" si="584"/>
        <v>166</v>
      </c>
    </row>
    <row r="278" spans="1:172" ht="15" customHeight="1" outlineLevel="2" x14ac:dyDescent="0.25">
      <c r="A278" s="30">
        <v>12</v>
      </c>
      <c r="B278" s="30" t="s">
        <v>408</v>
      </c>
      <c r="C278" s="30" t="s">
        <v>6</v>
      </c>
      <c r="D278" s="64">
        <f t="shared" si="507"/>
        <v>16238</v>
      </c>
      <c r="E278" s="62">
        <v>16238</v>
      </c>
      <c r="F278" s="39" t="s">
        <v>884</v>
      </c>
      <c r="G278" s="36" t="s">
        <v>410</v>
      </c>
      <c r="H278" s="36" t="s">
        <v>410</v>
      </c>
      <c r="I278" s="39" t="s">
        <v>883</v>
      </c>
      <c r="J278" s="39" t="s">
        <v>431</v>
      </c>
      <c r="K278" s="37" t="s">
        <v>431</v>
      </c>
      <c r="L278" s="32" t="s">
        <v>220</v>
      </c>
      <c r="M278" s="33" t="s">
        <v>405</v>
      </c>
      <c r="N278" s="34">
        <v>0.01</v>
      </c>
      <c r="O278" s="34">
        <v>0.02</v>
      </c>
      <c r="P278" s="34">
        <v>0</v>
      </c>
      <c r="Q278" s="34">
        <v>0</v>
      </c>
      <c r="R278" s="33">
        <v>0</v>
      </c>
      <c r="S278" s="33">
        <v>0</v>
      </c>
      <c r="T278" s="33">
        <v>30</v>
      </c>
      <c r="U278" s="33"/>
      <c r="X278" s="75">
        <f>+VLOOKUP($D278,[1]venta_neta_cons!$A$2:$N$1048576,3,0)</f>
        <v>804</v>
      </c>
      <c r="Y278" s="75">
        <f>+VLOOKUP($D278,[1]venta_neta_cons!$A$2:$N$1048576,4,0)</f>
        <v>0</v>
      </c>
      <c r="Z278" s="75">
        <f>+VLOOKUP($D278,[1]venta_neta_cons!$A$2:$N$1048576,5,0)</f>
        <v>0</v>
      </c>
      <c r="AA278" s="75">
        <f>+VLOOKUP($D278,[1]venta_neta_cons!$A$2:$N$1048576,6,0)</f>
        <v>0</v>
      </c>
      <c r="AB278" s="75">
        <f>+VLOOKUP($D278,[1]venta_neta_cons!$A$2:$N$1048576,7,0)</f>
        <v>0</v>
      </c>
      <c r="AC278" s="75">
        <f>+VLOOKUP($D278,[1]venta_neta_cons!$A$2:$N$1048576,8,0)</f>
        <v>0</v>
      </c>
      <c r="AD278" s="75">
        <f>+VLOOKUP($D278,[1]venta_neta_cons!$A$2:$N$1048576,9,0)</f>
        <v>0</v>
      </c>
      <c r="AE278" s="75">
        <f>+VLOOKUP($D278,[1]venta_neta_cons!$A$2:$N$1048576,10,0)</f>
        <v>0</v>
      </c>
      <c r="AF278" s="75">
        <f>+VLOOKUP($D278,[1]venta_neta_cons!$A$2:$N$1048576,11,0)</f>
        <v>0</v>
      </c>
      <c r="AG278" s="75">
        <f>+VLOOKUP($D278,[1]venta_neta_cons!$A$2:$N$1048576,12,0)</f>
        <v>0</v>
      </c>
      <c r="AH278" s="75">
        <f>+VLOOKUP($D278,[1]venta_neta_cons!$A$2:$N$1048576,13,0)</f>
        <v>0</v>
      </c>
      <c r="AI278" s="75">
        <f>+VLOOKUP($D278,[1]venta_neta_cons!$A$2:$N$1048576,14,0)</f>
        <v>0</v>
      </c>
      <c r="AJ278" s="76">
        <f t="shared" si="508"/>
        <v>804</v>
      </c>
      <c r="AK278" s="159">
        <f t="shared" si="506"/>
        <v>-0.46172885572139305</v>
      </c>
      <c r="AL278" s="76"/>
      <c r="AM278" s="75">
        <f>+VLOOKUP($D278,[1]saldo_cons!$A$2:$N$1048576,3,0)</f>
        <v>804</v>
      </c>
      <c r="AN278" s="75">
        <f>+VLOOKUP($D278,[1]saldo_cons!$A$2:$N$1048576,4,0)</f>
        <v>0</v>
      </c>
      <c r="AO278" s="75">
        <f>+VLOOKUP($D278,[1]saldo_cons!$A$2:$N$1048576,5,0)</f>
        <v>0</v>
      </c>
      <c r="AP278" s="75">
        <f>+VLOOKUP($D278,[1]saldo_cons!$A$2:$N$1048576,6,0)</f>
        <v>0</v>
      </c>
      <c r="AQ278" s="75">
        <f>+VLOOKUP($D278,[1]saldo_cons!$A$2:$N$1048576,7,0)</f>
        <v>0</v>
      </c>
      <c r="AR278" s="75">
        <f>+VLOOKUP($D278,[1]saldo_cons!$A$2:$N$1048576,8,0)</f>
        <v>0</v>
      </c>
      <c r="AS278" s="75">
        <f>+VLOOKUP($D278,[1]saldo_cons!$A$2:$N$1048576,9,0)</f>
        <v>0</v>
      </c>
      <c r="AT278" s="75">
        <f>+VLOOKUP($D278,[1]saldo_cons!$A$2:$N$1048576,10,0)</f>
        <v>0</v>
      </c>
      <c r="AU278" s="75">
        <f>+VLOOKUP($D278,[1]saldo_cons!$A$2:$N$1048576,11,0)</f>
        <v>0</v>
      </c>
      <c r="AV278" s="75">
        <f>+VLOOKUP($D278,[1]saldo_cons!$A$2:$N$1048576,12,0)</f>
        <v>0</v>
      </c>
      <c r="AW278" s="75">
        <f>+VLOOKUP($D278,[1]saldo_cons!$A$2:$N$1048576,13,0)</f>
        <v>0</v>
      </c>
      <c r="AX278" s="75">
        <f>+VLOOKUP($D278,[1]saldo_cons!$A$2:$N$1048576,14,0)</f>
        <v>0</v>
      </c>
      <c r="AY278" s="76">
        <f t="shared" si="585"/>
        <v>804</v>
      </c>
      <c r="AZ278" s="76"/>
      <c r="BA278" s="76"/>
      <c r="BB278" s="75">
        <f>+VLOOKUP($D278,[1]ggr_cons!$A$2:$N$1048576,3,0)</f>
        <v>-371.23</v>
      </c>
      <c r="BC278" s="75">
        <f>+VLOOKUP($D278,[1]ggr_cons!$A$2:$N$1048576,4,0)</f>
        <v>0</v>
      </c>
      <c r="BD278" s="75">
        <f>+VLOOKUP($D278,[1]ggr_cons!$A$2:$N$1048576,5,0)</f>
        <v>0</v>
      </c>
      <c r="BE278" s="75">
        <f>+VLOOKUP($D278,[1]ggr_cons!$A$2:$N$1048576,6,0)</f>
        <v>0</v>
      </c>
      <c r="BF278" s="75">
        <f>+VLOOKUP($D278,[1]ggr_cons!$A$2:$N$1048576,7,0)</f>
        <v>0</v>
      </c>
      <c r="BG278" s="75">
        <f>+VLOOKUP($D278,[1]ggr_cons!$A$2:$N$1048576,8,0)</f>
        <v>0</v>
      </c>
      <c r="BH278" s="75">
        <f>+VLOOKUP($D278,[1]ggr_cons!$A$2:$N$1048576,9,0)</f>
        <v>0</v>
      </c>
      <c r="BI278" s="75">
        <f>+VLOOKUP($D278,[1]ggr_cons!$A$2:$N$1048576,10,0)</f>
        <v>0</v>
      </c>
      <c r="BJ278" s="75">
        <f>+VLOOKUP($D278,[1]ggr_cons!$A$2:$N$1048576,11,0)</f>
        <v>0</v>
      </c>
      <c r="BK278" s="75">
        <f>+VLOOKUP($D278,[1]ggr_cons!$A$2:$N$1048576,12,0)</f>
        <v>0</v>
      </c>
      <c r="BL278" s="75">
        <f>+VLOOKUP($D278,[1]ggr_cons!$A$2:$N$1048576,13,0)</f>
        <v>0</v>
      </c>
      <c r="BM278" s="75">
        <f>+VLOOKUP($D278,[1]ggr_cons!$A$2:$N$1048576,14,0)</f>
        <v>0</v>
      </c>
      <c r="BN278" s="76">
        <f t="shared" si="586"/>
        <v>-371.23</v>
      </c>
      <c r="BO278" s="75"/>
      <c r="BP278" s="75"/>
      <c r="BQ278" s="77">
        <f t="shared" si="509"/>
        <v>8.0400000000000009</v>
      </c>
      <c r="BR278" s="77">
        <f t="shared" si="510"/>
        <v>0</v>
      </c>
      <c r="BS278" s="77">
        <f t="shared" si="511"/>
        <v>0</v>
      </c>
      <c r="BT278" s="77">
        <f t="shared" si="512"/>
        <v>0</v>
      </c>
      <c r="BU278" s="77">
        <f t="shared" si="513"/>
        <v>0</v>
      </c>
      <c r="BV278" s="77">
        <f t="shared" si="514"/>
        <v>0</v>
      </c>
      <c r="BW278" s="77">
        <f t="shared" si="515"/>
        <v>0</v>
      </c>
      <c r="BX278" s="77">
        <f t="shared" si="516"/>
        <v>0</v>
      </c>
      <c r="BY278" s="77">
        <f t="shared" si="517"/>
        <v>0</v>
      </c>
      <c r="BZ278" s="77">
        <f t="shared" si="518"/>
        <v>0</v>
      </c>
      <c r="CA278" s="77">
        <f t="shared" si="519"/>
        <v>0</v>
      </c>
      <c r="CB278" s="77">
        <f t="shared" si="520"/>
        <v>0</v>
      </c>
      <c r="CC278" s="77">
        <f t="shared" si="521"/>
        <v>8.0400000000000009</v>
      </c>
      <c r="CD278" s="75"/>
      <c r="CE278" s="77"/>
      <c r="CF278" s="77">
        <f t="shared" si="522"/>
        <v>6.6446280991735547</v>
      </c>
      <c r="CG278" s="77">
        <f t="shared" si="523"/>
        <v>0</v>
      </c>
      <c r="CH278" s="77">
        <f t="shared" si="524"/>
        <v>0</v>
      </c>
      <c r="CI278" s="77">
        <f t="shared" si="525"/>
        <v>0</v>
      </c>
      <c r="CJ278" s="77">
        <f t="shared" si="526"/>
        <v>0</v>
      </c>
      <c r="CK278" s="77">
        <f t="shared" si="527"/>
        <v>0</v>
      </c>
      <c r="CL278" s="77">
        <f t="shared" si="528"/>
        <v>0</v>
      </c>
      <c r="CM278" s="77">
        <f t="shared" si="529"/>
        <v>0</v>
      </c>
      <c r="CN278" s="77">
        <f t="shared" si="530"/>
        <v>0</v>
      </c>
      <c r="CO278" s="77">
        <f t="shared" si="531"/>
        <v>0</v>
      </c>
      <c r="CP278" s="77">
        <f t="shared" si="532"/>
        <v>0</v>
      </c>
      <c r="CQ278" s="77">
        <f t="shared" si="533"/>
        <v>0</v>
      </c>
      <c r="CR278" s="77">
        <f t="shared" si="534"/>
        <v>6.6446280991735547</v>
      </c>
      <c r="CS278" s="75"/>
      <c r="CT278" s="75"/>
      <c r="CU278" s="78">
        <f t="shared" si="547"/>
        <v>16.080000000000002</v>
      </c>
      <c r="CV278" s="78">
        <f t="shared" si="548"/>
        <v>0</v>
      </c>
      <c r="CW278" s="78">
        <f t="shared" si="549"/>
        <v>0</v>
      </c>
      <c r="CX278" s="78">
        <f t="shared" si="550"/>
        <v>0</v>
      </c>
      <c r="CY278" s="78">
        <f t="shared" si="551"/>
        <v>0</v>
      </c>
      <c r="CZ278" s="78">
        <f t="shared" si="552"/>
        <v>0</v>
      </c>
      <c r="DA278" s="78">
        <f t="shared" si="553"/>
        <v>0</v>
      </c>
      <c r="DB278" s="78">
        <f t="shared" si="554"/>
        <v>0</v>
      </c>
      <c r="DC278" s="78">
        <f t="shared" si="555"/>
        <v>0</v>
      </c>
      <c r="DD278" s="78">
        <f t="shared" si="556"/>
        <v>0</v>
      </c>
      <c r="DE278" s="78">
        <f t="shared" si="557"/>
        <v>0</v>
      </c>
      <c r="DF278" s="78">
        <f t="shared" si="558"/>
        <v>0</v>
      </c>
      <c r="DG278" s="77">
        <f t="shared" si="559"/>
        <v>16.080000000000002</v>
      </c>
      <c r="DH278" s="75"/>
      <c r="DJ278" s="6">
        <f t="shared" si="560"/>
        <v>30</v>
      </c>
      <c r="DK278" s="6">
        <f t="shared" si="561"/>
        <v>0</v>
      </c>
      <c r="DL278" s="6">
        <f t="shared" si="562"/>
        <v>0</v>
      </c>
      <c r="DM278" s="6">
        <f t="shared" si="563"/>
        <v>0</v>
      </c>
      <c r="DN278" s="6">
        <f t="shared" si="564"/>
        <v>0</v>
      </c>
      <c r="DO278" s="6">
        <f t="shared" si="565"/>
        <v>0</v>
      </c>
      <c r="DP278" s="6">
        <f t="shared" si="566"/>
        <v>0</v>
      </c>
      <c r="DQ278" s="6">
        <f t="shared" si="567"/>
        <v>0</v>
      </c>
      <c r="DR278" s="6">
        <f t="shared" si="568"/>
        <v>0</v>
      </c>
      <c r="DS278" s="6">
        <f t="shared" si="569"/>
        <v>0</v>
      </c>
      <c r="DT278" s="6">
        <f t="shared" si="570"/>
        <v>0</v>
      </c>
      <c r="DU278" s="6">
        <f t="shared" si="571"/>
        <v>0</v>
      </c>
      <c r="DV278" s="77">
        <f t="shared" si="505"/>
        <v>30</v>
      </c>
      <c r="DY278" s="6">
        <v>0</v>
      </c>
      <c r="DZ278" s="6">
        <v>0</v>
      </c>
      <c r="EA278" s="6">
        <v>0</v>
      </c>
      <c r="EB278" s="6">
        <v>0</v>
      </c>
      <c r="EC278" s="6">
        <v>0</v>
      </c>
      <c r="ED278" s="6">
        <v>0</v>
      </c>
      <c r="EE278" s="6">
        <v>0</v>
      </c>
      <c r="EF278" s="6">
        <v>0</v>
      </c>
      <c r="EG278" s="6">
        <v>0</v>
      </c>
      <c r="EH278" s="6">
        <v>0</v>
      </c>
      <c r="EI278" s="6">
        <v>0</v>
      </c>
      <c r="EJ278" s="6">
        <v>0</v>
      </c>
      <c r="EK278" s="77">
        <f t="shared" si="587"/>
        <v>0</v>
      </c>
      <c r="EO278" s="75">
        <f t="shared" si="535"/>
        <v>46.08</v>
      </c>
      <c r="EP278" s="75">
        <f t="shared" si="536"/>
        <v>0</v>
      </c>
      <c r="EQ278" s="75">
        <f t="shared" si="537"/>
        <v>0</v>
      </c>
      <c r="ER278" s="75">
        <f t="shared" si="538"/>
        <v>0</v>
      </c>
      <c r="ES278" s="75">
        <f t="shared" si="539"/>
        <v>0</v>
      </c>
      <c r="ET278" s="75">
        <f t="shared" si="540"/>
        <v>0</v>
      </c>
      <c r="EU278" s="75">
        <f t="shared" si="541"/>
        <v>0</v>
      </c>
      <c r="EV278" s="75">
        <f t="shared" si="542"/>
        <v>0</v>
      </c>
      <c r="EW278" s="75">
        <f t="shared" si="543"/>
        <v>0</v>
      </c>
      <c r="EX278" s="75">
        <f t="shared" si="544"/>
        <v>0</v>
      </c>
      <c r="EY278" s="75">
        <f t="shared" si="545"/>
        <v>0</v>
      </c>
      <c r="EZ278" s="75">
        <f t="shared" si="546"/>
        <v>0</v>
      </c>
      <c r="FA278" s="77">
        <f t="shared" si="588"/>
        <v>46.08</v>
      </c>
      <c r="FD278" s="75">
        <f t="shared" si="572"/>
        <v>757.92</v>
      </c>
      <c r="FE278" s="75">
        <f t="shared" si="573"/>
        <v>0</v>
      </c>
      <c r="FF278" s="75">
        <f t="shared" si="574"/>
        <v>0</v>
      </c>
      <c r="FG278" s="75">
        <f t="shared" si="575"/>
        <v>0</v>
      </c>
      <c r="FH278" s="75">
        <f t="shared" si="576"/>
        <v>0</v>
      </c>
      <c r="FI278" s="75">
        <f t="shared" si="577"/>
        <v>0</v>
      </c>
      <c r="FJ278" s="75">
        <f t="shared" si="578"/>
        <v>0</v>
      </c>
      <c r="FK278" s="75">
        <f t="shared" si="579"/>
        <v>0</v>
      </c>
      <c r="FL278" s="75">
        <f t="shared" si="580"/>
        <v>0</v>
      </c>
      <c r="FM278" s="75">
        <f t="shared" si="581"/>
        <v>0</v>
      </c>
      <c r="FN278" s="75">
        <f t="shared" si="582"/>
        <v>0</v>
      </c>
      <c r="FO278" s="75">
        <f t="shared" si="583"/>
        <v>0</v>
      </c>
      <c r="FP278" s="75">
        <f t="shared" si="584"/>
        <v>757.92</v>
      </c>
    </row>
    <row r="279" spans="1:172" ht="15" customHeight="1" outlineLevel="2" x14ac:dyDescent="0.25">
      <c r="A279" s="30">
        <v>12</v>
      </c>
      <c r="B279" s="30" t="s">
        <v>408</v>
      </c>
      <c r="C279" s="30" t="s">
        <v>6</v>
      </c>
      <c r="D279" s="64">
        <f t="shared" si="507"/>
        <v>16239</v>
      </c>
      <c r="E279" s="62">
        <v>16239</v>
      </c>
      <c r="F279" s="39" t="s">
        <v>887</v>
      </c>
      <c r="G279" s="36" t="s">
        <v>410</v>
      </c>
      <c r="H279" s="36" t="s">
        <v>410</v>
      </c>
      <c r="I279" s="39" t="s">
        <v>885</v>
      </c>
      <c r="J279" s="39" t="s">
        <v>886</v>
      </c>
      <c r="K279" s="37" t="s">
        <v>431</v>
      </c>
      <c r="L279" s="32" t="s">
        <v>220</v>
      </c>
      <c r="M279" s="33" t="s">
        <v>405</v>
      </c>
      <c r="N279" s="34">
        <v>0.01</v>
      </c>
      <c r="O279" s="34">
        <v>0.02</v>
      </c>
      <c r="P279" s="34">
        <v>0</v>
      </c>
      <c r="Q279" s="34">
        <v>0</v>
      </c>
      <c r="R279" s="33">
        <v>0</v>
      </c>
      <c r="S279" s="33">
        <v>0</v>
      </c>
      <c r="T279" s="33">
        <v>30</v>
      </c>
      <c r="U279" s="33"/>
      <c r="X279" s="75">
        <f>+VLOOKUP($D279,[1]venta_neta_cons!$A$2:$N$1048576,3,0)</f>
        <v>354</v>
      </c>
      <c r="Y279" s="75">
        <f>+VLOOKUP($D279,[1]venta_neta_cons!$A$2:$N$1048576,4,0)</f>
        <v>0</v>
      </c>
      <c r="Z279" s="75">
        <f>+VLOOKUP($D279,[1]venta_neta_cons!$A$2:$N$1048576,5,0)</f>
        <v>0</v>
      </c>
      <c r="AA279" s="75">
        <f>+VLOOKUP($D279,[1]venta_neta_cons!$A$2:$N$1048576,6,0)</f>
        <v>0</v>
      </c>
      <c r="AB279" s="75">
        <f>+VLOOKUP($D279,[1]venta_neta_cons!$A$2:$N$1048576,7,0)</f>
        <v>0</v>
      </c>
      <c r="AC279" s="75">
        <f>+VLOOKUP($D279,[1]venta_neta_cons!$A$2:$N$1048576,8,0)</f>
        <v>0</v>
      </c>
      <c r="AD279" s="75">
        <f>+VLOOKUP($D279,[1]venta_neta_cons!$A$2:$N$1048576,9,0)</f>
        <v>0</v>
      </c>
      <c r="AE279" s="75">
        <f>+VLOOKUP($D279,[1]venta_neta_cons!$A$2:$N$1048576,10,0)</f>
        <v>0</v>
      </c>
      <c r="AF279" s="75">
        <f>+VLOOKUP($D279,[1]venta_neta_cons!$A$2:$N$1048576,11,0)</f>
        <v>0</v>
      </c>
      <c r="AG279" s="75">
        <f>+VLOOKUP($D279,[1]venta_neta_cons!$A$2:$N$1048576,12,0)</f>
        <v>0</v>
      </c>
      <c r="AH279" s="75">
        <f>+VLOOKUP($D279,[1]venta_neta_cons!$A$2:$N$1048576,13,0)</f>
        <v>0</v>
      </c>
      <c r="AI279" s="75">
        <f>+VLOOKUP($D279,[1]venta_neta_cons!$A$2:$N$1048576,14,0)</f>
        <v>0</v>
      </c>
      <c r="AJ279" s="76">
        <f t="shared" si="508"/>
        <v>354</v>
      </c>
      <c r="AK279" s="159">
        <f t="shared" si="506"/>
        <v>0.60451977401129942</v>
      </c>
      <c r="AL279" s="76"/>
      <c r="AM279" s="75">
        <f>+VLOOKUP($D279,[1]saldo_cons!$A$2:$N$1048576,3,0)</f>
        <v>354</v>
      </c>
      <c r="AN279" s="75">
        <f>+VLOOKUP($D279,[1]saldo_cons!$A$2:$N$1048576,4,0)</f>
        <v>0</v>
      </c>
      <c r="AO279" s="75">
        <f>+VLOOKUP($D279,[1]saldo_cons!$A$2:$N$1048576,5,0)</f>
        <v>0</v>
      </c>
      <c r="AP279" s="75">
        <f>+VLOOKUP($D279,[1]saldo_cons!$A$2:$N$1048576,6,0)</f>
        <v>0</v>
      </c>
      <c r="AQ279" s="75">
        <f>+VLOOKUP($D279,[1]saldo_cons!$A$2:$N$1048576,7,0)</f>
        <v>0</v>
      </c>
      <c r="AR279" s="75">
        <f>+VLOOKUP($D279,[1]saldo_cons!$A$2:$N$1048576,8,0)</f>
        <v>0</v>
      </c>
      <c r="AS279" s="75">
        <f>+VLOOKUP($D279,[1]saldo_cons!$A$2:$N$1048576,9,0)</f>
        <v>0</v>
      </c>
      <c r="AT279" s="75">
        <f>+VLOOKUP($D279,[1]saldo_cons!$A$2:$N$1048576,10,0)</f>
        <v>0</v>
      </c>
      <c r="AU279" s="75">
        <f>+VLOOKUP($D279,[1]saldo_cons!$A$2:$N$1048576,11,0)</f>
        <v>0</v>
      </c>
      <c r="AV279" s="75">
        <f>+VLOOKUP($D279,[1]saldo_cons!$A$2:$N$1048576,12,0)</f>
        <v>0</v>
      </c>
      <c r="AW279" s="75">
        <f>+VLOOKUP($D279,[1]saldo_cons!$A$2:$N$1048576,13,0)</f>
        <v>0</v>
      </c>
      <c r="AX279" s="75">
        <f>+VLOOKUP($D279,[1]saldo_cons!$A$2:$N$1048576,14,0)</f>
        <v>0</v>
      </c>
      <c r="AY279" s="76">
        <f t="shared" si="585"/>
        <v>354</v>
      </c>
      <c r="AZ279" s="76"/>
      <c r="BA279" s="76"/>
      <c r="BB279" s="75">
        <f>+VLOOKUP($D279,[1]ggr_cons!$A$2:$N$1048576,3,0)</f>
        <v>214</v>
      </c>
      <c r="BC279" s="75">
        <f>+VLOOKUP($D279,[1]ggr_cons!$A$2:$N$1048576,4,0)</f>
        <v>0</v>
      </c>
      <c r="BD279" s="75">
        <f>+VLOOKUP($D279,[1]ggr_cons!$A$2:$N$1048576,5,0)</f>
        <v>0</v>
      </c>
      <c r="BE279" s="75">
        <f>+VLOOKUP($D279,[1]ggr_cons!$A$2:$N$1048576,6,0)</f>
        <v>0</v>
      </c>
      <c r="BF279" s="75">
        <f>+VLOOKUP($D279,[1]ggr_cons!$A$2:$N$1048576,7,0)</f>
        <v>0</v>
      </c>
      <c r="BG279" s="75">
        <f>+VLOOKUP($D279,[1]ggr_cons!$A$2:$N$1048576,8,0)</f>
        <v>0</v>
      </c>
      <c r="BH279" s="75">
        <f>+VLOOKUP($D279,[1]ggr_cons!$A$2:$N$1048576,9,0)</f>
        <v>0</v>
      </c>
      <c r="BI279" s="75">
        <f>+VLOOKUP($D279,[1]ggr_cons!$A$2:$N$1048576,10,0)</f>
        <v>0</v>
      </c>
      <c r="BJ279" s="75">
        <f>+VLOOKUP($D279,[1]ggr_cons!$A$2:$N$1048576,11,0)</f>
        <v>0</v>
      </c>
      <c r="BK279" s="75">
        <f>+VLOOKUP($D279,[1]ggr_cons!$A$2:$N$1048576,12,0)</f>
        <v>0</v>
      </c>
      <c r="BL279" s="75">
        <f>+VLOOKUP($D279,[1]ggr_cons!$A$2:$N$1048576,13,0)</f>
        <v>0</v>
      </c>
      <c r="BM279" s="75">
        <f>+VLOOKUP($D279,[1]ggr_cons!$A$2:$N$1048576,14,0)</f>
        <v>0</v>
      </c>
      <c r="BN279" s="76">
        <f t="shared" si="586"/>
        <v>214</v>
      </c>
      <c r="BO279" s="75"/>
      <c r="BP279" s="75"/>
      <c r="BQ279" s="77">
        <f t="shared" si="509"/>
        <v>3.54</v>
      </c>
      <c r="BR279" s="77">
        <f t="shared" si="510"/>
        <v>0</v>
      </c>
      <c r="BS279" s="77">
        <f t="shared" si="511"/>
        <v>0</v>
      </c>
      <c r="BT279" s="77">
        <f t="shared" si="512"/>
        <v>0</v>
      </c>
      <c r="BU279" s="77">
        <f t="shared" si="513"/>
        <v>0</v>
      </c>
      <c r="BV279" s="77">
        <f t="shared" si="514"/>
        <v>0</v>
      </c>
      <c r="BW279" s="77">
        <f t="shared" si="515"/>
        <v>0</v>
      </c>
      <c r="BX279" s="77">
        <f t="shared" si="516"/>
        <v>0</v>
      </c>
      <c r="BY279" s="77">
        <f t="shared" si="517"/>
        <v>0</v>
      </c>
      <c r="BZ279" s="77">
        <f t="shared" si="518"/>
        <v>0</v>
      </c>
      <c r="CA279" s="77">
        <f t="shared" si="519"/>
        <v>0</v>
      </c>
      <c r="CB279" s="77">
        <f t="shared" si="520"/>
        <v>0</v>
      </c>
      <c r="CC279" s="77">
        <f t="shared" si="521"/>
        <v>3.54</v>
      </c>
      <c r="CD279" s="75"/>
      <c r="CE279" s="77"/>
      <c r="CF279" s="77">
        <f t="shared" si="522"/>
        <v>2.9256198347107438</v>
      </c>
      <c r="CG279" s="77">
        <f t="shared" si="523"/>
        <v>0</v>
      </c>
      <c r="CH279" s="77">
        <f t="shared" si="524"/>
        <v>0</v>
      </c>
      <c r="CI279" s="77">
        <f t="shared" si="525"/>
        <v>0</v>
      </c>
      <c r="CJ279" s="77">
        <f t="shared" si="526"/>
        <v>0</v>
      </c>
      <c r="CK279" s="77">
        <f t="shared" si="527"/>
        <v>0</v>
      </c>
      <c r="CL279" s="77">
        <f t="shared" si="528"/>
        <v>0</v>
      </c>
      <c r="CM279" s="77">
        <f t="shared" si="529"/>
        <v>0</v>
      </c>
      <c r="CN279" s="77">
        <f t="shared" si="530"/>
        <v>0</v>
      </c>
      <c r="CO279" s="77">
        <f t="shared" si="531"/>
        <v>0</v>
      </c>
      <c r="CP279" s="77">
        <f t="shared" si="532"/>
        <v>0</v>
      </c>
      <c r="CQ279" s="77">
        <f t="shared" si="533"/>
        <v>0</v>
      </c>
      <c r="CR279" s="77">
        <f t="shared" si="534"/>
        <v>2.9256198347107438</v>
      </c>
      <c r="CS279" s="75"/>
      <c r="CT279" s="75"/>
      <c r="CU279" s="78">
        <f t="shared" si="547"/>
        <v>7.08</v>
      </c>
      <c r="CV279" s="78">
        <f t="shared" si="548"/>
        <v>0</v>
      </c>
      <c r="CW279" s="78">
        <f t="shared" si="549"/>
        <v>0</v>
      </c>
      <c r="CX279" s="78">
        <f t="shared" si="550"/>
        <v>0</v>
      </c>
      <c r="CY279" s="78">
        <f t="shared" si="551"/>
        <v>0</v>
      </c>
      <c r="CZ279" s="78">
        <f t="shared" si="552"/>
        <v>0</v>
      </c>
      <c r="DA279" s="78">
        <f t="shared" si="553"/>
        <v>0</v>
      </c>
      <c r="DB279" s="78">
        <f t="shared" si="554"/>
        <v>0</v>
      </c>
      <c r="DC279" s="78">
        <f t="shared" si="555"/>
        <v>0</v>
      </c>
      <c r="DD279" s="78">
        <f t="shared" si="556"/>
        <v>0</v>
      </c>
      <c r="DE279" s="78">
        <f t="shared" si="557"/>
        <v>0</v>
      </c>
      <c r="DF279" s="78">
        <f t="shared" si="558"/>
        <v>0</v>
      </c>
      <c r="DG279" s="77">
        <f t="shared" si="559"/>
        <v>7.08</v>
      </c>
      <c r="DH279" s="75"/>
      <c r="DJ279" s="6">
        <f t="shared" si="560"/>
        <v>30</v>
      </c>
      <c r="DK279" s="6">
        <f t="shared" si="561"/>
        <v>0</v>
      </c>
      <c r="DL279" s="6">
        <f t="shared" si="562"/>
        <v>0</v>
      </c>
      <c r="DM279" s="6">
        <f t="shared" si="563"/>
        <v>0</v>
      </c>
      <c r="DN279" s="6">
        <f t="shared" si="564"/>
        <v>0</v>
      </c>
      <c r="DO279" s="6">
        <f t="shared" si="565"/>
        <v>0</v>
      </c>
      <c r="DP279" s="6">
        <f t="shared" si="566"/>
        <v>0</v>
      </c>
      <c r="DQ279" s="6">
        <f t="shared" si="567"/>
        <v>0</v>
      </c>
      <c r="DR279" s="6">
        <f t="shared" si="568"/>
        <v>0</v>
      </c>
      <c r="DS279" s="6">
        <f t="shared" si="569"/>
        <v>0</v>
      </c>
      <c r="DT279" s="6">
        <f t="shared" si="570"/>
        <v>0</v>
      </c>
      <c r="DU279" s="6">
        <f t="shared" si="571"/>
        <v>0</v>
      </c>
      <c r="DV279" s="77">
        <f t="shared" si="505"/>
        <v>30</v>
      </c>
      <c r="DY279" s="6">
        <v>0</v>
      </c>
      <c r="DZ279" s="6">
        <v>0</v>
      </c>
      <c r="EA279" s="6">
        <v>0</v>
      </c>
      <c r="EB279" s="6">
        <v>0</v>
      </c>
      <c r="EC279" s="6">
        <v>0</v>
      </c>
      <c r="ED279" s="6">
        <v>0</v>
      </c>
      <c r="EE279" s="6">
        <v>0</v>
      </c>
      <c r="EF279" s="6">
        <v>0</v>
      </c>
      <c r="EG279" s="6">
        <v>0</v>
      </c>
      <c r="EH279" s="6">
        <v>0</v>
      </c>
      <c r="EI279" s="6">
        <v>0</v>
      </c>
      <c r="EJ279" s="6">
        <v>0</v>
      </c>
      <c r="EK279" s="77">
        <f t="shared" si="587"/>
        <v>0</v>
      </c>
      <c r="EO279" s="75">
        <f t="shared" si="535"/>
        <v>37.08</v>
      </c>
      <c r="EP279" s="75">
        <f t="shared" si="536"/>
        <v>0</v>
      </c>
      <c r="EQ279" s="75">
        <f t="shared" si="537"/>
        <v>0</v>
      </c>
      <c r="ER279" s="75">
        <f t="shared" si="538"/>
        <v>0</v>
      </c>
      <c r="ES279" s="75">
        <f t="shared" si="539"/>
        <v>0</v>
      </c>
      <c r="ET279" s="75">
        <f t="shared" si="540"/>
        <v>0</v>
      </c>
      <c r="EU279" s="75">
        <f t="shared" si="541"/>
        <v>0</v>
      </c>
      <c r="EV279" s="75">
        <f t="shared" si="542"/>
        <v>0</v>
      </c>
      <c r="EW279" s="75">
        <f t="shared" si="543"/>
        <v>0</v>
      </c>
      <c r="EX279" s="75">
        <f t="shared" si="544"/>
        <v>0</v>
      </c>
      <c r="EY279" s="75">
        <f t="shared" si="545"/>
        <v>0</v>
      </c>
      <c r="EZ279" s="75">
        <f t="shared" si="546"/>
        <v>0</v>
      </c>
      <c r="FA279" s="77">
        <f t="shared" si="588"/>
        <v>37.08</v>
      </c>
      <c r="FD279" s="75">
        <f t="shared" si="572"/>
        <v>316.92</v>
      </c>
      <c r="FE279" s="75">
        <f t="shared" si="573"/>
        <v>0</v>
      </c>
      <c r="FF279" s="75">
        <f t="shared" si="574"/>
        <v>0</v>
      </c>
      <c r="FG279" s="75">
        <f t="shared" si="575"/>
        <v>0</v>
      </c>
      <c r="FH279" s="75">
        <f t="shared" si="576"/>
        <v>0</v>
      </c>
      <c r="FI279" s="75">
        <f t="shared" si="577"/>
        <v>0</v>
      </c>
      <c r="FJ279" s="75">
        <f t="shared" si="578"/>
        <v>0</v>
      </c>
      <c r="FK279" s="75">
        <f t="shared" si="579"/>
        <v>0</v>
      </c>
      <c r="FL279" s="75">
        <f t="shared" si="580"/>
        <v>0</v>
      </c>
      <c r="FM279" s="75">
        <f t="shared" si="581"/>
        <v>0</v>
      </c>
      <c r="FN279" s="75">
        <f t="shared" si="582"/>
        <v>0</v>
      </c>
      <c r="FO279" s="75">
        <f t="shared" si="583"/>
        <v>0</v>
      </c>
      <c r="FP279" s="75">
        <f t="shared" si="584"/>
        <v>316.92</v>
      </c>
    </row>
    <row r="280" spans="1:172" ht="15" customHeight="1" outlineLevel="2" x14ac:dyDescent="0.25">
      <c r="A280" s="30">
        <v>12</v>
      </c>
      <c r="B280" s="30" t="s">
        <v>408</v>
      </c>
      <c r="C280" s="30" t="s">
        <v>6</v>
      </c>
      <c r="D280" s="64">
        <f t="shared" si="507"/>
        <v>16240</v>
      </c>
      <c r="E280" s="62">
        <v>16240</v>
      </c>
      <c r="F280" s="39" t="s">
        <v>890</v>
      </c>
      <c r="G280" s="36" t="s">
        <v>410</v>
      </c>
      <c r="H280" s="36" t="s">
        <v>410</v>
      </c>
      <c r="I280" s="39" t="s">
        <v>888</v>
      </c>
      <c r="J280" s="39" t="s">
        <v>889</v>
      </c>
      <c r="K280" s="37" t="s">
        <v>431</v>
      </c>
      <c r="L280" s="32" t="s">
        <v>220</v>
      </c>
      <c r="M280" s="33" t="s">
        <v>405</v>
      </c>
      <c r="N280" s="34">
        <v>0.01</v>
      </c>
      <c r="O280" s="34">
        <v>0.02</v>
      </c>
      <c r="P280" s="34">
        <v>0</v>
      </c>
      <c r="Q280" s="34">
        <v>0</v>
      </c>
      <c r="R280" s="33">
        <v>0</v>
      </c>
      <c r="S280" s="33">
        <v>0</v>
      </c>
      <c r="T280" s="33">
        <v>30</v>
      </c>
      <c r="U280" s="33"/>
      <c r="X280" s="75">
        <f>+VLOOKUP($D280,[1]venta_neta_cons!$A$2:$N$1048576,3,0)</f>
        <v>401</v>
      </c>
      <c r="Y280" s="75">
        <f>+VLOOKUP($D280,[1]venta_neta_cons!$A$2:$N$1048576,4,0)</f>
        <v>0</v>
      </c>
      <c r="Z280" s="75">
        <f>+VLOOKUP($D280,[1]venta_neta_cons!$A$2:$N$1048576,5,0)</f>
        <v>0</v>
      </c>
      <c r="AA280" s="75">
        <f>+VLOOKUP($D280,[1]venta_neta_cons!$A$2:$N$1048576,6,0)</f>
        <v>0</v>
      </c>
      <c r="AB280" s="75">
        <f>+VLOOKUP($D280,[1]venta_neta_cons!$A$2:$N$1048576,7,0)</f>
        <v>0</v>
      </c>
      <c r="AC280" s="75">
        <f>+VLOOKUP($D280,[1]venta_neta_cons!$A$2:$N$1048576,8,0)</f>
        <v>0</v>
      </c>
      <c r="AD280" s="75">
        <f>+VLOOKUP($D280,[1]venta_neta_cons!$A$2:$N$1048576,9,0)</f>
        <v>0</v>
      </c>
      <c r="AE280" s="75">
        <f>+VLOOKUP($D280,[1]venta_neta_cons!$A$2:$N$1048576,10,0)</f>
        <v>0</v>
      </c>
      <c r="AF280" s="75">
        <f>+VLOOKUP($D280,[1]venta_neta_cons!$A$2:$N$1048576,11,0)</f>
        <v>0</v>
      </c>
      <c r="AG280" s="75">
        <f>+VLOOKUP($D280,[1]venta_neta_cons!$A$2:$N$1048576,12,0)</f>
        <v>0</v>
      </c>
      <c r="AH280" s="75">
        <f>+VLOOKUP($D280,[1]venta_neta_cons!$A$2:$N$1048576,13,0)</f>
        <v>0</v>
      </c>
      <c r="AI280" s="75">
        <f>+VLOOKUP($D280,[1]venta_neta_cons!$A$2:$N$1048576,14,0)</f>
        <v>0</v>
      </c>
      <c r="AJ280" s="76">
        <f t="shared" si="508"/>
        <v>401</v>
      </c>
      <c r="AK280" s="159">
        <f t="shared" si="506"/>
        <v>0.78311720698254361</v>
      </c>
      <c r="AL280" s="76"/>
      <c r="AM280" s="75">
        <f>+VLOOKUP($D280,[1]saldo_cons!$A$2:$N$1048576,3,0)</f>
        <v>401</v>
      </c>
      <c r="AN280" s="75">
        <f>+VLOOKUP($D280,[1]saldo_cons!$A$2:$N$1048576,4,0)</f>
        <v>0</v>
      </c>
      <c r="AO280" s="75">
        <f>+VLOOKUP($D280,[1]saldo_cons!$A$2:$N$1048576,5,0)</f>
        <v>0</v>
      </c>
      <c r="AP280" s="75">
        <f>+VLOOKUP($D280,[1]saldo_cons!$A$2:$N$1048576,6,0)</f>
        <v>0</v>
      </c>
      <c r="AQ280" s="75">
        <f>+VLOOKUP($D280,[1]saldo_cons!$A$2:$N$1048576,7,0)</f>
        <v>0</v>
      </c>
      <c r="AR280" s="75">
        <f>+VLOOKUP($D280,[1]saldo_cons!$A$2:$N$1048576,8,0)</f>
        <v>0</v>
      </c>
      <c r="AS280" s="75">
        <f>+VLOOKUP($D280,[1]saldo_cons!$A$2:$N$1048576,9,0)</f>
        <v>0</v>
      </c>
      <c r="AT280" s="75">
        <f>+VLOOKUP($D280,[1]saldo_cons!$A$2:$N$1048576,10,0)</f>
        <v>0</v>
      </c>
      <c r="AU280" s="75">
        <f>+VLOOKUP($D280,[1]saldo_cons!$A$2:$N$1048576,11,0)</f>
        <v>0</v>
      </c>
      <c r="AV280" s="75">
        <f>+VLOOKUP($D280,[1]saldo_cons!$A$2:$N$1048576,12,0)</f>
        <v>0</v>
      </c>
      <c r="AW280" s="75">
        <f>+VLOOKUP($D280,[1]saldo_cons!$A$2:$N$1048576,13,0)</f>
        <v>0</v>
      </c>
      <c r="AX280" s="75">
        <f>+VLOOKUP($D280,[1]saldo_cons!$A$2:$N$1048576,14,0)</f>
        <v>0</v>
      </c>
      <c r="AY280" s="76">
        <f t="shared" si="585"/>
        <v>401</v>
      </c>
      <c r="AZ280" s="76"/>
      <c r="BA280" s="76"/>
      <c r="BB280" s="75">
        <f>+VLOOKUP($D280,[1]ggr_cons!$A$2:$N$1048576,3,0)</f>
        <v>314.02999999999997</v>
      </c>
      <c r="BC280" s="75">
        <f>+VLOOKUP($D280,[1]ggr_cons!$A$2:$N$1048576,4,0)</f>
        <v>0</v>
      </c>
      <c r="BD280" s="75">
        <f>+VLOOKUP($D280,[1]ggr_cons!$A$2:$N$1048576,5,0)</f>
        <v>0</v>
      </c>
      <c r="BE280" s="75">
        <f>+VLOOKUP($D280,[1]ggr_cons!$A$2:$N$1048576,6,0)</f>
        <v>0</v>
      </c>
      <c r="BF280" s="75">
        <f>+VLOOKUP($D280,[1]ggr_cons!$A$2:$N$1048576,7,0)</f>
        <v>0</v>
      </c>
      <c r="BG280" s="75">
        <f>+VLOOKUP($D280,[1]ggr_cons!$A$2:$N$1048576,8,0)</f>
        <v>0</v>
      </c>
      <c r="BH280" s="75">
        <f>+VLOOKUP($D280,[1]ggr_cons!$A$2:$N$1048576,9,0)</f>
        <v>0</v>
      </c>
      <c r="BI280" s="75">
        <f>+VLOOKUP($D280,[1]ggr_cons!$A$2:$N$1048576,10,0)</f>
        <v>0</v>
      </c>
      <c r="BJ280" s="75">
        <f>+VLOOKUP($D280,[1]ggr_cons!$A$2:$N$1048576,11,0)</f>
        <v>0</v>
      </c>
      <c r="BK280" s="75">
        <f>+VLOOKUP($D280,[1]ggr_cons!$A$2:$N$1048576,12,0)</f>
        <v>0</v>
      </c>
      <c r="BL280" s="75">
        <f>+VLOOKUP($D280,[1]ggr_cons!$A$2:$N$1048576,13,0)</f>
        <v>0</v>
      </c>
      <c r="BM280" s="75">
        <f>+VLOOKUP($D280,[1]ggr_cons!$A$2:$N$1048576,14,0)</f>
        <v>0</v>
      </c>
      <c r="BN280" s="76">
        <f t="shared" si="586"/>
        <v>314.02999999999997</v>
      </c>
      <c r="BO280" s="75"/>
      <c r="BP280" s="75"/>
      <c r="BQ280" s="77">
        <f t="shared" si="509"/>
        <v>4.01</v>
      </c>
      <c r="BR280" s="77">
        <f t="shared" si="510"/>
        <v>0</v>
      </c>
      <c r="BS280" s="77">
        <f t="shared" si="511"/>
        <v>0</v>
      </c>
      <c r="BT280" s="77">
        <f t="shared" si="512"/>
        <v>0</v>
      </c>
      <c r="BU280" s="77">
        <f t="shared" si="513"/>
        <v>0</v>
      </c>
      <c r="BV280" s="77">
        <f t="shared" si="514"/>
        <v>0</v>
      </c>
      <c r="BW280" s="77">
        <f t="shared" si="515"/>
        <v>0</v>
      </c>
      <c r="BX280" s="77">
        <f t="shared" si="516"/>
        <v>0</v>
      </c>
      <c r="BY280" s="77">
        <f t="shared" si="517"/>
        <v>0</v>
      </c>
      <c r="BZ280" s="77">
        <f t="shared" si="518"/>
        <v>0</v>
      </c>
      <c r="CA280" s="77">
        <f t="shared" si="519"/>
        <v>0</v>
      </c>
      <c r="CB280" s="77">
        <f t="shared" si="520"/>
        <v>0</v>
      </c>
      <c r="CC280" s="77">
        <f t="shared" si="521"/>
        <v>4.01</v>
      </c>
      <c r="CD280" s="75"/>
      <c r="CE280" s="77"/>
      <c r="CF280" s="77">
        <f t="shared" si="522"/>
        <v>3.3140495867768593</v>
      </c>
      <c r="CG280" s="77">
        <f t="shared" si="523"/>
        <v>0</v>
      </c>
      <c r="CH280" s="77">
        <f t="shared" si="524"/>
        <v>0</v>
      </c>
      <c r="CI280" s="77">
        <f t="shared" si="525"/>
        <v>0</v>
      </c>
      <c r="CJ280" s="77">
        <f t="shared" si="526"/>
        <v>0</v>
      </c>
      <c r="CK280" s="77">
        <f t="shared" si="527"/>
        <v>0</v>
      </c>
      <c r="CL280" s="77">
        <f t="shared" si="528"/>
        <v>0</v>
      </c>
      <c r="CM280" s="77">
        <f t="shared" si="529"/>
        <v>0</v>
      </c>
      <c r="CN280" s="77">
        <f t="shared" si="530"/>
        <v>0</v>
      </c>
      <c r="CO280" s="77">
        <f t="shared" si="531"/>
        <v>0</v>
      </c>
      <c r="CP280" s="77">
        <f t="shared" si="532"/>
        <v>0</v>
      </c>
      <c r="CQ280" s="77">
        <f t="shared" si="533"/>
        <v>0</v>
      </c>
      <c r="CR280" s="77">
        <f t="shared" si="534"/>
        <v>3.3140495867768593</v>
      </c>
      <c r="CS280" s="75"/>
      <c r="CT280" s="75"/>
      <c r="CU280" s="78">
        <f t="shared" si="547"/>
        <v>8.02</v>
      </c>
      <c r="CV280" s="78">
        <f t="shared" si="548"/>
        <v>0</v>
      </c>
      <c r="CW280" s="78">
        <f t="shared" si="549"/>
        <v>0</v>
      </c>
      <c r="CX280" s="78">
        <f t="shared" si="550"/>
        <v>0</v>
      </c>
      <c r="CY280" s="78">
        <f t="shared" si="551"/>
        <v>0</v>
      </c>
      <c r="CZ280" s="78">
        <f t="shared" si="552"/>
        <v>0</v>
      </c>
      <c r="DA280" s="78">
        <f t="shared" si="553"/>
        <v>0</v>
      </c>
      <c r="DB280" s="78">
        <f t="shared" si="554"/>
        <v>0</v>
      </c>
      <c r="DC280" s="78">
        <f t="shared" si="555"/>
        <v>0</v>
      </c>
      <c r="DD280" s="78">
        <f t="shared" si="556"/>
        <v>0</v>
      </c>
      <c r="DE280" s="78">
        <f t="shared" si="557"/>
        <v>0</v>
      </c>
      <c r="DF280" s="78">
        <f t="shared" si="558"/>
        <v>0</v>
      </c>
      <c r="DG280" s="77">
        <f t="shared" si="559"/>
        <v>8.02</v>
      </c>
      <c r="DH280" s="75"/>
      <c r="DJ280" s="6">
        <f t="shared" si="560"/>
        <v>30</v>
      </c>
      <c r="DK280" s="6">
        <f t="shared" si="561"/>
        <v>0</v>
      </c>
      <c r="DL280" s="6">
        <f t="shared" si="562"/>
        <v>0</v>
      </c>
      <c r="DM280" s="6">
        <f t="shared" si="563"/>
        <v>0</v>
      </c>
      <c r="DN280" s="6">
        <f t="shared" si="564"/>
        <v>0</v>
      </c>
      <c r="DO280" s="6">
        <f t="shared" si="565"/>
        <v>0</v>
      </c>
      <c r="DP280" s="6">
        <f t="shared" si="566"/>
        <v>0</v>
      </c>
      <c r="DQ280" s="6">
        <f t="shared" si="567"/>
        <v>0</v>
      </c>
      <c r="DR280" s="6">
        <f t="shared" si="568"/>
        <v>0</v>
      </c>
      <c r="DS280" s="6">
        <f t="shared" si="569"/>
        <v>0</v>
      </c>
      <c r="DT280" s="6">
        <f t="shared" si="570"/>
        <v>0</v>
      </c>
      <c r="DU280" s="6">
        <f t="shared" si="571"/>
        <v>0</v>
      </c>
      <c r="DV280" s="77">
        <f t="shared" si="505"/>
        <v>30</v>
      </c>
      <c r="DY280" s="6">
        <v>0</v>
      </c>
      <c r="DZ280" s="6">
        <v>0</v>
      </c>
      <c r="EA280" s="6">
        <v>0</v>
      </c>
      <c r="EB280" s="6">
        <v>0</v>
      </c>
      <c r="EC280" s="6">
        <v>0</v>
      </c>
      <c r="ED280" s="6">
        <v>0</v>
      </c>
      <c r="EE280" s="6">
        <v>0</v>
      </c>
      <c r="EF280" s="6">
        <v>0</v>
      </c>
      <c r="EG280" s="6">
        <v>0</v>
      </c>
      <c r="EH280" s="6">
        <v>0</v>
      </c>
      <c r="EI280" s="6">
        <v>0</v>
      </c>
      <c r="EJ280" s="6">
        <v>0</v>
      </c>
      <c r="EK280" s="77">
        <f t="shared" si="587"/>
        <v>0</v>
      </c>
      <c r="EO280" s="75">
        <f t="shared" si="535"/>
        <v>38.019999999999996</v>
      </c>
      <c r="EP280" s="75">
        <f t="shared" si="536"/>
        <v>0</v>
      </c>
      <c r="EQ280" s="75">
        <f t="shared" si="537"/>
        <v>0</v>
      </c>
      <c r="ER280" s="75">
        <f t="shared" si="538"/>
        <v>0</v>
      </c>
      <c r="ES280" s="75">
        <f t="shared" si="539"/>
        <v>0</v>
      </c>
      <c r="ET280" s="75">
        <f t="shared" si="540"/>
        <v>0</v>
      </c>
      <c r="EU280" s="75">
        <f t="shared" si="541"/>
        <v>0</v>
      </c>
      <c r="EV280" s="75">
        <f t="shared" si="542"/>
        <v>0</v>
      </c>
      <c r="EW280" s="75">
        <f t="shared" si="543"/>
        <v>0</v>
      </c>
      <c r="EX280" s="75">
        <f t="shared" si="544"/>
        <v>0</v>
      </c>
      <c r="EY280" s="75">
        <f t="shared" si="545"/>
        <v>0</v>
      </c>
      <c r="EZ280" s="75">
        <f t="shared" si="546"/>
        <v>0</v>
      </c>
      <c r="FA280" s="77">
        <f t="shared" si="588"/>
        <v>38.019999999999996</v>
      </c>
      <c r="FD280" s="75">
        <f t="shared" si="572"/>
        <v>362.98</v>
      </c>
      <c r="FE280" s="75">
        <f t="shared" si="573"/>
        <v>0</v>
      </c>
      <c r="FF280" s="75">
        <f t="shared" si="574"/>
        <v>0</v>
      </c>
      <c r="FG280" s="75">
        <f t="shared" si="575"/>
        <v>0</v>
      </c>
      <c r="FH280" s="75">
        <f t="shared" si="576"/>
        <v>0</v>
      </c>
      <c r="FI280" s="75">
        <f t="shared" si="577"/>
        <v>0</v>
      </c>
      <c r="FJ280" s="75">
        <f t="shared" si="578"/>
        <v>0</v>
      </c>
      <c r="FK280" s="75">
        <f t="shared" si="579"/>
        <v>0</v>
      </c>
      <c r="FL280" s="75">
        <f t="shared" si="580"/>
        <v>0</v>
      </c>
      <c r="FM280" s="75">
        <f t="shared" si="581"/>
        <v>0</v>
      </c>
      <c r="FN280" s="75">
        <f t="shared" si="582"/>
        <v>0</v>
      </c>
      <c r="FO280" s="75">
        <f t="shared" si="583"/>
        <v>0</v>
      </c>
      <c r="FP280" s="75">
        <f t="shared" si="584"/>
        <v>362.98</v>
      </c>
    </row>
    <row r="281" spans="1:172" ht="15" customHeight="1" outlineLevel="2" x14ac:dyDescent="0.25">
      <c r="A281" s="30">
        <v>12</v>
      </c>
      <c r="B281" s="30" t="s">
        <v>408</v>
      </c>
      <c r="C281" s="30" t="s">
        <v>6</v>
      </c>
      <c r="D281" s="64">
        <f t="shared" si="507"/>
        <v>16241</v>
      </c>
      <c r="E281" s="62">
        <v>16241</v>
      </c>
      <c r="F281" s="39" t="s">
        <v>893</v>
      </c>
      <c r="G281" s="36" t="s">
        <v>410</v>
      </c>
      <c r="H281" s="36" t="s">
        <v>410</v>
      </c>
      <c r="I281" s="39" t="s">
        <v>891</v>
      </c>
      <c r="J281" s="39" t="s">
        <v>892</v>
      </c>
      <c r="K281" s="37" t="s">
        <v>431</v>
      </c>
      <c r="L281" s="32" t="s">
        <v>220</v>
      </c>
      <c r="M281" s="33" t="s">
        <v>405</v>
      </c>
      <c r="N281" s="34">
        <v>0.01</v>
      </c>
      <c r="O281" s="34">
        <v>0.02</v>
      </c>
      <c r="P281" s="34">
        <v>0</v>
      </c>
      <c r="Q281" s="34">
        <v>0</v>
      </c>
      <c r="R281" s="33">
        <v>0</v>
      </c>
      <c r="S281" s="33">
        <v>0</v>
      </c>
      <c r="T281" s="33">
        <v>30</v>
      </c>
      <c r="U281" s="33"/>
      <c r="X281" s="75">
        <f>+VLOOKUP($D281,[1]venta_neta_cons!$A$2:$N$1048576,3,0)</f>
        <v>2062</v>
      </c>
      <c r="Y281" s="75">
        <f>+VLOOKUP($D281,[1]venta_neta_cons!$A$2:$N$1048576,4,0)</f>
        <v>0</v>
      </c>
      <c r="Z281" s="75">
        <f>+VLOOKUP($D281,[1]venta_neta_cons!$A$2:$N$1048576,5,0)</f>
        <v>0</v>
      </c>
      <c r="AA281" s="75">
        <f>+VLOOKUP($D281,[1]venta_neta_cons!$A$2:$N$1048576,6,0)</f>
        <v>0</v>
      </c>
      <c r="AB281" s="75">
        <f>+VLOOKUP($D281,[1]venta_neta_cons!$A$2:$N$1048576,7,0)</f>
        <v>0</v>
      </c>
      <c r="AC281" s="75">
        <f>+VLOOKUP($D281,[1]venta_neta_cons!$A$2:$N$1048576,8,0)</f>
        <v>0</v>
      </c>
      <c r="AD281" s="75">
        <f>+VLOOKUP($D281,[1]venta_neta_cons!$A$2:$N$1048576,9,0)</f>
        <v>0</v>
      </c>
      <c r="AE281" s="75">
        <f>+VLOOKUP($D281,[1]venta_neta_cons!$A$2:$N$1048576,10,0)</f>
        <v>0</v>
      </c>
      <c r="AF281" s="75">
        <f>+VLOOKUP($D281,[1]venta_neta_cons!$A$2:$N$1048576,11,0)</f>
        <v>0</v>
      </c>
      <c r="AG281" s="75">
        <f>+VLOOKUP($D281,[1]venta_neta_cons!$A$2:$N$1048576,12,0)</f>
        <v>0</v>
      </c>
      <c r="AH281" s="75">
        <f>+VLOOKUP($D281,[1]venta_neta_cons!$A$2:$N$1048576,13,0)</f>
        <v>0</v>
      </c>
      <c r="AI281" s="75">
        <f>+VLOOKUP($D281,[1]venta_neta_cons!$A$2:$N$1048576,14,0)</f>
        <v>0</v>
      </c>
      <c r="AJ281" s="76">
        <f t="shared" si="508"/>
        <v>2062</v>
      </c>
      <c r="AK281" s="159">
        <f t="shared" si="506"/>
        <v>-5.6731328806983519E-2</v>
      </c>
      <c r="AL281" s="76"/>
      <c r="AM281" s="75">
        <f>+VLOOKUP($D281,[1]saldo_cons!$A$2:$N$1048576,3,0)</f>
        <v>2062</v>
      </c>
      <c r="AN281" s="75">
        <f>+VLOOKUP($D281,[1]saldo_cons!$A$2:$N$1048576,4,0)</f>
        <v>0</v>
      </c>
      <c r="AO281" s="75">
        <f>+VLOOKUP($D281,[1]saldo_cons!$A$2:$N$1048576,5,0)</f>
        <v>0</v>
      </c>
      <c r="AP281" s="75">
        <f>+VLOOKUP($D281,[1]saldo_cons!$A$2:$N$1048576,6,0)</f>
        <v>0</v>
      </c>
      <c r="AQ281" s="75">
        <f>+VLOOKUP($D281,[1]saldo_cons!$A$2:$N$1048576,7,0)</f>
        <v>0</v>
      </c>
      <c r="AR281" s="75">
        <f>+VLOOKUP($D281,[1]saldo_cons!$A$2:$N$1048576,8,0)</f>
        <v>0</v>
      </c>
      <c r="AS281" s="75">
        <f>+VLOOKUP($D281,[1]saldo_cons!$A$2:$N$1048576,9,0)</f>
        <v>0</v>
      </c>
      <c r="AT281" s="75">
        <f>+VLOOKUP($D281,[1]saldo_cons!$A$2:$N$1048576,10,0)</f>
        <v>0</v>
      </c>
      <c r="AU281" s="75">
        <f>+VLOOKUP($D281,[1]saldo_cons!$A$2:$N$1048576,11,0)</f>
        <v>0</v>
      </c>
      <c r="AV281" s="75">
        <f>+VLOOKUP($D281,[1]saldo_cons!$A$2:$N$1048576,12,0)</f>
        <v>0</v>
      </c>
      <c r="AW281" s="75">
        <f>+VLOOKUP($D281,[1]saldo_cons!$A$2:$N$1048576,13,0)</f>
        <v>0</v>
      </c>
      <c r="AX281" s="75">
        <f>+VLOOKUP($D281,[1]saldo_cons!$A$2:$N$1048576,14,0)</f>
        <v>0</v>
      </c>
      <c r="AY281" s="76">
        <f t="shared" si="585"/>
        <v>2062</v>
      </c>
      <c r="AZ281" s="76"/>
      <c r="BA281" s="76"/>
      <c r="BB281" s="75">
        <f>+VLOOKUP($D281,[1]ggr_cons!$A$2:$N$1048576,3,0)</f>
        <v>-116.98000000000002</v>
      </c>
      <c r="BC281" s="75">
        <f>+VLOOKUP($D281,[1]ggr_cons!$A$2:$N$1048576,4,0)</f>
        <v>0</v>
      </c>
      <c r="BD281" s="75">
        <f>+VLOOKUP($D281,[1]ggr_cons!$A$2:$N$1048576,5,0)</f>
        <v>0</v>
      </c>
      <c r="BE281" s="75">
        <f>+VLOOKUP($D281,[1]ggr_cons!$A$2:$N$1048576,6,0)</f>
        <v>0</v>
      </c>
      <c r="BF281" s="75">
        <f>+VLOOKUP($D281,[1]ggr_cons!$A$2:$N$1048576,7,0)</f>
        <v>0</v>
      </c>
      <c r="BG281" s="75">
        <f>+VLOOKUP($D281,[1]ggr_cons!$A$2:$N$1048576,8,0)</f>
        <v>0</v>
      </c>
      <c r="BH281" s="75">
        <f>+VLOOKUP($D281,[1]ggr_cons!$A$2:$N$1048576,9,0)</f>
        <v>0</v>
      </c>
      <c r="BI281" s="75">
        <f>+VLOOKUP($D281,[1]ggr_cons!$A$2:$N$1048576,10,0)</f>
        <v>0</v>
      </c>
      <c r="BJ281" s="75">
        <f>+VLOOKUP($D281,[1]ggr_cons!$A$2:$N$1048576,11,0)</f>
        <v>0</v>
      </c>
      <c r="BK281" s="75">
        <f>+VLOOKUP($D281,[1]ggr_cons!$A$2:$N$1048576,12,0)</f>
        <v>0</v>
      </c>
      <c r="BL281" s="75">
        <f>+VLOOKUP($D281,[1]ggr_cons!$A$2:$N$1048576,13,0)</f>
        <v>0</v>
      </c>
      <c r="BM281" s="75">
        <f>+VLOOKUP($D281,[1]ggr_cons!$A$2:$N$1048576,14,0)</f>
        <v>0</v>
      </c>
      <c r="BN281" s="76">
        <f t="shared" si="586"/>
        <v>-116.98000000000002</v>
      </c>
      <c r="BO281" s="75"/>
      <c r="BP281" s="75"/>
      <c r="BQ281" s="77">
        <f t="shared" si="509"/>
        <v>20.62</v>
      </c>
      <c r="BR281" s="77">
        <f t="shared" si="510"/>
        <v>0</v>
      </c>
      <c r="BS281" s="77">
        <f t="shared" si="511"/>
        <v>0</v>
      </c>
      <c r="BT281" s="77">
        <f t="shared" si="512"/>
        <v>0</v>
      </c>
      <c r="BU281" s="77">
        <f t="shared" si="513"/>
        <v>0</v>
      </c>
      <c r="BV281" s="77">
        <f t="shared" si="514"/>
        <v>0</v>
      </c>
      <c r="BW281" s="77">
        <f t="shared" si="515"/>
        <v>0</v>
      </c>
      <c r="BX281" s="77">
        <f t="shared" si="516"/>
        <v>0</v>
      </c>
      <c r="BY281" s="77">
        <f t="shared" si="517"/>
        <v>0</v>
      </c>
      <c r="BZ281" s="77">
        <f t="shared" si="518"/>
        <v>0</v>
      </c>
      <c r="CA281" s="77">
        <f t="shared" si="519"/>
        <v>0</v>
      </c>
      <c r="CB281" s="77">
        <f t="shared" si="520"/>
        <v>0</v>
      </c>
      <c r="CC281" s="77">
        <f t="shared" si="521"/>
        <v>20.62</v>
      </c>
      <c r="CD281" s="75"/>
      <c r="CE281" s="77"/>
      <c r="CF281" s="77">
        <f t="shared" si="522"/>
        <v>17.041322314049587</v>
      </c>
      <c r="CG281" s="77">
        <f t="shared" si="523"/>
        <v>0</v>
      </c>
      <c r="CH281" s="77">
        <f t="shared" si="524"/>
        <v>0</v>
      </c>
      <c r="CI281" s="77">
        <f t="shared" si="525"/>
        <v>0</v>
      </c>
      <c r="CJ281" s="77">
        <f t="shared" si="526"/>
        <v>0</v>
      </c>
      <c r="CK281" s="77">
        <f t="shared" si="527"/>
        <v>0</v>
      </c>
      <c r="CL281" s="77">
        <f t="shared" si="528"/>
        <v>0</v>
      </c>
      <c r="CM281" s="77">
        <f t="shared" si="529"/>
        <v>0</v>
      </c>
      <c r="CN281" s="77">
        <f t="shared" si="530"/>
        <v>0</v>
      </c>
      <c r="CO281" s="77">
        <f t="shared" si="531"/>
        <v>0</v>
      </c>
      <c r="CP281" s="77">
        <f t="shared" si="532"/>
        <v>0</v>
      </c>
      <c r="CQ281" s="77">
        <f t="shared" si="533"/>
        <v>0</v>
      </c>
      <c r="CR281" s="77">
        <f t="shared" si="534"/>
        <v>17.041322314049587</v>
      </c>
      <c r="CS281" s="75"/>
      <c r="CT281" s="75"/>
      <c r="CU281" s="78">
        <f t="shared" si="547"/>
        <v>41.24</v>
      </c>
      <c r="CV281" s="78">
        <f t="shared" si="548"/>
        <v>0</v>
      </c>
      <c r="CW281" s="78">
        <f t="shared" si="549"/>
        <v>0</v>
      </c>
      <c r="CX281" s="78">
        <f t="shared" si="550"/>
        <v>0</v>
      </c>
      <c r="CY281" s="78">
        <f t="shared" si="551"/>
        <v>0</v>
      </c>
      <c r="CZ281" s="78">
        <f t="shared" si="552"/>
        <v>0</v>
      </c>
      <c r="DA281" s="78">
        <f t="shared" si="553"/>
        <v>0</v>
      </c>
      <c r="DB281" s="78">
        <f t="shared" si="554"/>
        <v>0</v>
      </c>
      <c r="DC281" s="78">
        <f t="shared" si="555"/>
        <v>0</v>
      </c>
      <c r="DD281" s="78">
        <f t="shared" si="556"/>
        <v>0</v>
      </c>
      <c r="DE281" s="78">
        <f t="shared" si="557"/>
        <v>0</v>
      </c>
      <c r="DF281" s="78">
        <f t="shared" si="558"/>
        <v>0</v>
      </c>
      <c r="DG281" s="77">
        <f t="shared" si="559"/>
        <v>41.24</v>
      </c>
      <c r="DH281" s="75"/>
      <c r="DJ281" s="6">
        <f t="shared" si="560"/>
        <v>30</v>
      </c>
      <c r="DK281" s="6">
        <f t="shared" si="561"/>
        <v>0</v>
      </c>
      <c r="DL281" s="6">
        <f t="shared" si="562"/>
        <v>0</v>
      </c>
      <c r="DM281" s="6">
        <f t="shared" si="563"/>
        <v>0</v>
      </c>
      <c r="DN281" s="6">
        <f t="shared" si="564"/>
        <v>0</v>
      </c>
      <c r="DO281" s="6">
        <f t="shared" si="565"/>
        <v>0</v>
      </c>
      <c r="DP281" s="6">
        <f t="shared" si="566"/>
        <v>0</v>
      </c>
      <c r="DQ281" s="6">
        <f t="shared" si="567"/>
        <v>0</v>
      </c>
      <c r="DR281" s="6">
        <f t="shared" si="568"/>
        <v>0</v>
      </c>
      <c r="DS281" s="6">
        <f t="shared" si="569"/>
        <v>0</v>
      </c>
      <c r="DT281" s="6">
        <f t="shared" si="570"/>
        <v>0</v>
      </c>
      <c r="DU281" s="6">
        <f t="shared" si="571"/>
        <v>0</v>
      </c>
      <c r="DV281" s="77">
        <f t="shared" si="505"/>
        <v>30</v>
      </c>
      <c r="DY281" s="6">
        <v>0</v>
      </c>
      <c r="DZ281" s="6">
        <v>0</v>
      </c>
      <c r="EA281" s="6">
        <v>0</v>
      </c>
      <c r="EB281" s="6">
        <v>0</v>
      </c>
      <c r="EC281" s="6">
        <v>0</v>
      </c>
      <c r="ED281" s="6">
        <v>0</v>
      </c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77">
        <f t="shared" si="587"/>
        <v>0</v>
      </c>
      <c r="EO281" s="75">
        <f t="shared" si="535"/>
        <v>71.240000000000009</v>
      </c>
      <c r="EP281" s="75">
        <f t="shared" si="536"/>
        <v>0</v>
      </c>
      <c r="EQ281" s="75">
        <f t="shared" si="537"/>
        <v>0</v>
      </c>
      <c r="ER281" s="75">
        <f t="shared" si="538"/>
        <v>0</v>
      </c>
      <c r="ES281" s="75">
        <f t="shared" si="539"/>
        <v>0</v>
      </c>
      <c r="ET281" s="75">
        <f t="shared" si="540"/>
        <v>0</v>
      </c>
      <c r="EU281" s="75">
        <f t="shared" si="541"/>
        <v>0</v>
      </c>
      <c r="EV281" s="75">
        <f t="shared" si="542"/>
        <v>0</v>
      </c>
      <c r="EW281" s="75">
        <f t="shared" si="543"/>
        <v>0</v>
      </c>
      <c r="EX281" s="75">
        <f t="shared" si="544"/>
        <v>0</v>
      </c>
      <c r="EY281" s="75">
        <f t="shared" si="545"/>
        <v>0</v>
      </c>
      <c r="EZ281" s="75">
        <f t="shared" si="546"/>
        <v>0</v>
      </c>
      <c r="FA281" s="77">
        <f t="shared" si="588"/>
        <v>71.240000000000009</v>
      </c>
      <c r="FD281" s="75">
        <f t="shared" si="572"/>
        <v>1990.76</v>
      </c>
      <c r="FE281" s="75">
        <f t="shared" si="573"/>
        <v>0</v>
      </c>
      <c r="FF281" s="75">
        <f t="shared" si="574"/>
        <v>0</v>
      </c>
      <c r="FG281" s="75">
        <f t="shared" si="575"/>
        <v>0</v>
      </c>
      <c r="FH281" s="75">
        <f t="shared" si="576"/>
        <v>0</v>
      </c>
      <c r="FI281" s="75">
        <f t="shared" si="577"/>
        <v>0</v>
      </c>
      <c r="FJ281" s="75">
        <f t="shared" si="578"/>
        <v>0</v>
      </c>
      <c r="FK281" s="75">
        <f t="shared" si="579"/>
        <v>0</v>
      </c>
      <c r="FL281" s="75">
        <f t="shared" si="580"/>
        <v>0</v>
      </c>
      <c r="FM281" s="75">
        <f t="shared" si="581"/>
        <v>0</v>
      </c>
      <c r="FN281" s="75">
        <f t="shared" si="582"/>
        <v>0</v>
      </c>
      <c r="FO281" s="75">
        <f t="shared" si="583"/>
        <v>0</v>
      </c>
      <c r="FP281" s="75">
        <f t="shared" si="584"/>
        <v>1990.76</v>
      </c>
    </row>
    <row r="282" spans="1:172" ht="15" customHeight="1" outlineLevel="2" x14ac:dyDescent="0.25">
      <c r="A282" s="30">
        <v>12</v>
      </c>
      <c r="B282" s="30" t="s">
        <v>408</v>
      </c>
      <c r="C282" s="30" t="s">
        <v>6</v>
      </c>
      <c r="D282" s="64">
        <f t="shared" si="507"/>
        <v>16242</v>
      </c>
      <c r="E282" s="62">
        <v>16242</v>
      </c>
      <c r="F282" s="37" t="s">
        <v>896</v>
      </c>
      <c r="G282" s="36" t="s">
        <v>410</v>
      </c>
      <c r="H282" s="36" t="s">
        <v>410</v>
      </c>
      <c r="I282" s="39" t="s">
        <v>894</v>
      </c>
      <c r="J282" s="39" t="s">
        <v>895</v>
      </c>
      <c r="K282" s="37" t="s">
        <v>431</v>
      </c>
      <c r="L282" s="32" t="s">
        <v>220</v>
      </c>
      <c r="M282" s="33" t="s">
        <v>405</v>
      </c>
      <c r="N282" s="34">
        <v>0.01</v>
      </c>
      <c r="O282" s="34">
        <v>0.02</v>
      </c>
      <c r="P282" s="34">
        <v>0</v>
      </c>
      <c r="Q282" s="34">
        <v>0</v>
      </c>
      <c r="R282" s="33">
        <v>0</v>
      </c>
      <c r="S282" s="33">
        <v>0</v>
      </c>
      <c r="T282" s="33">
        <v>30</v>
      </c>
      <c r="U282" s="33"/>
      <c r="X282" s="75">
        <f>+VLOOKUP($D282,[1]venta_neta_cons!$A$2:$N$1048576,3,0)</f>
        <v>720</v>
      </c>
      <c r="Y282" s="75">
        <f>+VLOOKUP($D282,[1]venta_neta_cons!$A$2:$N$1048576,4,0)</f>
        <v>0</v>
      </c>
      <c r="Z282" s="75">
        <f>+VLOOKUP($D282,[1]venta_neta_cons!$A$2:$N$1048576,5,0)</f>
        <v>0</v>
      </c>
      <c r="AA282" s="75">
        <f>+VLOOKUP($D282,[1]venta_neta_cons!$A$2:$N$1048576,6,0)</f>
        <v>0</v>
      </c>
      <c r="AB282" s="75">
        <f>+VLOOKUP($D282,[1]venta_neta_cons!$A$2:$N$1048576,7,0)</f>
        <v>0</v>
      </c>
      <c r="AC282" s="75">
        <f>+VLOOKUP($D282,[1]venta_neta_cons!$A$2:$N$1048576,8,0)</f>
        <v>0</v>
      </c>
      <c r="AD282" s="75">
        <f>+VLOOKUP($D282,[1]venta_neta_cons!$A$2:$N$1048576,9,0)</f>
        <v>0</v>
      </c>
      <c r="AE282" s="75">
        <f>+VLOOKUP($D282,[1]venta_neta_cons!$A$2:$N$1048576,10,0)</f>
        <v>0</v>
      </c>
      <c r="AF282" s="75">
        <f>+VLOOKUP($D282,[1]venta_neta_cons!$A$2:$N$1048576,11,0)</f>
        <v>0</v>
      </c>
      <c r="AG282" s="75">
        <f>+VLOOKUP($D282,[1]venta_neta_cons!$A$2:$N$1048576,12,0)</f>
        <v>0</v>
      </c>
      <c r="AH282" s="75">
        <f>+VLOOKUP($D282,[1]venta_neta_cons!$A$2:$N$1048576,13,0)</f>
        <v>0</v>
      </c>
      <c r="AI282" s="75">
        <f>+VLOOKUP($D282,[1]venta_neta_cons!$A$2:$N$1048576,14,0)</f>
        <v>0</v>
      </c>
      <c r="AJ282" s="76">
        <f t="shared" si="508"/>
        <v>720</v>
      </c>
      <c r="AK282" s="159">
        <f t="shared" si="506"/>
        <v>0.42398611111111106</v>
      </c>
      <c r="AL282" s="76"/>
      <c r="AM282" s="75">
        <f>+VLOOKUP($D282,[1]saldo_cons!$A$2:$N$1048576,3,0)</f>
        <v>720</v>
      </c>
      <c r="AN282" s="75">
        <f>+VLOOKUP($D282,[1]saldo_cons!$A$2:$N$1048576,4,0)</f>
        <v>0</v>
      </c>
      <c r="AO282" s="75">
        <f>+VLOOKUP($D282,[1]saldo_cons!$A$2:$N$1048576,5,0)</f>
        <v>0</v>
      </c>
      <c r="AP282" s="75">
        <f>+VLOOKUP($D282,[1]saldo_cons!$A$2:$N$1048576,6,0)</f>
        <v>0</v>
      </c>
      <c r="AQ282" s="75">
        <f>+VLOOKUP($D282,[1]saldo_cons!$A$2:$N$1048576,7,0)</f>
        <v>0</v>
      </c>
      <c r="AR282" s="75">
        <f>+VLOOKUP($D282,[1]saldo_cons!$A$2:$N$1048576,8,0)</f>
        <v>0</v>
      </c>
      <c r="AS282" s="75">
        <f>+VLOOKUP($D282,[1]saldo_cons!$A$2:$N$1048576,9,0)</f>
        <v>0</v>
      </c>
      <c r="AT282" s="75">
        <f>+VLOOKUP($D282,[1]saldo_cons!$A$2:$N$1048576,10,0)</f>
        <v>0</v>
      </c>
      <c r="AU282" s="75">
        <f>+VLOOKUP($D282,[1]saldo_cons!$A$2:$N$1048576,11,0)</f>
        <v>0</v>
      </c>
      <c r="AV282" s="75">
        <f>+VLOOKUP($D282,[1]saldo_cons!$A$2:$N$1048576,12,0)</f>
        <v>0</v>
      </c>
      <c r="AW282" s="75">
        <f>+VLOOKUP($D282,[1]saldo_cons!$A$2:$N$1048576,13,0)</f>
        <v>0</v>
      </c>
      <c r="AX282" s="75">
        <f>+VLOOKUP($D282,[1]saldo_cons!$A$2:$N$1048576,14,0)</f>
        <v>0</v>
      </c>
      <c r="AY282" s="76">
        <f t="shared" si="585"/>
        <v>720</v>
      </c>
      <c r="AZ282" s="76"/>
      <c r="BA282" s="76"/>
      <c r="BB282" s="75">
        <f>+VLOOKUP($D282,[1]ggr_cons!$A$2:$N$1048576,3,0)</f>
        <v>305.27</v>
      </c>
      <c r="BC282" s="75">
        <f>+VLOOKUP($D282,[1]ggr_cons!$A$2:$N$1048576,4,0)</f>
        <v>0</v>
      </c>
      <c r="BD282" s="75">
        <f>+VLOOKUP($D282,[1]ggr_cons!$A$2:$N$1048576,5,0)</f>
        <v>0</v>
      </c>
      <c r="BE282" s="75">
        <f>+VLOOKUP($D282,[1]ggr_cons!$A$2:$N$1048576,6,0)</f>
        <v>0</v>
      </c>
      <c r="BF282" s="75">
        <f>+VLOOKUP($D282,[1]ggr_cons!$A$2:$N$1048576,7,0)</f>
        <v>0</v>
      </c>
      <c r="BG282" s="75">
        <f>+VLOOKUP($D282,[1]ggr_cons!$A$2:$N$1048576,8,0)</f>
        <v>0</v>
      </c>
      <c r="BH282" s="75">
        <f>+VLOOKUP($D282,[1]ggr_cons!$A$2:$N$1048576,9,0)</f>
        <v>0</v>
      </c>
      <c r="BI282" s="75">
        <f>+VLOOKUP($D282,[1]ggr_cons!$A$2:$N$1048576,10,0)</f>
        <v>0</v>
      </c>
      <c r="BJ282" s="75">
        <f>+VLOOKUP($D282,[1]ggr_cons!$A$2:$N$1048576,11,0)</f>
        <v>0</v>
      </c>
      <c r="BK282" s="75">
        <f>+VLOOKUP($D282,[1]ggr_cons!$A$2:$N$1048576,12,0)</f>
        <v>0</v>
      </c>
      <c r="BL282" s="75">
        <f>+VLOOKUP($D282,[1]ggr_cons!$A$2:$N$1048576,13,0)</f>
        <v>0</v>
      </c>
      <c r="BM282" s="75">
        <f>+VLOOKUP($D282,[1]ggr_cons!$A$2:$N$1048576,14,0)</f>
        <v>0</v>
      </c>
      <c r="BN282" s="76">
        <f t="shared" si="586"/>
        <v>305.27</v>
      </c>
      <c r="BO282" s="75"/>
      <c r="BP282" s="75"/>
      <c r="BQ282" s="77">
        <f t="shared" si="509"/>
        <v>7.2</v>
      </c>
      <c r="BR282" s="77">
        <f t="shared" si="510"/>
        <v>0</v>
      </c>
      <c r="BS282" s="77">
        <f t="shared" si="511"/>
        <v>0</v>
      </c>
      <c r="BT282" s="77">
        <f t="shared" si="512"/>
        <v>0</v>
      </c>
      <c r="BU282" s="77">
        <f t="shared" si="513"/>
        <v>0</v>
      </c>
      <c r="BV282" s="77">
        <f t="shared" si="514"/>
        <v>0</v>
      </c>
      <c r="BW282" s="77">
        <f t="shared" si="515"/>
        <v>0</v>
      </c>
      <c r="BX282" s="77">
        <f t="shared" si="516"/>
        <v>0</v>
      </c>
      <c r="BY282" s="77">
        <f t="shared" si="517"/>
        <v>0</v>
      </c>
      <c r="BZ282" s="77">
        <f t="shared" si="518"/>
        <v>0</v>
      </c>
      <c r="CA282" s="77">
        <f t="shared" si="519"/>
        <v>0</v>
      </c>
      <c r="CB282" s="77">
        <f t="shared" si="520"/>
        <v>0</v>
      </c>
      <c r="CC282" s="77">
        <f t="shared" si="521"/>
        <v>7.2</v>
      </c>
      <c r="CD282" s="75"/>
      <c r="CE282" s="77"/>
      <c r="CF282" s="77">
        <f t="shared" si="522"/>
        <v>5.9504132231404965</v>
      </c>
      <c r="CG282" s="77">
        <f t="shared" si="523"/>
        <v>0</v>
      </c>
      <c r="CH282" s="77">
        <f t="shared" si="524"/>
        <v>0</v>
      </c>
      <c r="CI282" s="77">
        <f t="shared" si="525"/>
        <v>0</v>
      </c>
      <c r="CJ282" s="77">
        <f t="shared" si="526"/>
        <v>0</v>
      </c>
      <c r="CK282" s="77">
        <f t="shared" si="527"/>
        <v>0</v>
      </c>
      <c r="CL282" s="77">
        <f t="shared" si="528"/>
        <v>0</v>
      </c>
      <c r="CM282" s="77">
        <f t="shared" si="529"/>
        <v>0</v>
      </c>
      <c r="CN282" s="77">
        <f t="shared" si="530"/>
        <v>0</v>
      </c>
      <c r="CO282" s="77">
        <f t="shared" si="531"/>
        <v>0</v>
      </c>
      <c r="CP282" s="77">
        <f t="shared" si="532"/>
        <v>0</v>
      </c>
      <c r="CQ282" s="77">
        <f t="shared" si="533"/>
        <v>0</v>
      </c>
      <c r="CR282" s="77">
        <f t="shared" si="534"/>
        <v>5.9504132231404965</v>
      </c>
      <c r="CS282" s="75"/>
      <c r="CT282" s="75"/>
      <c r="CU282" s="78">
        <f t="shared" si="547"/>
        <v>14.4</v>
      </c>
      <c r="CV282" s="78">
        <f t="shared" si="548"/>
        <v>0</v>
      </c>
      <c r="CW282" s="78">
        <f t="shared" si="549"/>
        <v>0</v>
      </c>
      <c r="CX282" s="78">
        <f t="shared" si="550"/>
        <v>0</v>
      </c>
      <c r="CY282" s="78">
        <f t="shared" si="551"/>
        <v>0</v>
      </c>
      <c r="CZ282" s="78">
        <f t="shared" si="552"/>
        <v>0</v>
      </c>
      <c r="DA282" s="78">
        <f t="shared" si="553"/>
        <v>0</v>
      </c>
      <c r="DB282" s="78">
        <f t="shared" si="554"/>
        <v>0</v>
      </c>
      <c r="DC282" s="78">
        <f t="shared" si="555"/>
        <v>0</v>
      </c>
      <c r="DD282" s="78">
        <f t="shared" si="556"/>
        <v>0</v>
      </c>
      <c r="DE282" s="78">
        <f t="shared" si="557"/>
        <v>0</v>
      </c>
      <c r="DF282" s="78">
        <f t="shared" si="558"/>
        <v>0</v>
      </c>
      <c r="DG282" s="77">
        <f t="shared" si="559"/>
        <v>14.4</v>
      </c>
      <c r="DH282" s="75"/>
      <c r="DJ282" s="6">
        <f t="shared" si="560"/>
        <v>30</v>
      </c>
      <c r="DK282" s="6">
        <f t="shared" si="561"/>
        <v>0</v>
      </c>
      <c r="DL282" s="6">
        <f t="shared" si="562"/>
        <v>0</v>
      </c>
      <c r="DM282" s="6">
        <f t="shared" si="563"/>
        <v>0</v>
      </c>
      <c r="DN282" s="6">
        <f t="shared" si="564"/>
        <v>0</v>
      </c>
      <c r="DO282" s="6">
        <f t="shared" si="565"/>
        <v>0</v>
      </c>
      <c r="DP282" s="6">
        <f t="shared" si="566"/>
        <v>0</v>
      </c>
      <c r="DQ282" s="6">
        <f t="shared" si="567"/>
        <v>0</v>
      </c>
      <c r="DR282" s="6">
        <f t="shared" si="568"/>
        <v>0</v>
      </c>
      <c r="DS282" s="6">
        <f t="shared" si="569"/>
        <v>0</v>
      </c>
      <c r="DT282" s="6">
        <f t="shared" si="570"/>
        <v>0</v>
      </c>
      <c r="DU282" s="6">
        <f t="shared" si="571"/>
        <v>0</v>
      </c>
      <c r="DV282" s="77">
        <f t="shared" si="505"/>
        <v>30</v>
      </c>
      <c r="DY282" s="6">
        <v>0</v>
      </c>
      <c r="DZ282" s="6">
        <v>0</v>
      </c>
      <c r="EA282" s="6">
        <v>0</v>
      </c>
      <c r="EB282" s="6">
        <v>0</v>
      </c>
      <c r="EC282" s="6">
        <v>0</v>
      </c>
      <c r="ED282" s="6">
        <v>0</v>
      </c>
      <c r="EE282" s="6">
        <v>0</v>
      </c>
      <c r="EF282" s="6">
        <v>0</v>
      </c>
      <c r="EG282" s="6">
        <v>0</v>
      </c>
      <c r="EH282" s="6">
        <v>0</v>
      </c>
      <c r="EI282" s="6">
        <v>0</v>
      </c>
      <c r="EJ282" s="6">
        <v>0</v>
      </c>
      <c r="EK282" s="77">
        <f t="shared" si="587"/>
        <v>0</v>
      </c>
      <c r="EO282" s="75">
        <f t="shared" si="535"/>
        <v>44.4</v>
      </c>
      <c r="EP282" s="75">
        <f t="shared" si="536"/>
        <v>0</v>
      </c>
      <c r="EQ282" s="75">
        <f t="shared" si="537"/>
        <v>0</v>
      </c>
      <c r="ER282" s="75">
        <f t="shared" si="538"/>
        <v>0</v>
      </c>
      <c r="ES282" s="75">
        <f t="shared" si="539"/>
        <v>0</v>
      </c>
      <c r="ET282" s="75">
        <f t="shared" si="540"/>
        <v>0</v>
      </c>
      <c r="EU282" s="75">
        <f t="shared" si="541"/>
        <v>0</v>
      </c>
      <c r="EV282" s="75">
        <f t="shared" si="542"/>
        <v>0</v>
      </c>
      <c r="EW282" s="75">
        <f t="shared" si="543"/>
        <v>0</v>
      </c>
      <c r="EX282" s="75">
        <f t="shared" si="544"/>
        <v>0</v>
      </c>
      <c r="EY282" s="75">
        <f t="shared" si="545"/>
        <v>0</v>
      </c>
      <c r="EZ282" s="75">
        <f t="shared" si="546"/>
        <v>0</v>
      </c>
      <c r="FA282" s="77">
        <f t="shared" si="588"/>
        <v>44.4</v>
      </c>
      <c r="FD282" s="75">
        <f t="shared" si="572"/>
        <v>675.6</v>
      </c>
      <c r="FE282" s="75">
        <f t="shared" si="573"/>
        <v>0</v>
      </c>
      <c r="FF282" s="75">
        <f t="shared" si="574"/>
        <v>0</v>
      </c>
      <c r="FG282" s="75">
        <f t="shared" si="575"/>
        <v>0</v>
      </c>
      <c r="FH282" s="75">
        <f t="shared" si="576"/>
        <v>0</v>
      </c>
      <c r="FI282" s="75">
        <f t="shared" si="577"/>
        <v>0</v>
      </c>
      <c r="FJ282" s="75">
        <f t="shared" si="578"/>
        <v>0</v>
      </c>
      <c r="FK282" s="75">
        <f t="shared" si="579"/>
        <v>0</v>
      </c>
      <c r="FL282" s="75">
        <f t="shared" si="580"/>
        <v>0</v>
      </c>
      <c r="FM282" s="75">
        <f t="shared" si="581"/>
        <v>0</v>
      </c>
      <c r="FN282" s="75">
        <f t="shared" si="582"/>
        <v>0</v>
      </c>
      <c r="FO282" s="75">
        <f t="shared" si="583"/>
        <v>0</v>
      </c>
      <c r="FP282" s="75">
        <f t="shared" si="584"/>
        <v>675.6</v>
      </c>
    </row>
    <row r="283" spans="1:172" ht="15" customHeight="1" outlineLevel="2" x14ac:dyDescent="0.25">
      <c r="A283" s="30">
        <v>12</v>
      </c>
      <c r="B283" s="30" t="s">
        <v>408</v>
      </c>
      <c r="C283" s="30" t="s">
        <v>6</v>
      </c>
      <c r="D283" s="64">
        <f t="shared" si="507"/>
        <v>16246</v>
      </c>
      <c r="E283" s="62">
        <v>16246</v>
      </c>
      <c r="F283" s="55" t="s">
        <v>898</v>
      </c>
      <c r="G283" s="36" t="s">
        <v>410</v>
      </c>
      <c r="H283" s="36" t="s">
        <v>410</v>
      </c>
      <c r="I283" s="37" t="s">
        <v>897</v>
      </c>
      <c r="J283" s="37" t="s">
        <v>508</v>
      </c>
      <c r="K283" s="44" t="s">
        <v>434</v>
      </c>
      <c r="L283" s="32" t="s">
        <v>220</v>
      </c>
      <c r="M283" s="33" t="s">
        <v>405</v>
      </c>
      <c r="N283" s="34">
        <v>0.01</v>
      </c>
      <c r="O283" s="34">
        <v>0.02</v>
      </c>
      <c r="P283" s="34">
        <v>0</v>
      </c>
      <c r="Q283" s="34">
        <v>0</v>
      </c>
      <c r="R283" s="33">
        <v>0</v>
      </c>
      <c r="S283" s="33">
        <v>0</v>
      </c>
      <c r="T283" s="33">
        <v>30</v>
      </c>
      <c r="U283" s="33"/>
      <c r="X283" s="75">
        <f>+VLOOKUP($D283,[1]venta_neta_cons!$A$2:$N$1048576,3,0)</f>
        <v>2561</v>
      </c>
      <c r="Y283" s="75">
        <f>+VLOOKUP($D283,[1]venta_neta_cons!$A$2:$N$1048576,4,0)</f>
        <v>0</v>
      </c>
      <c r="Z283" s="75">
        <f>+VLOOKUP($D283,[1]venta_neta_cons!$A$2:$N$1048576,5,0)</f>
        <v>0</v>
      </c>
      <c r="AA283" s="75">
        <f>+VLOOKUP($D283,[1]venta_neta_cons!$A$2:$N$1048576,6,0)</f>
        <v>0</v>
      </c>
      <c r="AB283" s="75">
        <f>+VLOOKUP($D283,[1]venta_neta_cons!$A$2:$N$1048576,7,0)</f>
        <v>0</v>
      </c>
      <c r="AC283" s="75">
        <f>+VLOOKUP($D283,[1]venta_neta_cons!$A$2:$N$1048576,8,0)</f>
        <v>0</v>
      </c>
      <c r="AD283" s="75">
        <f>+VLOOKUP($D283,[1]venta_neta_cons!$A$2:$N$1048576,9,0)</f>
        <v>0</v>
      </c>
      <c r="AE283" s="75">
        <f>+VLOOKUP($D283,[1]venta_neta_cons!$A$2:$N$1048576,10,0)</f>
        <v>0</v>
      </c>
      <c r="AF283" s="75">
        <f>+VLOOKUP($D283,[1]venta_neta_cons!$A$2:$N$1048576,11,0)</f>
        <v>0</v>
      </c>
      <c r="AG283" s="75">
        <f>+VLOOKUP($D283,[1]venta_neta_cons!$A$2:$N$1048576,12,0)</f>
        <v>0</v>
      </c>
      <c r="AH283" s="75">
        <f>+VLOOKUP($D283,[1]venta_neta_cons!$A$2:$N$1048576,13,0)</f>
        <v>0</v>
      </c>
      <c r="AI283" s="75">
        <f>+VLOOKUP($D283,[1]venta_neta_cons!$A$2:$N$1048576,14,0)</f>
        <v>0</v>
      </c>
      <c r="AJ283" s="76">
        <f t="shared" si="508"/>
        <v>2561</v>
      </c>
      <c r="AK283" s="159">
        <f t="shared" si="506"/>
        <v>0.24488871534556816</v>
      </c>
      <c r="AL283" s="76"/>
      <c r="AM283" s="75">
        <f>+VLOOKUP($D283,[1]saldo_cons!$A$2:$N$1048576,3,0)</f>
        <v>2561</v>
      </c>
      <c r="AN283" s="75">
        <f>+VLOOKUP($D283,[1]saldo_cons!$A$2:$N$1048576,4,0)</f>
        <v>0</v>
      </c>
      <c r="AO283" s="75">
        <f>+VLOOKUP($D283,[1]saldo_cons!$A$2:$N$1048576,5,0)</f>
        <v>0</v>
      </c>
      <c r="AP283" s="75">
        <f>+VLOOKUP($D283,[1]saldo_cons!$A$2:$N$1048576,6,0)</f>
        <v>0</v>
      </c>
      <c r="AQ283" s="75">
        <f>+VLOOKUP($D283,[1]saldo_cons!$A$2:$N$1048576,7,0)</f>
        <v>0</v>
      </c>
      <c r="AR283" s="75">
        <f>+VLOOKUP($D283,[1]saldo_cons!$A$2:$N$1048576,8,0)</f>
        <v>0</v>
      </c>
      <c r="AS283" s="75">
        <f>+VLOOKUP($D283,[1]saldo_cons!$A$2:$N$1048576,9,0)</f>
        <v>0</v>
      </c>
      <c r="AT283" s="75">
        <f>+VLOOKUP($D283,[1]saldo_cons!$A$2:$N$1048576,10,0)</f>
        <v>0</v>
      </c>
      <c r="AU283" s="75">
        <f>+VLOOKUP($D283,[1]saldo_cons!$A$2:$N$1048576,11,0)</f>
        <v>0</v>
      </c>
      <c r="AV283" s="75">
        <f>+VLOOKUP($D283,[1]saldo_cons!$A$2:$N$1048576,12,0)</f>
        <v>0</v>
      </c>
      <c r="AW283" s="75">
        <f>+VLOOKUP($D283,[1]saldo_cons!$A$2:$N$1048576,13,0)</f>
        <v>0</v>
      </c>
      <c r="AX283" s="75">
        <f>+VLOOKUP($D283,[1]saldo_cons!$A$2:$N$1048576,14,0)</f>
        <v>0</v>
      </c>
      <c r="AY283" s="76">
        <f t="shared" si="585"/>
        <v>2561</v>
      </c>
      <c r="AZ283" s="76"/>
      <c r="BA283" s="76"/>
      <c r="BB283" s="75">
        <f>+VLOOKUP($D283,[1]ggr_cons!$A$2:$N$1048576,3,0)</f>
        <v>627.16000000000008</v>
      </c>
      <c r="BC283" s="75">
        <f>+VLOOKUP($D283,[1]ggr_cons!$A$2:$N$1048576,4,0)</f>
        <v>0</v>
      </c>
      <c r="BD283" s="75">
        <f>+VLOOKUP($D283,[1]ggr_cons!$A$2:$N$1048576,5,0)</f>
        <v>0</v>
      </c>
      <c r="BE283" s="75">
        <f>+VLOOKUP($D283,[1]ggr_cons!$A$2:$N$1048576,6,0)</f>
        <v>0</v>
      </c>
      <c r="BF283" s="75">
        <f>+VLOOKUP($D283,[1]ggr_cons!$A$2:$N$1048576,7,0)</f>
        <v>0</v>
      </c>
      <c r="BG283" s="75">
        <f>+VLOOKUP($D283,[1]ggr_cons!$A$2:$N$1048576,8,0)</f>
        <v>0</v>
      </c>
      <c r="BH283" s="75">
        <f>+VLOOKUP($D283,[1]ggr_cons!$A$2:$N$1048576,9,0)</f>
        <v>0</v>
      </c>
      <c r="BI283" s="75">
        <f>+VLOOKUP($D283,[1]ggr_cons!$A$2:$N$1048576,10,0)</f>
        <v>0</v>
      </c>
      <c r="BJ283" s="75">
        <f>+VLOOKUP($D283,[1]ggr_cons!$A$2:$N$1048576,11,0)</f>
        <v>0</v>
      </c>
      <c r="BK283" s="75">
        <f>+VLOOKUP($D283,[1]ggr_cons!$A$2:$N$1048576,12,0)</f>
        <v>0</v>
      </c>
      <c r="BL283" s="75">
        <f>+VLOOKUP($D283,[1]ggr_cons!$A$2:$N$1048576,13,0)</f>
        <v>0</v>
      </c>
      <c r="BM283" s="75">
        <f>+VLOOKUP($D283,[1]ggr_cons!$A$2:$N$1048576,14,0)</f>
        <v>0</v>
      </c>
      <c r="BN283" s="76">
        <f t="shared" si="586"/>
        <v>627.16000000000008</v>
      </c>
      <c r="BO283" s="75"/>
      <c r="BP283" s="75"/>
      <c r="BQ283" s="77">
        <f t="shared" si="509"/>
        <v>25.61</v>
      </c>
      <c r="BR283" s="77">
        <f t="shared" si="510"/>
        <v>0</v>
      </c>
      <c r="BS283" s="77">
        <f t="shared" si="511"/>
        <v>0</v>
      </c>
      <c r="BT283" s="77">
        <f t="shared" si="512"/>
        <v>0</v>
      </c>
      <c r="BU283" s="77">
        <f t="shared" si="513"/>
        <v>0</v>
      </c>
      <c r="BV283" s="77">
        <f t="shared" si="514"/>
        <v>0</v>
      </c>
      <c r="BW283" s="77">
        <f t="shared" si="515"/>
        <v>0</v>
      </c>
      <c r="BX283" s="77">
        <f t="shared" si="516"/>
        <v>0</v>
      </c>
      <c r="BY283" s="77">
        <f t="shared" si="517"/>
        <v>0</v>
      </c>
      <c r="BZ283" s="77">
        <f t="shared" si="518"/>
        <v>0</v>
      </c>
      <c r="CA283" s="77">
        <f t="shared" si="519"/>
        <v>0</v>
      </c>
      <c r="CB283" s="77">
        <f t="shared" si="520"/>
        <v>0</v>
      </c>
      <c r="CC283" s="77">
        <f t="shared" si="521"/>
        <v>25.61</v>
      </c>
      <c r="CD283" s="75"/>
      <c r="CE283" s="77"/>
      <c r="CF283" s="77">
        <f t="shared" si="522"/>
        <v>21.165289256198346</v>
      </c>
      <c r="CG283" s="77">
        <f t="shared" si="523"/>
        <v>0</v>
      </c>
      <c r="CH283" s="77">
        <f t="shared" si="524"/>
        <v>0</v>
      </c>
      <c r="CI283" s="77">
        <f t="shared" si="525"/>
        <v>0</v>
      </c>
      <c r="CJ283" s="77">
        <f t="shared" si="526"/>
        <v>0</v>
      </c>
      <c r="CK283" s="77">
        <f t="shared" si="527"/>
        <v>0</v>
      </c>
      <c r="CL283" s="77">
        <f t="shared" si="528"/>
        <v>0</v>
      </c>
      <c r="CM283" s="77">
        <f t="shared" si="529"/>
        <v>0</v>
      </c>
      <c r="CN283" s="77">
        <f t="shared" si="530"/>
        <v>0</v>
      </c>
      <c r="CO283" s="77">
        <f t="shared" si="531"/>
        <v>0</v>
      </c>
      <c r="CP283" s="77">
        <f t="shared" si="532"/>
        <v>0</v>
      </c>
      <c r="CQ283" s="77">
        <f t="shared" si="533"/>
        <v>0</v>
      </c>
      <c r="CR283" s="77">
        <f t="shared" si="534"/>
        <v>21.165289256198346</v>
      </c>
      <c r="CS283" s="75"/>
      <c r="CT283" s="75"/>
      <c r="CU283" s="78">
        <f t="shared" si="547"/>
        <v>51.22</v>
      </c>
      <c r="CV283" s="78">
        <f t="shared" si="548"/>
        <v>0</v>
      </c>
      <c r="CW283" s="78">
        <f t="shared" si="549"/>
        <v>0</v>
      </c>
      <c r="CX283" s="78">
        <f t="shared" si="550"/>
        <v>0</v>
      </c>
      <c r="CY283" s="78">
        <f t="shared" si="551"/>
        <v>0</v>
      </c>
      <c r="CZ283" s="78">
        <f t="shared" si="552"/>
        <v>0</v>
      </c>
      <c r="DA283" s="78">
        <f t="shared" si="553"/>
        <v>0</v>
      </c>
      <c r="DB283" s="78">
        <f t="shared" si="554"/>
        <v>0</v>
      </c>
      <c r="DC283" s="78">
        <f t="shared" si="555"/>
        <v>0</v>
      </c>
      <c r="DD283" s="78">
        <f t="shared" si="556"/>
        <v>0</v>
      </c>
      <c r="DE283" s="78">
        <f t="shared" si="557"/>
        <v>0</v>
      </c>
      <c r="DF283" s="78">
        <f t="shared" si="558"/>
        <v>0</v>
      </c>
      <c r="DG283" s="77">
        <f t="shared" si="559"/>
        <v>51.22</v>
      </c>
      <c r="DH283" s="75"/>
      <c r="DJ283" s="6">
        <f t="shared" si="560"/>
        <v>30</v>
      </c>
      <c r="DK283" s="6">
        <f t="shared" si="561"/>
        <v>0</v>
      </c>
      <c r="DL283" s="6">
        <f t="shared" si="562"/>
        <v>0</v>
      </c>
      <c r="DM283" s="6">
        <f t="shared" si="563"/>
        <v>0</v>
      </c>
      <c r="DN283" s="6">
        <f t="shared" si="564"/>
        <v>0</v>
      </c>
      <c r="DO283" s="6">
        <f t="shared" si="565"/>
        <v>0</v>
      </c>
      <c r="DP283" s="6">
        <f t="shared" si="566"/>
        <v>0</v>
      </c>
      <c r="DQ283" s="6">
        <f t="shared" si="567"/>
        <v>0</v>
      </c>
      <c r="DR283" s="6">
        <f t="shared" si="568"/>
        <v>0</v>
      </c>
      <c r="DS283" s="6">
        <f t="shared" si="569"/>
        <v>0</v>
      </c>
      <c r="DT283" s="6">
        <f t="shared" si="570"/>
        <v>0</v>
      </c>
      <c r="DU283" s="6">
        <f t="shared" si="571"/>
        <v>0</v>
      </c>
      <c r="DV283" s="77">
        <f t="shared" ref="DV283:DV346" si="589">+SUM(DJ283:DU283)</f>
        <v>30</v>
      </c>
      <c r="DY283" s="6">
        <v>0</v>
      </c>
      <c r="DZ283" s="6">
        <v>0</v>
      </c>
      <c r="EA283" s="6">
        <v>0</v>
      </c>
      <c r="EB283" s="6">
        <v>0</v>
      </c>
      <c r="EC283" s="6">
        <v>0</v>
      </c>
      <c r="ED283" s="6">
        <v>0</v>
      </c>
      <c r="EE283" s="6">
        <v>0</v>
      </c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77">
        <f t="shared" si="587"/>
        <v>0</v>
      </c>
      <c r="EO283" s="75">
        <f t="shared" si="535"/>
        <v>81.22</v>
      </c>
      <c r="EP283" s="75">
        <f t="shared" si="536"/>
        <v>0</v>
      </c>
      <c r="EQ283" s="75">
        <f t="shared" si="537"/>
        <v>0</v>
      </c>
      <c r="ER283" s="75">
        <f t="shared" si="538"/>
        <v>0</v>
      </c>
      <c r="ES283" s="75">
        <f t="shared" si="539"/>
        <v>0</v>
      </c>
      <c r="ET283" s="75">
        <f t="shared" si="540"/>
        <v>0</v>
      </c>
      <c r="EU283" s="75">
        <f t="shared" si="541"/>
        <v>0</v>
      </c>
      <c r="EV283" s="75">
        <f t="shared" si="542"/>
        <v>0</v>
      </c>
      <c r="EW283" s="75">
        <f t="shared" si="543"/>
        <v>0</v>
      </c>
      <c r="EX283" s="75">
        <f t="shared" si="544"/>
        <v>0</v>
      </c>
      <c r="EY283" s="75">
        <f t="shared" si="545"/>
        <v>0</v>
      </c>
      <c r="EZ283" s="75">
        <f t="shared" si="546"/>
        <v>0</v>
      </c>
      <c r="FA283" s="77">
        <f t="shared" si="588"/>
        <v>81.22</v>
      </c>
      <c r="FD283" s="75">
        <f t="shared" si="572"/>
        <v>2479.7800000000002</v>
      </c>
      <c r="FE283" s="75">
        <f t="shared" si="573"/>
        <v>0</v>
      </c>
      <c r="FF283" s="75">
        <f t="shared" si="574"/>
        <v>0</v>
      </c>
      <c r="FG283" s="75">
        <f t="shared" si="575"/>
        <v>0</v>
      </c>
      <c r="FH283" s="75">
        <f t="shared" si="576"/>
        <v>0</v>
      </c>
      <c r="FI283" s="75">
        <f t="shared" si="577"/>
        <v>0</v>
      </c>
      <c r="FJ283" s="75">
        <f t="shared" si="578"/>
        <v>0</v>
      </c>
      <c r="FK283" s="75">
        <f t="shared" si="579"/>
        <v>0</v>
      </c>
      <c r="FL283" s="75">
        <f t="shared" si="580"/>
        <v>0</v>
      </c>
      <c r="FM283" s="75">
        <f t="shared" si="581"/>
        <v>0</v>
      </c>
      <c r="FN283" s="75">
        <f t="shared" si="582"/>
        <v>0</v>
      </c>
      <c r="FO283" s="75">
        <f t="shared" si="583"/>
        <v>0</v>
      </c>
      <c r="FP283" s="75">
        <f t="shared" si="584"/>
        <v>2479.7800000000002</v>
      </c>
    </row>
    <row r="284" spans="1:172" ht="15" customHeight="1" outlineLevel="2" x14ac:dyDescent="0.25">
      <c r="A284" s="30">
        <v>12</v>
      </c>
      <c r="B284" s="30" t="s">
        <v>408</v>
      </c>
      <c r="C284" s="30" t="s">
        <v>6</v>
      </c>
      <c r="D284" s="64">
        <f t="shared" si="507"/>
        <v>16247</v>
      </c>
      <c r="E284" s="62">
        <v>16247</v>
      </c>
      <c r="F284" s="55" t="s">
        <v>900</v>
      </c>
      <c r="G284" s="36" t="s">
        <v>410</v>
      </c>
      <c r="H284" s="36" t="s">
        <v>410</v>
      </c>
      <c r="I284" s="55" t="s">
        <v>899</v>
      </c>
      <c r="J284" s="44" t="s">
        <v>434</v>
      </c>
      <c r="K284" s="44" t="s">
        <v>434</v>
      </c>
      <c r="L284" s="32" t="s">
        <v>220</v>
      </c>
      <c r="M284" s="33" t="s">
        <v>405</v>
      </c>
      <c r="N284" s="34">
        <v>0.01</v>
      </c>
      <c r="O284" s="34">
        <v>0.02</v>
      </c>
      <c r="P284" s="34">
        <v>0</v>
      </c>
      <c r="Q284" s="34">
        <v>0</v>
      </c>
      <c r="R284" s="33">
        <v>0</v>
      </c>
      <c r="S284" s="33">
        <v>0</v>
      </c>
      <c r="T284" s="33">
        <v>30</v>
      </c>
      <c r="U284" s="33"/>
      <c r="X284" s="75">
        <f>+VLOOKUP($D284,[1]venta_neta_cons!$A$2:$N$1048576,3,0)</f>
        <v>1714</v>
      </c>
      <c r="Y284" s="75">
        <f>+VLOOKUP($D284,[1]venta_neta_cons!$A$2:$N$1048576,4,0)</f>
        <v>0</v>
      </c>
      <c r="Z284" s="75">
        <f>+VLOOKUP($D284,[1]venta_neta_cons!$A$2:$N$1048576,5,0)</f>
        <v>0</v>
      </c>
      <c r="AA284" s="75">
        <f>+VLOOKUP($D284,[1]venta_neta_cons!$A$2:$N$1048576,6,0)</f>
        <v>0</v>
      </c>
      <c r="AB284" s="75">
        <f>+VLOOKUP($D284,[1]venta_neta_cons!$A$2:$N$1048576,7,0)</f>
        <v>0</v>
      </c>
      <c r="AC284" s="75">
        <f>+VLOOKUP($D284,[1]venta_neta_cons!$A$2:$N$1048576,8,0)</f>
        <v>0</v>
      </c>
      <c r="AD284" s="75">
        <f>+VLOOKUP($D284,[1]venta_neta_cons!$A$2:$N$1048576,9,0)</f>
        <v>0</v>
      </c>
      <c r="AE284" s="75">
        <f>+VLOOKUP($D284,[1]venta_neta_cons!$A$2:$N$1048576,10,0)</f>
        <v>0</v>
      </c>
      <c r="AF284" s="75">
        <f>+VLOOKUP($D284,[1]venta_neta_cons!$A$2:$N$1048576,11,0)</f>
        <v>0</v>
      </c>
      <c r="AG284" s="75">
        <f>+VLOOKUP($D284,[1]venta_neta_cons!$A$2:$N$1048576,12,0)</f>
        <v>0</v>
      </c>
      <c r="AH284" s="75">
        <f>+VLOOKUP($D284,[1]venta_neta_cons!$A$2:$N$1048576,13,0)</f>
        <v>0</v>
      </c>
      <c r="AI284" s="75">
        <f>+VLOOKUP($D284,[1]venta_neta_cons!$A$2:$N$1048576,14,0)</f>
        <v>0</v>
      </c>
      <c r="AJ284" s="76">
        <f t="shared" si="508"/>
        <v>1714</v>
      </c>
      <c r="AK284" s="159">
        <f t="shared" si="506"/>
        <v>0.29322637106184357</v>
      </c>
      <c r="AL284" s="76"/>
      <c r="AM284" s="75">
        <f>+VLOOKUP($D284,[1]saldo_cons!$A$2:$N$1048576,3,0)</f>
        <v>1714</v>
      </c>
      <c r="AN284" s="75">
        <f>+VLOOKUP($D284,[1]saldo_cons!$A$2:$N$1048576,4,0)</f>
        <v>0</v>
      </c>
      <c r="AO284" s="75">
        <f>+VLOOKUP($D284,[1]saldo_cons!$A$2:$N$1048576,5,0)</f>
        <v>0</v>
      </c>
      <c r="AP284" s="75">
        <f>+VLOOKUP($D284,[1]saldo_cons!$A$2:$N$1048576,6,0)</f>
        <v>0</v>
      </c>
      <c r="AQ284" s="75">
        <f>+VLOOKUP($D284,[1]saldo_cons!$A$2:$N$1048576,7,0)</f>
        <v>0</v>
      </c>
      <c r="AR284" s="75">
        <f>+VLOOKUP($D284,[1]saldo_cons!$A$2:$N$1048576,8,0)</f>
        <v>0</v>
      </c>
      <c r="AS284" s="75">
        <f>+VLOOKUP($D284,[1]saldo_cons!$A$2:$N$1048576,9,0)</f>
        <v>0</v>
      </c>
      <c r="AT284" s="75">
        <f>+VLOOKUP($D284,[1]saldo_cons!$A$2:$N$1048576,10,0)</f>
        <v>0</v>
      </c>
      <c r="AU284" s="75">
        <f>+VLOOKUP($D284,[1]saldo_cons!$A$2:$N$1048576,11,0)</f>
        <v>0</v>
      </c>
      <c r="AV284" s="75">
        <f>+VLOOKUP($D284,[1]saldo_cons!$A$2:$N$1048576,12,0)</f>
        <v>0</v>
      </c>
      <c r="AW284" s="75">
        <f>+VLOOKUP($D284,[1]saldo_cons!$A$2:$N$1048576,13,0)</f>
        <v>0</v>
      </c>
      <c r="AX284" s="75">
        <f>+VLOOKUP($D284,[1]saldo_cons!$A$2:$N$1048576,14,0)</f>
        <v>0</v>
      </c>
      <c r="AY284" s="76">
        <f t="shared" si="585"/>
        <v>1714</v>
      </c>
      <c r="AZ284" s="76"/>
      <c r="BA284" s="76"/>
      <c r="BB284" s="75">
        <f>+VLOOKUP($D284,[1]ggr_cons!$A$2:$N$1048576,3,0)</f>
        <v>502.58999999999992</v>
      </c>
      <c r="BC284" s="75">
        <f>+VLOOKUP($D284,[1]ggr_cons!$A$2:$N$1048576,4,0)</f>
        <v>0</v>
      </c>
      <c r="BD284" s="75">
        <f>+VLOOKUP($D284,[1]ggr_cons!$A$2:$N$1048576,5,0)</f>
        <v>0</v>
      </c>
      <c r="BE284" s="75">
        <f>+VLOOKUP($D284,[1]ggr_cons!$A$2:$N$1048576,6,0)</f>
        <v>0</v>
      </c>
      <c r="BF284" s="75">
        <f>+VLOOKUP($D284,[1]ggr_cons!$A$2:$N$1048576,7,0)</f>
        <v>0</v>
      </c>
      <c r="BG284" s="75">
        <f>+VLOOKUP($D284,[1]ggr_cons!$A$2:$N$1048576,8,0)</f>
        <v>0</v>
      </c>
      <c r="BH284" s="75">
        <f>+VLOOKUP($D284,[1]ggr_cons!$A$2:$N$1048576,9,0)</f>
        <v>0</v>
      </c>
      <c r="BI284" s="75">
        <f>+VLOOKUP($D284,[1]ggr_cons!$A$2:$N$1048576,10,0)</f>
        <v>0</v>
      </c>
      <c r="BJ284" s="75">
        <f>+VLOOKUP($D284,[1]ggr_cons!$A$2:$N$1048576,11,0)</f>
        <v>0</v>
      </c>
      <c r="BK284" s="75">
        <f>+VLOOKUP($D284,[1]ggr_cons!$A$2:$N$1048576,12,0)</f>
        <v>0</v>
      </c>
      <c r="BL284" s="75">
        <f>+VLOOKUP($D284,[1]ggr_cons!$A$2:$N$1048576,13,0)</f>
        <v>0</v>
      </c>
      <c r="BM284" s="75">
        <f>+VLOOKUP($D284,[1]ggr_cons!$A$2:$N$1048576,14,0)</f>
        <v>0</v>
      </c>
      <c r="BN284" s="76">
        <f t="shared" si="586"/>
        <v>502.58999999999992</v>
      </c>
      <c r="BO284" s="75"/>
      <c r="BP284" s="75"/>
      <c r="BQ284" s="77">
        <f t="shared" si="509"/>
        <v>17.14</v>
      </c>
      <c r="BR284" s="77">
        <f t="shared" si="510"/>
        <v>0</v>
      </c>
      <c r="BS284" s="77">
        <f t="shared" si="511"/>
        <v>0</v>
      </c>
      <c r="BT284" s="77">
        <f t="shared" si="512"/>
        <v>0</v>
      </c>
      <c r="BU284" s="77">
        <f t="shared" si="513"/>
        <v>0</v>
      </c>
      <c r="BV284" s="77">
        <f t="shared" si="514"/>
        <v>0</v>
      </c>
      <c r="BW284" s="77">
        <f t="shared" si="515"/>
        <v>0</v>
      </c>
      <c r="BX284" s="77">
        <f t="shared" si="516"/>
        <v>0</v>
      </c>
      <c r="BY284" s="77">
        <f t="shared" si="517"/>
        <v>0</v>
      </c>
      <c r="BZ284" s="77">
        <f t="shared" si="518"/>
        <v>0</v>
      </c>
      <c r="CA284" s="77">
        <f t="shared" si="519"/>
        <v>0</v>
      </c>
      <c r="CB284" s="77">
        <f t="shared" si="520"/>
        <v>0</v>
      </c>
      <c r="CC284" s="77">
        <f t="shared" si="521"/>
        <v>17.14</v>
      </c>
      <c r="CD284" s="75"/>
      <c r="CE284" s="77"/>
      <c r="CF284" s="77">
        <f t="shared" si="522"/>
        <v>14.165289256198347</v>
      </c>
      <c r="CG284" s="77">
        <f t="shared" si="523"/>
        <v>0</v>
      </c>
      <c r="CH284" s="77">
        <f t="shared" si="524"/>
        <v>0</v>
      </c>
      <c r="CI284" s="77">
        <f t="shared" si="525"/>
        <v>0</v>
      </c>
      <c r="CJ284" s="77">
        <f t="shared" si="526"/>
        <v>0</v>
      </c>
      <c r="CK284" s="77">
        <f t="shared" si="527"/>
        <v>0</v>
      </c>
      <c r="CL284" s="77">
        <f t="shared" si="528"/>
        <v>0</v>
      </c>
      <c r="CM284" s="77">
        <f t="shared" si="529"/>
        <v>0</v>
      </c>
      <c r="CN284" s="77">
        <f t="shared" si="530"/>
        <v>0</v>
      </c>
      <c r="CO284" s="77">
        <f t="shared" si="531"/>
        <v>0</v>
      </c>
      <c r="CP284" s="77">
        <f t="shared" si="532"/>
        <v>0</v>
      </c>
      <c r="CQ284" s="77">
        <f t="shared" si="533"/>
        <v>0</v>
      </c>
      <c r="CR284" s="77">
        <f t="shared" si="534"/>
        <v>14.165289256198347</v>
      </c>
      <c r="CS284" s="75"/>
      <c r="CT284" s="75"/>
      <c r="CU284" s="78">
        <f t="shared" si="547"/>
        <v>34.28</v>
      </c>
      <c r="CV284" s="78">
        <f t="shared" si="548"/>
        <v>0</v>
      </c>
      <c r="CW284" s="78">
        <f t="shared" si="549"/>
        <v>0</v>
      </c>
      <c r="CX284" s="78">
        <f t="shared" si="550"/>
        <v>0</v>
      </c>
      <c r="CY284" s="78">
        <f t="shared" si="551"/>
        <v>0</v>
      </c>
      <c r="CZ284" s="78">
        <f t="shared" si="552"/>
        <v>0</v>
      </c>
      <c r="DA284" s="78">
        <f t="shared" si="553"/>
        <v>0</v>
      </c>
      <c r="DB284" s="78">
        <f t="shared" si="554"/>
        <v>0</v>
      </c>
      <c r="DC284" s="78">
        <f t="shared" si="555"/>
        <v>0</v>
      </c>
      <c r="DD284" s="78">
        <f t="shared" si="556"/>
        <v>0</v>
      </c>
      <c r="DE284" s="78">
        <f t="shared" si="557"/>
        <v>0</v>
      </c>
      <c r="DF284" s="78">
        <f t="shared" si="558"/>
        <v>0</v>
      </c>
      <c r="DG284" s="77">
        <f t="shared" si="559"/>
        <v>34.28</v>
      </c>
      <c r="DH284" s="75"/>
      <c r="DJ284" s="6">
        <f t="shared" si="560"/>
        <v>30</v>
      </c>
      <c r="DK284" s="6">
        <f t="shared" si="561"/>
        <v>0</v>
      </c>
      <c r="DL284" s="6">
        <f t="shared" si="562"/>
        <v>0</v>
      </c>
      <c r="DM284" s="6">
        <f t="shared" si="563"/>
        <v>0</v>
      </c>
      <c r="DN284" s="6">
        <f t="shared" si="564"/>
        <v>0</v>
      </c>
      <c r="DO284" s="6">
        <f t="shared" si="565"/>
        <v>0</v>
      </c>
      <c r="DP284" s="6">
        <f t="shared" si="566"/>
        <v>0</v>
      </c>
      <c r="DQ284" s="6">
        <f t="shared" si="567"/>
        <v>0</v>
      </c>
      <c r="DR284" s="6">
        <f t="shared" si="568"/>
        <v>0</v>
      </c>
      <c r="DS284" s="6">
        <f t="shared" si="569"/>
        <v>0</v>
      </c>
      <c r="DT284" s="6">
        <f t="shared" si="570"/>
        <v>0</v>
      </c>
      <c r="DU284" s="6">
        <f t="shared" si="571"/>
        <v>0</v>
      </c>
      <c r="DV284" s="77">
        <f t="shared" si="589"/>
        <v>30</v>
      </c>
      <c r="DY284" s="6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77">
        <f t="shared" si="587"/>
        <v>0</v>
      </c>
      <c r="EO284" s="75">
        <f t="shared" si="535"/>
        <v>64.28</v>
      </c>
      <c r="EP284" s="75">
        <f t="shared" si="536"/>
        <v>0</v>
      </c>
      <c r="EQ284" s="75">
        <f t="shared" si="537"/>
        <v>0</v>
      </c>
      <c r="ER284" s="75">
        <f t="shared" si="538"/>
        <v>0</v>
      </c>
      <c r="ES284" s="75">
        <f t="shared" si="539"/>
        <v>0</v>
      </c>
      <c r="ET284" s="75">
        <f t="shared" si="540"/>
        <v>0</v>
      </c>
      <c r="EU284" s="75">
        <f t="shared" si="541"/>
        <v>0</v>
      </c>
      <c r="EV284" s="75">
        <f t="shared" si="542"/>
        <v>0</v>
      </c>
      <c r="EW284" s="75">
        <f t="shared" si="543"/>
        <v>0</v>
      </c>
      <c r="EX284" s="75">
        <f t="shared" si="544"/>
        <v>0</v>
      </c>
      <c r="EY284" s="75">
        <f t="shared" si="545"/>
        <v>0</v>
      </c>
      <c r="EZ284" s="75">
        <f t="shared" si="546"/>
        <v>0</v>
      </c>
      <c r="FA284" s="77">
        <f t="shared" si="588"/>
        <v>64.28</v>
      </c>
      <c r="FD284" s="75">
        <f t="shared" si="572"/>
        <v>1649.72</v>
      </c>
      <c r="FE284" s="75">
        <f t="shared" si="573"/>
        <v>0</v>
      </c>
      <c r="FF284" s="75">
        <f t="shared" si="574"/>
        <v>0</v>
      </c>
      <c r="FG284" s="75">
        <f t="shared" si="575"/>
        <v>0</v>
      </c>
      <c r="FH284" s="75">
        <f t="shared" si="576"/>
        <v>0</v>
      </c>
      <c r="FI284" s="75">
        <f t="shared" si="577"/>
        <v>0</v>
      </c>
      <c r="FJ284" s="75">
        <f t="shared" si="578"/>
        <v>0</v>
      </c>
      <c r="FK284" s="75">
        <f t="shared" si="579"/>
        <v>0</v>
      </c>
      <c r="FL284" s="75">
        <f t="shared" si="580"/>
        <v>0</v>
      </c>
      <c r="FM284" s="75">
        <f t="shared" si="581"/>
        <v>0</v>
      </c>
      <c r="FN284" s="75">
        <f t="shared" si="582"/>
        <v>0</v>
      </c>
      <c r="FO284" s="75">
        <f t="shared" si="583"/>
        <v>0</v>
      </c>
      <c r="FP284" s="75">
        <f t="shared" si="584"/>
        <v>1649.72</v>
      </c>
    </row>
    <row r="285" spans="1:172" ht="15" customHeight="1" outlineLevel="2" x14ac:dyDescent="0.25">
      <c r="A285" s="30">
        <v>12</v>
      </c>
      <c r="B285" s="30" t="s">
        <v>408</v>
      </c>
      <c r="C285" s="30" t="s">
        <v>6</v>
      </c>
      <c r="D285" s="64">
        <f t="shared" si="507"/>
        <v>16248</v>
      </c>
      <c r="E285" s="62">
        <v>16248</v>
      </c>
      <c r="F285" s="55" t="s">
        <v>902</v>
      </c>
      <c r="G285" s="36" t="s">
        <v>410</v>
      </c>
      <c r="H285" s="36" t="s">
        <v>410</v>
      </c>
      <c r="I285" s="55" t="s">
        <v>901</v>
      </c>
      <c r="J285" s="44" t="s">
        <v>434</v>
      </c>
      <c r="K285" s="44" t="s">
        <v>434</v>
      </c>
      <c r="L285" s="32" t="s">
        <v>220</v>
      </c>
      <c r="M285" s="33" t="s">
        <v>405</v>
      </c>
      <c r="N285" s="34">
        <v>0.01</v>
      </c>
      <c r="O285" s="34">
        <v>0.02</v>
      </c>
      <c r="P285" s="34">
        <v>0</v>
      </c>
      <c r="Q285" s="34">
        <v>0</v>
      </c>
      <c r="R285" s="33">
        <v>0</v>
      </c>
      <c r="S285" s="33">
        <v>0</v>
      </c>
      <c r="T285" s="33">
        <v>30</v>
      </c>
      <c r="U285" s="33"/>
      <c r="X285" s="75">
        <f>+VLOOKUP($D285,[1]venta_neta_cons!$A$2:$N$1048576,3,0)</f>
        <v>1471</v>
      </c>
      <c r="Y285" s="75">
        <f>+VLOOKUP($D285,[1]venta_neta_cons!$A$2:$N$1048576,4,0)</f>
        <v>0</v>
      </c>
      <c r="Z285" s="75">
        <f>+VLOOKUP($D285,[1]venta_neta_cons!$A$2:$N$1048576,5,0)</f>
        <v>0</v>
      </c>
      <c r="AA285" s="75">
        <f>+VLOOKUP($D285,[1]venta_neta_cons!$A$2:$N$1048576,6,0)</f>
        <v>0</v>
      </c>
      <c r="AB285" s="75">
        <f>+VLOOKUP($D285,[1]venta_neta_cons!$A$2:$N$1048576,7,0)</f>
        <v>0</v>
      </c>
      <c r="AC285" s="75">
        <f>+VLOOKUP($D285,[1]venta_neta_cons!$A$2:$N$1048576,8,0)</f>
        <v>0</v>
      </c>
      <c r="AD285" s="75">
        <f>+VLOOKUP($D285,[1]venta_neta_cons!$A$2:$N$1048576,9,0)</f>
        <v>0</v>
      </c>
      <c r="AE285" s="75">
        <f>+VLOOKUP($D285,[1]venta_neta_cons!$A$2:$N$1048576,10,0)</f>
        <v>0</v>
      </c>
      <c r="AF285" s="75">
        <f>+VLOOKUP($D285,[1]venta_neta_cons!$A$2:$N$1048576,11,0)</f>
        <v>0</v>
      </c>
      <c r="AG285" s="75">
        <f>+VLOOKUP($D285,[1]venta_neta_cons!$A$2:$N$1048576,12,0)</f>
        <v>0</v>
      </c>
      <c r="AH285" s="75">
        <f>+VLOOKUP($D285,[1]venta_neta_cons!$A$2:$N$1048576,13,0)</f>
        <v>0</v>
      </c>
      <c r="AI285" s="75">
        <f>+VLOOKUP($D285,[1]venta_neta_cons!$A$2:$N$1048576,14,0)</f>
        <v>0</v>
      </c>
      <c r="AJ285" s="76">
        <f t="shared" si="508"/>
        <v>1471</v>
      </c>
      <c r="AK285" s="159">
        <f t="shared" si="506"/>
        <v>0.57414004078857916</v>
      </c>
      <c r="AL285" s="76"/>
      <c r="AM285" s="75">
        <f>+VLOOKUP($D285,[1]saldo_cons!$A$2:$N$1048576,3,0)</f>
        <v>1471</v>
      </c>
      <c r="AN285" s="75">
        <f>+VLOOKUP($D285,[1]saldo_cons!$A$2:$N$1048576,4,0)</f>
        <v>0</v>
      </c>
      <c r="AO285" s="75">
        <f>+VLOOKUP($D285,[1]saldo_cons!$A$2:$N$1048576,5,0)</f>
        <v>0</v>
      </c>
      <c r="AP285" s="75">
        <f>+VLOOKUP($D285,[1]saldo_cons!$A$2:$N$1048576,6,0)</f>
        <v>0</v>
      </c>
      <c r="AQ285" s="75">
        <f>+VLOOKUP($D285,[1]saldo_cons!$A$2:$N$1048576,7,0)</f>
        <v>0</v>
      </c>
      <c r="AR285" s="75">
        <f>+VLOOKUP($D285,[1]saldo_cons!$A$2:$N$1048576,8,0)</f>
        <v>0</v>
      </c>
      <c r="AS285" s="75">
        <f>+VLOOKUP($D285,[1]saldo_cons!$A$2:$N$1048576,9,0)</f>
        <v>0</v>
      </c>
      <c r="AT285" s="75">
        <f>+VLOOKUP($D285,[1]saldo_cons!$A$2:$N$1048576,10,0)</f>
        <v>0</v>
      </c>
      <c r="AU285" s="75">
        <f>+VLOOKUP($D285,[1]saldo_cons!$A$2:$N$1048576,11,0)</f>
        <v>0</v>
      </c>
      <c r="AV285" s="75">
        <f>+VLOOKUP($D285,[1]saldo_cons!$A$2:$N$1048576,12,0)</f>
        <v>0</v>
      </c>
      <c r="AW285" s="75">
        <f>+VLOOKUP($D285,[1]saldo_cons!$A$2:$N$1048576,13,0)</f>
        <v>0</v>
      </c>
      <c r="AX285" s="75">
        <f>+VLOOKUP($D285,[1]saldo_cons!$A$2:$N$1048576,14,0)</f>
        <v>0</v>
      </c>
      <c r="AY285" s="76">
        <f t="shared" si="585"/>
        <v>1471</v>
      </c>
      <c r="AZ285" s="76"/>
      <c r="BA285" s="76"/>
      <c r="BB285" s="75">
        <f>+VLOOKUP($D285,[1]ggr_cons!$A$2:$N$1048576,3,0)</f>
        <v>844.56</v>
      </c>
      <c r="BC285" s="75">
        <f>+VLOOKUP($D285,[1]ggr_cons!$A$2:$N$1048576,4,0)</f>
        <v>0</v>
      </c>
      <c r="BD285" s="75">
        <f>+VLOOKUP($D285,[1]ggr_cons!$A$2:$N$1048576,5,0)</f>
        <v>0</v>
      </c>
      <c r="BE285" s="75">
        <f>+VLOOKUP($D285,[1]ggr_cons!$A$2:$N$1048576,6,0)</f>
        <v>0</v>
      </c>
      <c r="BF285" s="75">
        <f>+VLOOKUP($D285,[1]ggr_cons!$A$2:$N$1048576,7,0)</f>
        <v>0</v>
      </c>
      <c r="BG285" s="75">
        <f>+VLOOKUP($D285,[1]ggr_cons!$A$2:$N$1048576,8,0)</f>
        <v>0</v>
      </c>
      <c r="BH285" s="75">
        <f>+VLOOKUP($D285,[1]ggr_cons!$A$2:$N$1048576,9,0)</f>
        <v>0</v>
      </c>
      <c r="BI285" s="75">
        <f>+VLOOKUP($D285,[1]ggr_cons!$A$2:$N$1048576,10,0)</f>
        <v>0</v>
      </c>
      <c r="BJ285" s="75">
        <f>+VLOOKUP($D285,[1]ggr_cons!$A$2:$N$1048576,11,0)</f>
        <v>0</v>
      </c>
      <c r="BK285" s="75">
        <f>+VLOOKUP($D285,[1]ggr_cons!$A$2:$N$1048576,12,0)</f>
        <v>0</v>
      </c>
      <c r="BL285" s="75">
        <f>+VLOOKUP($D285,[1]ggr_cons!$A$2:$N$1048576,13,0)</f>
        <v>0</v>
      </c>
      <c r="BM285" s="75">
        <f>+VLOOKUP($D285,[1]ggr_cons!$A$2:$N$1048576,14,0)</f>
        <v>0</v>
      </c>
      <c r="BN285" s="76">
        <f t="shared" si="586"/>
        <v>844.56</v>
      </c>
      <c r="BO285" s="75"/>
      <c r="BP285" s="75"/>
      <c r="BQ285" s="77">
        <f t="shared" si="509"/>
        <v>14.71</v>
      </c>
      <c r="BR285" s="77">
        <f t="shared" si="510"/>
        <v>0</v>
      </c>
      <c r="BS285" s="77">
        <f t="shared" si="511"/>
        <v>0</v>
      </c>
      <c r="BT285" s="77">
        <f t="shared" si="512"/>
        <v>0</v>
      </c>
      <c r="BU285" s="77">
        <f t="shared" si="513"/>
        <v>0</v>
      </c>
      <c r="BV285" s="77">
        <f t="shared" si="514"/>
        <v>0</v>
      </c>
      <c r="BW285" s="77">
        <f t="shared" si="515"/>
        <v>0</v>
      </c>
      <c r="BX285" s="77">
        <f t="shared" si="516"/>
        <v>0</v>
      </c>
      <c r="BY285" s="77">
        <f t="shared" si="517"/>
        <v>0</v>
      </c>
      <c r="BZ285" s="77">
        <f t="shared" si="518"/>
        <v>0</v>
      </c>
      <c r="CA285" s="77">
        <f t="shared" si="519"/>
        <v>0</v>
      </c>
      <c r="CB285" s="77">
        <f t="shared" si="520"/>
        <v>0</v>
      </c>
      <c r="CC285" s="77">
        <f t="shared" si="521"/>
        <v>14.71</v>
      </c>
      <c r="CD285" s="75"/>
      <c r="CE285" s="77"/>
      <c r="CF285" s="77">
        <f t="shared" si="522"/>
        <v>12.15702479338843</v>
      </c>
      <c r="CG285" s="77">
        <f t="shared" si="523"/>
        <v>0</v>
      </c>
      <c r="CH285" s="77">
        <f t="shared" si="524"/>
        <v>0</v>
      </c>
      <c r="CI285" s="77">
        <f t="shared" si="525"/>
        <v>0</v>
      </c>
      <c r="CJ285" s="77">
        <f t="shared" si="526"/>
        <v>0</v>
      </c>
      <c r="CK285" s="77">
        <f t="shared" si="527"/>
        <v>0</v>
      </c>
      <c r="CL285" s="77">
        <f t="shared" si="528"/>
        <v>0</v>
      </c>
      <c r="CM285" s="77">
        <f t="shared" si="529"/>
        <v>0</v>
      </c>
      <c r="CN285" s="77">
        <f t="shared" si="530"/>
        <v>0</v>
      </c>
      <c r="CO285" s="77">
        <f t="shared" si="531"/>
        <v>0</v>
      </c>
      <c r="CP285" s="77">
        <f t="shared" si="532"/>
        <v>0</v>
      </c>
      <c r="CQ285" s="77">
        <f t="shared" si="533"/>
        <v>0</v>
      </c>
      <c r="CR285" s="77">
        <f t="shared" si="534"/>
        <v>12.15702479338843</v>
      </c>
      <c r="CS285" s="75"/>
      <c r="CT285" s="75"/>
      <c r="CU285" s="78">
        <f t="shared" si="547"/>
        <v>29.42</v>
      </c>
      <c r="CV285" s="78">
        <f t="shared" si="548"/>
        <v>0</v>
      </c>
      <c r="CW285" s="78">
        <f t="shared" si="549"/>
        <v>0</v>
      </c>
      <c r="CX285" s="78">
        <f t="shared" si="550"/>
        <v>0</v>
      </c>
      <c r="CY285" s="78">
        <f t="shared" si="551"/>
        <v>0</v>
      </c>
      <c r="CZ285" s="78">
        <f t="shared" si="552"/>
        <v>0</v>
      </c>
      <c r="DA285" s="78">
        <f t="shared" si="553"/>
        <v>0</v>
      </c>
      <c r="DB285" s="78">
        <f t="shared" si="554"/>
        <v>0</v>
      </c>
      <c r="DC285" s="78">
        <f t="shared" si="555"/>
        <v>0</v>
      </c>
      <c r="DD285" s="78">
        <f t="shared" si="556"/>
        <v>0</v>
      </c>
      <c r="DE285" s="78">
        <f t="shared" si="557"/>
        <v>0</v>
      </c>
      <c r="DF285" s="78">
        <f t="shared" si="558"/>
        <v>0</v>
      </c>
      <c r="DG285" s="77">
        <f t="shared" si="559"/>
        <v>29.42</v>
      </c>
      <c r="DH285" s="75"/>
      <c r="DJ285" s="6">
        <f t="shared" si="560"/>
        <v>30</v>
      </c>
      <c r="DK285" s="6">
        <f t="shared" si="561"/>
        <v>0</v>
      </c>
      <c r="DL285" s="6">
        <f t="shared" si="562"/>
        <v>0</v>
      </c>
      <c r="DM285" s="6">
        <f t="shared" si="563"/>
        <v>0</v>
      </c>
      <c r="DN285" s="6">
        <f t="shared" si="564"/>
        <v>0</v>
      </c>
      <c r="DO285" s="6">
        <f t="shared" si="565"/>
        <v>0</v>
      </c>
      <c r="DP285" s="6">
        <f t="shared" si="566"/>
        <v>0</v>
      </c>
      <c r="DQ285" s="6">
        <f t="shared" si="567"/>
        <v>0</v>
      </c>
      <c r="DR285" s="6">
        <f t="shared" si="568"/>
        <v>0</v>
      </c>
      <c r="DS285" s="6">
        <f t="shared" si="569"/>
        <v>0</v>
      </c>
      <c r="DT285" s="6">
        <f t="shared" si="570"/>
        <v>0</v>
      </c>
      <c r="DU285" s="6">
        <f t="shared" si="571"/>
        <v>0</v>
      </c>
      <c r="DV285" s="77">
        <f t="shared" si="589"/>
        <v>30</v>
      </c>
      <c r="DY285" s="6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77">
        <f t="shared" si="587"/>
        <v>0</v>
      </c>
      <c r="EO285" s="75">
        <f t="shared" si="535"/>
        <v>59.42</v>
      </c>
      <c r="EP285" s="75">
        <f t="shared" si="536"/>
        <v>0</v>
      </c>
      <c r="EQ285" s="75">
        <f t="shared" si="537"/>
        <v>0</v>
      </c>
      <c r="ER285" s="75">
        <f t="shared" si="538"/>
        <v>0</v>
      </c>
      <c r="ES285" s="75">
        <f t="shared" si="539"/>
        <v>0</v>
      </c>
      <c r="ET285" s="75">
        <f t="shared" si="540"/>
        <v>0</v>
      </c>
      <c r="EU285" s="75">
        <f t="shared" si="541"/>
        <v>0</v>
      </c>
      <c r="EV285" s="75">
        <f t="shared" si="542"/>
        <v>0</v>
      </c>
      <c r="EW285" s="75">
        <f t="shared" si="543"/>
        <v>0</v>
      </c>
      <c r="EX285" s="75">
        <f t="shared" si="544"/>
        <v>0</v>
      </c>
      <c r="EY285" s="75">
        <f t="shared" si="545"/>
        <v>0</v>
      </c>
      <c r="EZ285" s="75">
        <f t="shared" si="546"/>
        <v>0</v>
      </c>
      <c r="FA285" s="77">
        <f t="shared" si="588"/>
        <v>59.42</v>
      </c>
      <c r="FD285" s="75">
        <f t="shared" si="572"/>
        <v>1411.58</v>
      </c>
      <c r="FE285" s="75">
        <f t="shared" si="573"/>
        <v>0</v>
      </c>
      <c r="FF285" s="75">
        <f t="shared" si="574"/>
        <v>0</v>
      </c>
      <c r="FG285" s="75">
        <f t="shared" si="575"/>
        <v>0</v>
      </c>
      <c r="FH285" s="75">
        <f t="shared" si="576"/>
        <v>0</v>
      </c>
      <c r="FI285" s="75">
        <f t="shared" si="577"/>
        <v>0</v>
      </c>
      <c r="FJ285" s="75">
        <f t="shared" si="578"/>
        <v>0</v>
      </c>
      <c r="FK285" s="75">
        <f t="shared" si="579"/>
        <v>0</v>
      </c>
      <c r="FL285" s="75">
        <f t="shared" si="580"/>
        <v>0</v>
      </c>
      <c r="FM285" s="75">
        <f t="shared" si="581"/>
        <v>0</v>
      </c>
      <c r="FN285" s="75">
        <f t="shared" si="582"/>
        <v>0</v>
      </c>
      <c r="FO285" s="75">
        <f t="shared" si="583"/>
        <v>0</v>
      </c>
      <c r="FP285" s="75">
        <f t="shared" si="584"/>
        <v>1411.58</v>
      </c>
    </row>
    <row r="286" spans="1:172" ht="15" customHeight="1" outlineLevel="2" x14ac:dyDescent="0.25">
      <c r="A286" s="30">
        <v>12</v>
      </c>
      <c r="B286" s="30" t="s">
        <v>408</v>
      </c>
      <c r="C286" s="30" t="s">
        <v>6</v>
      </c>
      <c r="D286" s="64">
        <f t="shared" si="507"/>
        <v>16250</v>
      </c>
      <c r="E286" s="62">
        <v>16250</v>
      </c>
      <c r="F286" s="37" t="s">
        <v>904</v>
      </c>
      <c r="G286" s="36" t="s">
        <v>410</v>
      </c>
      <c r="H286" s="36" t="s">
        <v>410</v>
      </c>
      <c r="I286" s="55" t="s">
        <v>903</v>
      </c>
      <c r="J286" s="44" t="s">
        <v>434</v>
      </c>
      <c r="K286" s="44" t="s">
        <v>434</v>
      </c>
      <c r="L286" s="32" t="s">
        <v>220</v>
      </c>
      <c r="M286" s="33" t="s">
        <v>405</v>
      </c>
      <c r="N286" s="34">
        <v>0.01</v>
      </c>
      <c r="O286" s="34">
        <v>0.02</v>
      </c>
      <c r="P286" s="34">
        <v>0</v>
      </c>
      <c r="Q286" s="34">
        <v>0</v>
      </c>
      <c r="R286" s="33">
        <v>0</v>
      </c>
      <c r="S286" s="33">
        <v>0</v>
      </c>
      <c r="T286" s="33">
        <v>30</v>
      </c>
      <c r="U286" s="33"/>
      <c r="X286" s="75">
        <f>+VLOOKUP($D286,[1]venta_neta_cons!$A$2:$N$1048576,3,0)</f>
        <v>5405</v>
      </c>
      <c r="Y286" s="75">
        <f>+VLOOKUP($D286,[1]venta_neta_cons!$A$2:$N$1048576,4,0)</f>
        <v>0</v>
      </c>
      <c r="Z286" s="75">
        <f>+VLOOKUP($D286,[1]venta_neta_cons!$A$2:$N$1048576,5,0)</f>
        <v>0</v>
      </c>
      <c r="AA286" s="75">
        <f>+VLOOKUP($D286,[1]venta_neta_cons!$A$2:$N$1048576,6,0)</f>
        <v>0</v>
      </c>
      <c r="AB286" s="75">
        <f>+VLOOKUP($D286,[1]venta_neta_cons!$A$2:$N$1048576,7,0)</f>
        <v>0</v>
      </c>
      <c r="AC286" s="75">
        <f>+VLOOKUP($D286,[1]venta_neta_cons!$A$2:$N$1048576,8,0)</f>
        <v>0</v>
      </c>
      <c r="AD286" s="75">
        <f>+VLOOKUP($D286,[1]venta_neta_cons!$A$2:$N$1048576,9,0)</f>
        <v>0</v>
      </c>
      <c r="AE286" s="75">
        <f>+VLOOKUP($D286,[1]venta_neta_cons!$A$2:$N$1048576,10,0)</f>
        <v>0</v>
      </c>
      <c r="AF286" s="75">
        <f>+VLOOKUP($D286,[1]venta_neta_cons!$A$2:$N$1048576,11,0)</f>
        <v>0</v>
      </c>
      <c r="AG286" s="75">
        <f>+VLOOKUP($D286,[1]venta_neta_cons!$A$2:$N$1048576,12,0)</f>
        <v>0</v>
      </c>
      <c r="AH286" s="75">
        <f>+VLOOKUP($D286,[1]venta_neta_cons!$A$2:$N$1048576,13,0)</f>
        <v>0</v>
      </c>
      <c r="AI286" s="75">
        <f>+VLOOKUP($D286,[1]venta_neta_cons!$A$2:$N$1048576,14,0)</f>
        <v>0</v>
      </c>
      <c r="AJ286" s="76">
        <f t="shared" si="508"/>
        <v>5405</v>
      </c>
      <c r="AK286" s="159">
        <f t="shared" si="506"/>
        <v>8.6651248843663348E-2</v>
      </c>
      <c r="AL286" s="76"/>
      <c r="AM286" s="75">
        <f>+VLOOKUP($D286,[1]saldo_cons!$A$2:$N$1048576,3,0)</f>
        <v>5405</v>
      </c>
      <c r="AN286" s="75">
        <f>+VLOOKUP($D286,[1]saldo_cons!$A$2:$N$1048576,4,0)</f>
        <v>0</v>
      </c>
      <c r="AO286" s="75">
        <f>+VLOOKUP($D286,[1]saldo_cons!$A$2:$N$1048576,5,0)</f>
        <v>0</v>
      </c>
      <c r="AP286" s="75">
        <f>+VLOOKUP($D286,[1]saldo_cons!$A$2:$N$1048576,6,0)</f>
        <v>0</v>
      </c>
      <c r="AQ286" s="75">
        <f>+VLOOKUP($D286,[1]saldo_cons!$A$2:$N$1048576,7,0)</f>
        <v>0</v>
      </c>
      <c r="AR286" s="75">
        <f>+VLOOKUP($D286,[1]saldo_cons!$A$2:$N$1048576,8,0)</f>
        <v>0</v>
      </c>
      <c r="AS286" s="75">
        <f>+VLOOKUP($D286,[1]saldo_cons!$A$2:$N$1048576,9,0)</f>
        <v>0</v>
      </c>
      <c r="AT286" s="75">
        <f>+VLOOKUP($D286,[1]saldo_cons!$A$2:$N$1048576,10,0)</f>
        <v>0</v>
      </c>
      <c r="AU286" s="75">
        <f>+VLOOKUP($D286,[1]saldo_cons!$A$2:$N$1048576,11,0)</f>
        <v>0</v>
      </c>
      <c r="AV286" s="75">
        <f>+VLOOKUP($D286,[1]saldo_cons!$A$2:$N$1048576,12,0)</f>
        <v>0</v>
      </c>
      <c r="AW286" s="75">
        <f>+VLOOKUP($D286,[1]saldo_cons!$A$2:$N$1048576,13,0)</f>
        <v>0</v>
      </c>
      <c r="AX286" s="75">
        <f>+VLOOKUP($D286,[1]saldo_cons!$A$2:$N$1048576,14,0)</f>
        <v>0</v>
      </c>
      <c r="AY286" s="76">
        <f t="shared" si="585"/>
        <v>5405</v>
      </c>
      <c r="AZ286" s="76"/>
      <c r="BA286" s="76"/>
      <c r="BB286" s="75">
        <f>+VLOOKUP($D286,[1]ggr_cons!$A$2:$N$1048576,3,0)</f>
        <v>468.35000000000036</v>
      </c>
      <c r="BC286" s="75">
        <f>+VLOOKUP($D286,[1]ggr_cons!$A$2:$N$1048576,4,0)</f>
        <v>0</v>
      </c>
      <c r="BD286" s="75">
        <f>+VLOOKUP($D286,[1]ggr_cons!$A$2:$N$1048576,5,0)</f>
        <v>0</v>
      </c>
      <c r="BE286" s="75">
        <f>+VLOOKUP($D286,[1]ggr_cons!$A$2:$N$1048576,6,0)</f>
        <v>0</v>
      </c>
      <c r="BF286" s="75">
        <f>+VLOOKUP($D286,[1]ggr_cons!$A$2:$N$1048576,7,0)</f>
        <v>0</v>
      </c>
      <c r="BG286" s="75">
        <f>+VLOOKUP($D286,[1]ggr_cons!$A$2:$N$1048576,8,0)</f>
        <v>0</v>
      </c>
      <c r="BH286" s="75">
        <f>+VLOOKUP($D286,[1]ggr_cons!$A$2:$N$1048576,9,0)</f>
        <v>0</v>
      </c>
      <c r="BI286" s="75">
        <f>+VLOOKUP($D286,[1]ggr_cons!$A$2:$N$1048576,10,0)</f>
        <v>0</v>
      </c>
      <c r="BJ286" s="75">
        <f>+VLOOKUP($D286,[1]ggr_cons!$A$2:$N$1048576,11,0)</f>
        <v>0</v>
      </c>
      <c r="BK286" s="75">
        <f>+VLOOKUP($D286,[1]ggr_cons!$A$2:$N$1048576,12,0)</f>
        <v>0</v>
      </c>
      <c r="BL286" s="75">
        <f>+VLOOKUP($D286,[1]ggr_cons!$A$2:$N$1048576,13,0)</f>
        <v>0</v>
      </c>
      <c r="BM286" s="75">
        <f>+VLOOKUP($D286,[1]ggr_cons!$A$2:$N$1048576,14,0)</f>
        <v>0</v>
      </c>
      <c r="BN286" s="76">
        <f t="shared" si="586"/>
        <v>468.35000000000036</v>
      </c>
      <c r="BO286" s="75"/>
      <c r="BP286" s="75"/>
      <c r="BQ286" s="77">
        <f t="shared" si="509"/>
        <v>54.050000000000004</v>
      </c>
      <c r="BR286" s="77">
        <f t="shared" si="510"/>
        <v>0</v>
      </c>
      <c r="BS286" s="77">
        <f t="shared" si="511"/>
        <v>0</v>
      </c>
      <c r="BT286" s="77">
        <f t="shared" si="512"/>
        <v>0</v>
      </c>
      <c r="BU286" s="77">
        <f t="shared" si="513"/>
        <v>0</v>
      </c>
      <c r="BV286" s="77">
        <f t="shared" si="514"/>
        <v>0</v>
      </c>
      <c r="BW286" s="77">
        <f t="shared" si="515"/>
        <v>0</v>
      </c>
      <c r="BX286" s="77">
        <f t="shared" si="516"/>
        <v>0</v>
      </c>
      <c r="BY286" s="77">
        <f t="shared" si="517"/>
        <v>0</v>
      </c>
      <c r="BZ286" s="77">
        <f t="shared" si="518"/>
        <v>0</v>
      </c>
      <c r="CA286" s="77">
        <f t="shared" si="519"/>
        <v>0</v>
      </c>
      <c r="CB286" s="77">
        <f t="shared" si="520"/>
        <v>0</v>
      </c>
      <c r="CC286" s="77">
        <f t="shared" si="521"/>
        <v>54.050000000000004</v>
      </c>
      <c r="CD286" s="75"/>
      <c r="CE286" s="77"/>
      <c r="CF286" s="77">
        <f t="shared" si="522"/>
        <v>44.669421487603309</v>
      </c>
      <c r="CG286" s="77">
        <f t="shared" si="523"/>
        <v>0</v>
      </c>
      <c r="CH286" s="77">
        <f t="shared" si="524"/>
        <v>0</v>
      </c>
      <c r="CI286" s="77">
        <f t="shared" si="525"/>
        <v>0</v>
      </c>
      <c r="CJ286" s="77">
        <f t="shared" si="526"/>
        <v>0</v>
      </c>
      <c r="CK286" s="77">
        <f t="shared" si="527"/>
        <v>0</v>
      </c>
      <c r="CL286" s="77">
        <f t="shared" si="528"/>
        <v>0</v>
      </c>
      <c r="CM286" s="77">
        <f t="shared" si="529"/>
        <v>0</v>
      </c>
      <c r="CN286" s="77">
        <f t="shared" si="530"/>
        <v>0</v>
      </c>
      <c r="CO286" s="77">
        <f t="shared" si="531"/>
        <v>0</v>
      </c>
      <c r="CP286" s="77">
        <f t="shared" si="532"/>
        <v>0</v>
      </c>
      <c r="CQ286" s="77">
        <f t="shared" si="533"/>
        <v>0</v>
      </c>
      <c r="CR286" s="77">
        <f t="shared" si="534"/>
        <v>44.669421487603309</v>
      </c>
      <c r="CS286" s="75"/>
      <c r="CT286" s="75"/>
      <c r="CU286" s="78">
        <f t="shared" si="547"/>
        <v>108.10000000000001</v>
      </c>
      <c r="CV286" s="78">
        <f t="shared" si="548"/>
        <v>0</v>
      </c>
      <c r="CW286" s="78">
        <f t="shared" si="549"/>
        <v>0</v>
      </c>
      <c r="CX286" s="78">
        <f t="shared" si="550"/>
        <v>0</v>
      </c>
      <c r="CY286" s="78">
        <f t="shared" si="551"/>
        <v>0</v>
      </c>
      <c r="CZ286" s="78">
        <f t="shared" si="552"/>
        <v>0</v>
      </c>
      <c r="DA286" s="78">
        <f t="shared" si="553"/>
        <v>0</v>
      </c>
      <c r="DB286" s="78">
        <f t="shared" si="554"/>
        <v>0</v>
      </c>
      <c r="DC286" s="78">
        <f t="shared" si="555"/>
        <v>0</v>
      </c>
      <c r="DD286" s="78">
        <f t="shared" si="556"/>
        <v>0</v>
      </c>
      <c r="DE286" s="78">
        <f t="shared" si="557"/>
        <v>0</v>
      </c>
      <c r="DF286" s="78">
        <f t="shared" si="558"/>
        <v>0</v>
      </c>
      <c r="DG286" s="77">
        <f t="shared" si="559"/>
        <v>108.10000000000001</v>
      </c>
      <c r="DH286" s="75"/>
      <c r="DJ286" s="6">
        <f t="shared" si="560"/>
        <v>30</v>
      </c>
      <c r="DK286" s="6">
        <f t="shared" si="561"/>
        <v>0</v>
      </c>
      <c r="DL286" s="6">
        <f t="shared" si="562"/>
        <v>0</v>
      </c>
      <c r="DM286" s="6">
        <f t="shared" si="563"/>
        <v>0</v>
      </c>
      <c r="DN286" s="6">
        <f t="shared" si="564"/>
        <v>0</v>
      </c>
      <c r="DO286" s="6">
        <f t="shared" si="565"/>
        <v>0</v>
      </c>
      <c r="DP286" s="6">
        <f t="shared" si="566"/>
        <v>0</v>
      </c>
      <c r="DQ286" s="6">
        <f t="shared" si="567"/>
        <v>0</v>
      </c>
      <c r="DR286" s="6">
        <f t="shared" si="568"/>
        <v>0</v>
      </c>
      <c r="DS286" s="6">
        <f t="shared" si="569"/>
        <v>0</v>
      </c>
      <c r="DT286" s="6">
        <f t="shared" si="570"/>
        <v>0</v>
      </c>
      <c r="DU286" s="6">
        <f t="shared" si="571"/>
        <v>0</v>
      </c>
      <c r="DV286" s="77">
        <f t="shared" si="589"/>
        <v>30</v>
      </c>
      <c r="DY286" s="6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77">
        <f t="shared" si="587"/>
        <v>0</v>
      </c>
      <c r="EO286" s="75">
        <f t="shared" si="535"/>
        <v>138.10000000000002</v>
      </c>
      <c r="EP286" s="75">
        <f t="shared" si="536"/>
        <v>0</v>
      </c>
      <c r="EQ286" s="75">
        <f t="shared" si="537"/>
        <v>0</v>
      </c>
      <c r="ER286" s="75">
        <f t="shared" si="538"/>
        <v>0</v>
      </c>
      <c r="ES286" s="75">
        <f t="shared" si="539"/>
        <v>0</v>
      </c>
      <c r="ET286" s="75">
        <f t="shared" si="540"/>
        <v>0</v>
      </c>
      <c r="EU286" s="75">
        <f t="shared" si="541"/>
        <v>0</v>
      </c>
      <c r="EV286" s="75">
        <f t="shared" si="542"/>
        <v>0</v>
      </c>
      <c r="EW286" s="75">
        <f t="shared" si="543"/>
        <v>0</v>
      </c>
      <c r="EX286" s="75">
        <f t="shared" si="544"/>
        <v>0</v>
      </c>
      <c r="EY286" s="75">
        <f t="shared" si="545"/>
        <v>0</v>
      </c>
      <c r="EZ286" s="75">
        <f t="shared" si="546"/>
        <v>0</v>
      </c>
      <c r="FA286" s="77">
        <f t="shared" si="588"/>
        <v>138.10000000000002</v>
      </c>
      <c r="FD286" s="75">
        <f t="shared" si="572"/>
        <v>5266.9</v>
      </c>
      <c r="FE286" s="75">
        <f t="shared" si="573"/>
        <v>0</v>
      </c>
      <c r="FF286" s="75">
        <f t="shared" si="574"/>
        <v>0</v>
      </c>
      <c r="FG286" s="75">
        <f t="shared" si="575"/>
        <v>0</v>
      </c>
      <c r="FH286" s="75">
        <f t="shared" si="576"/>
        <v>0</v>
      </c>
      <c r="FI286" s="75">
        <f t="shared" si="577"/>
        <v>0</v>
      </c>
      <c r="FJ286" s="75">
        <f t="shared" si="578"/>
        <v>0</v>
      </c>
      <c r="FK286" s="75">
        <f t="shared" si="579"/>
        <v>0</v>
      </c>
      <c r="FL286" s="75">
        <f t="shared" si="580"/>
        <v>0</v>
      </c>
      <c r="FM286" s="75">
        <f t="shared" si="581"/>
        <v>0</v>
      </c>
      <c r="FN286" s="75">
        <f t="shared" si="582"/>
        <v>0</v>
      </c>
      <c r="FO286" s="75">
        <f t="shared" si="583"/>
        <v>0</v>
      </c>
      <c r="FP286" s="75">
        <f t="shared" si="584"/>
        <v>5266.9</v>
      </c>
    </row>
    <row r="287" spans="1:172" ht="15" customHeight="1" outlineLevel="2" x14ac:dyDescent="0.25">
      <c r="A287" s="30">
        <v>12</v>
      </c>
      <c r="B287" s="30" t="s">
        <v>408</v>
      </c>
      <c r="C287" s="30" t="s">
        <v>6</v>
      </c>
      <c r="D287" s="64">
        <f t="shared" si="507"/>
        <v>16253</v>
      </c>
      <c r="E287" s="62">
        <v>16253</v>
      </c>
      <c r="F287" s="39" t="s">
        <v>907</v>
      </c>
      <c r="G287" s="36" t="s">
        <v>410</v>
      </c>
      <c r="H287" s="36" t="s">
        <v>410</v>
      </c>
      <c r="I287" s="37" t="s">
        <v>905</v>
      </c>
      <c r="J287" s="37" t="s">
        <v>906</v>
      </c>
      <c r="K287" s="44" t="s">
        <v>434</v>
      </c>
      <c r="L287" s="32" t="s">
        <v>220</v>
      </c>
      <c r="M287" s="33" t="s">
        <v>405</v>
      </c>
      <c r="N287" s="34">
        <v>0.01</v>
      </c>
      <c r="O287" s="34">
        <v>0.02</v>
      </c>
      <c r="P287" s="34">
        <v>0</v>
      </c>
      <c r="Q287" s="34">
        <v>0</v>
      </c>
      <c r="R287" s="33">
        <v>0</v>
      </c>
      <c r="S287" s="33">
        <v>0</v>
      </c>
      <c r="T287" s="33">
        <v>30</v>
      </c>
      <c r="U287" s="33"/>
      <c r="X287" s="75">
        <f>+VLOOKUP($D287,[1]venta_neta_cons!$A$2:$N$1048576,3,0)</f>
        <v>0</v>
      </c>
      <c r="Y287" s="75">
        <f>+VLOOKUP($D287,[1]venta_neta_cons!$A$2:$N$1048576,4,0)</f>
        <v>0</v>
      </c>
      <c r="Z287" s="75">
        <f>+VLOOKUP($D287,[1]venta_neta_cons!$A$2:$N$1048576,5,0)</f>
        <v>0</v>
      </c>
      <c r="AA287" s="75">
        <f>+VLOOKUP($D287,[1]venta_neta_cons!$A$2:$N$1048576,6,0)</f>
        <v>0</v>
      </c>
      <c r="AB287" s="75">
        <f>+VLOOKUP($D287,[1]venta_neta_cons!$A$2:$N$1048576,7,0)</f>
        <v>0</v>
      </c>
      <c r="AC287" s="75">
        <f>+VLOOKUP($D287,[1]venta_neta_cons!$A$2:$N$1048576,8,0)</f>
        <v>0</v>
      </c>
      <c r="AD287" s="75">
        <f>+VLOOKUP($D287,[1]venta_neta_cons!$A$2:$N$1048576,9,0)</f>
        <v>0</v>
      </c>
      <c r="AE287" s="75">
        <f>+VLOOKUP($D287,[1]venta_neta_cons!$A$2:$N$1048576,10,0)</f>
        <v>0</v>
      </c>
      <c r="AF287" s="75">
        <f>+VLOOKUP($D287,[1]venta_neta_cons!$A$2:$N$1048576,11,0)</f>
        <v>0</v>
      </c>
      <c r="AG287" s="75">
        <f>+VLOOKUP($D287,[1]venta_neta_cons!$A$2:$N$1048576,12,0)</f>
        <v>0</v>
      </c>
      <c r="AH287" s="75">
        <f>+VLOOKUP($D287,[1]venta_neta_cons!$A$2:$N$1048576,13,0)</f>
        <v>0</v>
      </c>
      <c r="AI287" s="75">
        <f>+VLOOKUP($D287,[1]venta_neta_cons!$A$2:$N$1048576,14,0)</f>
        <v>0</v>
      </c>
      <c r="AJ287" s="76">
        <f t="shared" si="508"/>
        <v>0</v>
      </c>
      <c r="AK287" s="159" t="e">
        <f t="shared" si="506"/>
        <v>#DIV/0!</v>
      </c>
      <c r="AL287" s="76"/>
      <c r="AM287" s="75">
        <f>+VLOOKUP($D287,[1]saldo_cons!$A$2:$N$1048576,3,0)</f>
        <v>0</v>
      </c>
      <c r="AN287" s="75">
        <f>+VLOOKUP($D287,[1]saldo_cons!$A$2:$N$1048576,4,0)</f>
        <v>0</v>
      </c>
      <c r="AO287" s="75">
        <f>+VLOOKUP($D287,[1]saldo_cons!$A$2:$N$1048576,5,0)</f>
        <v>0</v>
      </c>
      <c r="AP287" s="75">
        <f>+VLOOKUP($D287,[1]saldo_cons!$A$2:$N$1048576,6,0)</f>
        <v>0</v>
      </c>
      <c r="AQ287" s="75">
        <f>+VLOOKUP($D287,[1]saldo_cons!$A$2:$N$1048576,7,0)</f>
        <v>0</v>
      </c>
      <c r="AR287" s="75">
        <f>+VLOOKUP($D287,[1]saldo_cons!$A$2:$N$1048576,8,0)</f>
        <v>0</v>
      </c>
      <c r="AS287" s="75">
        <f>+VLOOKUP($D287,[1]saldo_cons!$A$2:$N$1048576,9,0)</f>
        <v>0</v>
      </c>
      <c r="AT287" s="75">
        <f>+VLOOKUP($D287,[1]saldo_cons!$A$2:$N$1048576,10,0)</f>
        <v>0</v>
      </c>
      <c r="AU287" s="75">
        <f>+VLOOKUP($D287,[1]saldo_cons!$A$2:$N$1048576,11,0)</f>
        <v>0</v>
      </c>
      <c r="AV287" s="75">
        <f>+VLOOKUP($D287,[1]saldo_cons!$A$2:$N$1048576,12,0)</f>
        <v>0</v>
      </c>
      <c r="AW287" s="75">
        <f>+VLOOKUP($D287,[1]saldo_cons!$A$2:$N$1048576,13,0)</f>
        <v>0</v>
      </c>
      <c r="AX287" s="75">
        <f>+VLOOKUP($D287,[1]saldo_cons!$A$2:$N$1048576,14,0)</f>
        <v>0</v>
      </c>
      <c r="AY287" s="76">
        <f t="shared" si="585"/>
        <v>0</v>
      </c>
      <c r="AZ287" s="76"/>
      <c r="BA287" s="76"/>
      <c r="BB287" s="75">
        <f>+VLOOKUP($D287,[1]ggr_cons!$A$2:$N$1048576,3,0)</f>
        <v>0</v>
      </c>
      <c r="BC287" s="75">
        <f>+VLOOKUP($D287,[1]ggr_cons!$A$2:$N$1048576,4,0)</f>
        <v>0</v>
      </c>
      <c r="BD287" s="75">
        <f>+VLOOKUP($D287,[1]ggr_cons!$A$2:$N$1048576,5,0)</f>
        <v>0</v>
      </c>
      <c r="BE287" s="75">
        <f>+VLOOKUP($D287,[1]ggr_cons!$A$2:$N$1048576,6,0)</f>
        <v>0</v>
      </c>
      <c r="BF287" s="75">
        <f>+VLOOKUP($D287,[1]ggr_cons!$A$2:$N$1048576,7,0)</f>
        <v>0</v>
      </c>
      <c r="BG287" s="75">
        <f>+VLOOKUP($D287,[1]ggr_cons!$A$2:$N$1048576,8,0)</f>
        <v>0</v>
      </c>
      <c r="BH287" s="75">
        <f>+VLOOKUP($D287,[1]ggr_cons!$A$2:$N$1048576,9,0)</f>
        <v>0</v>
      </c>
      <c r="BI287" s="75">
        <f>+VLOOKUP($D287,[1]ggr_cons!$A$2:$N$1048576,10,0)</f>
        <v>0</v>
      </c>
      <c r="BJ287" s="75">
        <f>+VLOOKUP($D287,[1]ggr_cons!$A$2:$N$1048576,11,0)</f>
        <v>0</v>
      </c>
      <c r="BK287" s="75">
        <f>+VLOOKUP($D287,[1]ggr_cons!$A$2:$N$1048576,12,0)</f>
        <v>0</v>
      </c>
      <c r="BL287" s="75">
        <f>+VLOOKUP($D287,[1]ggr_cons!$A$2:$N$1048576,13,0)</f>
        <v>0</v>
      </c>
      <c r="BM287" s="75">
        <f>+VLOOKUP($D287,[1]ggr_cons!$A$2:$N$1048576,14,0)</f>
        <v>0</v>
      </c>
      <c r="BN287" s="76">
        <f t="shared" si="586"/>
        <v>0</v>
      </c>
      <c r="BO287" s="75"/>
      <c r="BP287" s="75"/>
      <c r="BQ287" s="77">
        <f t="shared" si="509"/>
        <v>0</v>
      </c>
      <c r="BR287" s="77">
        <f t="shared" si="510"/>
        <v>0</v>
      </c>
      <c r="BS287" s="77">
        <f t="shared" si="511"/>
        <v>0</v>
      </c>
      <c r="BT287" s="77">
        <f t="shared" si="512"/>
        <v>0</v>
      </c>
      <c r="BU287" s="77">
        <f t="shared" si="513"/>
        <v>0</v>
      </c>
      <c r="BV287" s="77">
        <f t="shared" si="514"/>
        <v>0</v>
      </c>
      <c r="BW287" s="77">
        <f t="shared" si="515"/>
        <v>0</v>
      </c>
      <c r="BX287" s="77">
        <f t="shared" si="516"/>
        <v>0</v>
      </c>
      <c r="BY287" s="77">
        <f t="shared" si="517"/>
        <v>0</v>
      </c>
      <c r="BZ287" s="77">
        <f t="shared" si="518"/>
        <v>0</v>
      </c>
      <c r="CA287" s="77">
        <f t="shared" si="519"/>
        <v>0</v>
      </c>
      <c r="CB287" s="77">
        <f t="shared" si="520"/>
        <v>0</v>
      </c>
      <c r="CC287" s="77">
        <f t="shared" si="521"/>
        <v>0</v>
      </c>
      <c r="CD287" s="75"/>
      <c r="CE287" s="77"/>
      <c r="CF287" s="77">
        <f t="shared" si="522"/>
        <v>0</v>
      </c>
      <c r="CG287" s="77">
        <f t="shared" si="523"/>
        <v>0</v>
      </c>
      <c r="CH287" s="77">
        <f t="shared" si="524"/>
        <v>0</v>
      </c>
      <c r="CI287" s="77">
        <f t="shared" si="525"/>
        <v>0</v>
      </c>
      <c r="CJ287" s="77">
        <f t="shared" si="526"/>
        <v>0</v>
      </c>
      <c r="CK287" s="77">
        <f t="shared" si="527"/>
        <v>0</v>
      </c>
      <c r="CL287" s="77">
        <f t="shared" si="528"/>
        <v>0</v>
      </c>
      <c r="CM287" s="77">
        <f t="shared" si="529"/>
        <v>0</v>
      </c>
      <c r="CN287" s="77">
        <f t="shared" si="530"/>
        <v>0</v>
      </c>
      <c r="CO287" s="77">
        <f t="shared" si="531"/>
        <v>0</v>
      </c>
      <c r="CP287" s="77">
        <f t="shared" si="532"/>
        <v>0</v>
      </c>
      <c r="CQ287" s="77">
        <f t="shared" si="533"/>
        <v>0</v>
      </c>
      <c r="CR287" s="77">
        <f t="shared" si="534"/>
        <v>0</v>
      </c>
      <c r="CS287" s="75"/>
      <c r="CT287" s="75"/>
      <c r="CU287" s="78">
        <f t="shared" si="547"/>
        <v>0</v>
      </c>
      <c r="CV287" s="78">
        <f t="shared" si="548"/>
        <v>0</v>
      </c>
      <c r="CW287" s="78">
        <f t="shared" si="549"/>
        <v>0</v>
      </c>
      <c r="CX287" s="78">
        <f t="shared" si="550"/>
        <v>0</v>
      </c>
      <c r="CY287" s="78">
        <f t="shared" si="551"/>
        <v>0</v>
      </c>
      <c r="CZ287" s="78">
        <f t="shared" si="552"/>
        <v>0</v>
      </c>
      <c r="DA287" s="78">
        <f t="shared" si="553"/>
        <v>0</v>
      </c>
      <c r="DB287" s="78">
        <f t="shared" si="554"/>
        <v>0</v>
      </c>
      <c r="DC287" s="78">
        <f t="shared" si="555"/>
        <v>0</v>
      </c>
      <c r="DD287" s="78">
        <f t="shared" si="556"/>
        <v>0</v>
      </c>
      <c r="DE287" s="78">
        <f t="shared" si="557"/>
        <v>0</v>
      </c>
      <c r="DF287" s="78">
        <f t="shared" si="558"/>
        <v>0</v>
      </c>
      <c r="DG287" s="77">
        <f t="shared" si="559"/>
        <v>0</v>
      </c>
      <c r="DH287" s="75"/>
      <c r="DJ287" s="6">
        <f t="shared" si="560"/>
        <v>0</v>
      </c>
      <c r="DK287" s="6">
        <f t="shared" si="561"/>
        <v>0</v>
      </c>
      <c r="DL287" s="6">
        <f t="shared" si="562"/>
        <v>0</v>
      </c>
      <c r="DM287" s="6">
        <f t="shared" si="563"/>
        <v>0</v>
      </c>
      <c r="DN287" s="6">
        <f t="shared" si="564"/>
        <v>0</v>
      </c>
      <c r="DO287" s="6">
        <f t="shared" si="565"/>
        <v>0</v>
      </c>
      <c r="DP287" s="6">
        <f t="shared" si="566"/>
        <v>0</v>
      </c>
      <c r="DQ287" s="6">
        <f t="shared" si="567"/>
        <v>0</v>
      </c>
      <c r="DR287" s="6">
        <f t="shared" si="568"/>
        <v>0</v>
      </c>
      <c r="DS287" s="6">
        <f t="shared" si="569"/>
        <v>0</v>
      </c>
      <c r="DT287" s="6">
        <f t="shared" si="570"/>
        <v>0</v>
      </c>
      <c r="DU287" s="6">
        <f t="shared" si="571"/>
        <v>0</v>
      </c>
      <c r="DV287" s="77">
        <f t="shared" si="589"/>
        <v>0</v>
      </c>
      <c r="DY287" s="6">
        <v>0</v>
      </c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77">
        <f t="shared" si="587"/>
        <v>0</v>
      </c>
      <c r="EO287" s="75">
        <f t="shared" si="535"/>
        <v>0</v>
      </c>
      <c r="EP287" s="75">
        <f t="shared" si="536"/>
        <v>0</v>
      </c>
      <c r="EQ287" s="75">
        <f t="shared" si="537"/>
        <v>0</v>
      </c>
      <c r="ER287" s="75">
        <f t="shared" si="538"/>
        <v>0</v>
      </c>
      <c r="ES287" s="75">
        <f t="shared" si="539"/>
        <v>0</v>
      </c>
      <c r="ET287" s="75">
        <f t="shared" si="540"/>
        <v>0</v>
      </c>
      <c r="EU287" s="75">
        <f t="shared" si="541"/>
        <v>0</v>
      </c>
      <c r="EV287" s="75">
        <f t="shared" si="542"/>
        <v>0</v>
      </c>
      <c r="EW287" s="75">
        <f t="shared" si="543"/>
        <v>0</v>
      </c>
      <c r="EX287" s="75">
        <f t="shared" si="544"/>
        <v>0</v>
      </c>
      <c r="EY287" s="75">
        <f t="shared" si="545"/>
        <v>0</v>
      </c>
      <c r="EZ287" s="75">
        <f t="shared" si="546"/>
        <v>0</v>
      </c>
      <c r="FA287" s="77">
        <f t="shared" si="588"/>
        <v>0</v>
      </c>
      <c r="FD287" s="75">
        <f t="shared" si="572"/>
        <v>0</v>
      </c>
      <c r="FE287" s="75">
        <f t="shared" si="573"/>
        <v>0</v>
      </c>
      <c r="FF287" s="75">
        <f t="shared" si="574"/>
        <v>0</v>
      </c>
      <c r="FG287" s="75">
        <f t="shared" si="575"/>
        <v>0</v>
      </c>
      <c r="FH287" s="75">
        <f t="shared" si="576"/>
        <v>0</v>
      </c>
      <c r="FI287" s="75">
        <f t="shared" si="577"/>
        <v>0</v>
      </c>
      <c r="FJ287" s="75">
        <f t="shared" si="578"/>
        <v>0</v>
      </c>
      <c r="FK287" s="75">
        <f t="shared" si="579"/>
        <v>0</v>
      </c>
      <c r="FL287" s="75">
        <f t="shared" si="580"/>
        <v>0</v>
      </c>
      <c r="FM287" s="75">
        <f t="shared" si="581"/>
        <v>0</v>
      </c>
      <c r="FN287" s="75">
        <f t="shared" si="582"/>
        <v>0</v>
      </c>
      <c r="FO287" s="75">
        <f t="shared" si="583"/>
        <v>0</v>
      </c>
      <c r="FP287" s="75">
        <f t="shared" si="584"/>
        <v>0</v>
      </c>
    </row>
    <row r="288" spans="1:172" ht="15" customHeight="1" outlineLevel="2" x14ac:dyDescent="0.25">
      <c r="A288" s="30">
        <v>12</v>
      </c>
      <c r="B288" s="30" t="s">
        <v>408</v>
      </c>
      <c r="C288" s="30" t="s">
        <v>6</v>
      </c>
      <c r="D288" s="64">
        <f t="shared" si="507"/>
        <v>16254</v>
      </c>
      <c r="E288" s="62">
        <v>16254</v>
      </c>
      <c r="F288" s="37" t="s">
        <v>909</v>
      </c>
      <c r="G288" s="36" t="s">
        <v>410</v>
      </c>
      <c r="H288" s="36" t="s">
        <v>410</v>
      </c>
      <c r="I288" s="39" t="s">
        <v>908</v>
      </c>
      <c r="J288" s="39" t="s">
        <v>431</v>
      </c>
      <c r="K288" s="39" t="s">
        <v>431</v>
      </c>
      <c r="L288" s="32" t="s">
        <v>220</v>
      </c>
      <c r="M288" s="33" t="s">
        <v>405</v>
      </c>
      <c r="N288" s="34">
        <v>0.01</v>
      </c>
      <c r="O288" s="34">
        <v>0.02</v>
      </c>
      <c r="P288" s="34">
        <v>0</v>
      </c>
      <c r="Q288" s="34">
        <v>0</v>
      </c>
      <c r="R288" s="33">
        <v>0</v>
      </c>
      <c r="S288" s="33">
        <v>0</v>
      </c>
      <c r="T288" s="33">
        <v>30</v>
      </c>
      <c r="U288" s="33"/>
      <c r="X288" s="75">
        <f>+VLOOKUP($D288,[1]venta_neta_cons!$A$2:$N$1048576,3,0)</f>
        <v>1154</v>
      </c>
      <c r="Y288" s="75">
        <f>+VLOOKUP($D288,[1]venta_neta_cons!$A$2:$N$1048576,4,0)</f>
        <v>0</v>
      </c>
      <c r="Z288" s="75">
        <f>+VLOOKUP($D288,[1]venta_neta_cons!$A$2:$N$1048576,5,0)</f>
        <v>0</v>
      </c>
      <c r="AA288" s="75">
        <f>+VLOOKUP($D288,[1]venta_neta_cons!$A$2:$N$1048576,6,0)</f>
        <v>0</v>
      </c>
      <c r="AB288" s="75">
        <f>+VLOOKUP($D288,[1]venta_neta_cons!$A$2:$N$1048576,7,0)</f>
        <v>0</v>
      </c>
      <c r="AC288" s="75">
        <f>+VLOOKUP($D288,[1]venta_neta_cons!$A$2:$N$1048576,8,0)</f>
        <v>0</v>
      </c>
      <c r="AD288" s="75">
        <f>+VLOOKUP($D288,[1]venta_neta_cons!$A$2:$N$1048576,9,0)</f>
        <v>0</v>
      </c>
      <c r="AE288" s="75">
        <f>+VLOOKUP($D288,[1]venta_neta_cons!$A$2:$N$1048576,10,0)</f>
        <v>0</v>
      </c>
      <c r="AF288" s="75">
        <f>+VLOOKUP($D288,[1]venta_neta_cons!$A$2:$N$1048576,11,0)</f>
        <v>0</v>
      </c>
      <c r="AG288" s="75">
        <f>+VLOOKUP($D288,[1]venta_neta_cons!$A$2:$N$1048576,12,0)</f>
        <v>0</v>
      </c>
      <c r="AH288" s="75">
        <f>+VLOOKUP($D288,[1]venta_neta_cons!$A$2:$N$1048576,13,0)</f>
        <v>0</v>
      </c>
      <c r="AI288" s="75">
        <f>+VLOOKUP($D288,[1]venta_neta_cons!$A$2:$N$1048576,14,0)</f>
        <v>0</v>
      </c>
      <c r="AJ288" s="76">
        <f t="shared" si="508"/>
        <v>1154</v>
      </c>
      <c r="AK288" s="159">
        <f t="shared" si="506"/>
        <v>0.32358752166377813</v>
      </c>
      <c r="AL288" s="76"/>
      <c r="AM288" s="75">
        <f>+VLOOKUP($D288,[1]saldo_cons!$A$2:$N$1048576,3,0)</f>
        <v>1154</v>
      </c>
      <c r="AN288" s="75">
        <f>+VLOOKUP($D288,[1]saldo_cons!$A$2:$N$1048576,4,0)</f>
        <v>0</v>
      </c>
      <c r="AO288" s="75">
        <f>+VLOOKUP($D288,[1]saldo_cons!$A$2:$N$1048576,5,0)</f>
        <v>0</v>
      </c>
      <c r="AP288" s="75">
        <f>+VLOOKUP($D288,[1]saldo_cons!$A$2:$N$1048576,6,0)</f>
        <v>0</v>
      </c>
      <c r="AQ288" s="75">
        <f>+VLOOKUP($D288,[1]saldo_cons!$A$2:$N$1048576,7,0)</f>
        <v>0</v>
      </c>
      <c r="AR288" s="75">
        <f>+VLOOKUP($D288,[1]saldo_cons!$A$2:$N$1048576,8,0)</f>
        <v>0</v>
      </c>
      <c r="AS288" s="75">
        <f>+VLOOKUP($D288,[1]saldo_cons!$A$2:$N$1048576,9,0)</f>
        <v>0</v>
      </c>
      <c r="AT288" s="75">
        <f>+VLOOKUP($D288,[1]saldo_cons!$A$2:$N$1048576,10,0)</f>
        <v>0</v>
      </c>
      <c r="AU288" s="75">
        <f>+VLOOKUP($D288,[1]saldo_cons!$A$2:$N$1048576,11,0)</f>
        <v>0</v>
      </c>
      <c r="AV288" s="75">
        <f>+VLOOKUP($D288,[1]saldo_cons!$A$2:$N$1048576,12,0)</f>
        <v>0</v>
      </c>
      <c r="AW288" s="75">
        <f>+VLOOKUP($D288,[1]saldo_cons!$A$2:$N$1048576,13,0)</f>
        <v>0</v>
      </c>
      <c r="AX288" s="75">
        <f>+VLOOKUP($D288,[1]saldo_cons!$A$2:$N$1048576,14,0)</f>
        <v>0</v>
      </c>
      <c r="AY288" s="76">
        <f t="shared" si="585"/>
        <v>1154</v>
      </c>
      <c r="AZ288" s="76"/>
      <c r="BA288" s="76"/>
      <c r="BB288" s="75">
        <f>+VLOOKUP($D288,[1]ggr_cons!$A$2:$N$1048576,3,0)</f>
        <v>373.41999999999996</v>
      </c>
      <c r="BC288" s="75">
        <f>+VLOOKUP($D288,[1]ggr_cons!$A$2:$N$1048576,4,0)</f>
        <v>0</v>
      </c>
      <c r="BD288" s="75">
        <f>+VLOOKUP($D288,[1]ggr_cons!$A$2:$N$1048576,5,0)</f>
        <v>0</v>
      </c>
      <c r="BE288" s="75">
        <f>+VLOOKUP($D288,[1]ggr_cons!$A$2:$N$1048576,6,0)</f>
        <v>0</v>
      </c>
      <c r="BF288" s="75">
        <f>+VLOOKUP($D288,[1]ggr_cons!$A$2:$N$1048576,7,0)</f>
        <v>0</v>
      </c>
      <c r="BG288" s="75">
        <f>+VLOOKUP($D288,[1]ggr_cons!$A$2:$N$1048576,8,0)</f>
        <v>0</v>
      </c>
      <c r="BH288" s="75">
        <f>+VLOOKUP($D288,[1]ggr_cons!$A$2:$N$1048576,9,0)</f>
        <v>0</v>
      </c>
      <c r="BI288" s="75">
        <f>+VLOOKUP($D288,[1]ggr_cons!$A$2:$N$1048576,10,0)</f>
        <v>0</v>
      </c>
      <c r="BJ288" s="75">
        <f>+VLOOKUP($D288,[1]ggr_cons!$A$2:$N$1048576,11,0)</f>
        <v>0</v>
      </c>
      <c r="BK288" s="75">
        <f>+VLOOKUP($D288,[1]ggr_cons!$A$2:$N$1048576,12,0)</f>
        <v>0</v>
      </c>
      <c r="BL288" s="75">
        <f>+VLOOKUP($D288,[1]ggr_cons!$A$2:$N$1048576,13,0)</f>
        <v>0</v>
      </c>
      <c r="BM288" s="75">
        <f>+VLOOKUP($D288,[1]ggr_cons!$A$2:$N$1048576,14,0)</f>
        <v>0</v>
      </c>
      <c r="BN288" s="76">
        <f t="shared" si="586"/>
        <v>373.41999999999996</v>
      </c>
      <c r="BO288" s="75"/>
      <c r="BP288" s="75"/>
      <c r="BQ288" s="77">
        <f t="shared" si="509"/>
        <v>11.540000000000001</v>
      </c>
      <c r="BR288" s="77">
        <f t="shared" si="510"/>
        <v>0</v>
      </c>
      <c r="BS288" s="77">
        <f t="shared" si="511"/>
        <v>0</v>
      </c>
      <c r="BT288" s="77">
        <f t="shared" si="512"/>
        <v>0</v>
      </c>
      <c r="BU288" s="77">
        <f t="shared" si="513"/>
        <v>0</v>
      </c>
      <c r="BV288" s="77">
        <f t="shared" si="514"/>
        <v>0</v>
      </c>
      <c r="BW288" s="77">
        <f t="shared" si="515"/>
        <v>0</v>
      </c>
      <c r="BX288" s="77">
        <f t="shared" si="516"/>
        <v>0</v>
      </c>
      <c r="BY288" s="77">
        <f t="shared" si="517"/>
        <v>0</v>
      </c>
      <c r="BZ288" s="77">
        <f t="shared" si="518"/>
        <v>0</v>
      </c>
      <c r="CA288" s="77">
        <f t="shared" si="519"/>
        <v>0</v>
      </c>
      <c r="CB288" s="77">
        <f t="shared" si="520"/>
        <v>0</v>
      </c>
      <c r="CC288" s="77">
        <f t="shared" si="521"/>
        <v>11.540000000000001</v>
      </c>
      <c r="CD288" s="75"/>
      <c r="CE288" s="77"/>
      <c r="CF288" s="77">
        <f t="shared" si="522"/>
        <v>9.5371900826446296</v>
      </c>
      <c r="CG288" s="77">
        <f t="shared" si="523"/>
        <v>0</v>
      </c>
      <c r="CH288" s="77">
        <f t="shared" si="524"/>
        <v>0</v>
      </c>
      <c r="CI288" s="77">
        <f t="shared" si="525"/>
        <v>0</v>
      </c>
      <c r="CJ288" s="77">
        <f t="shared" si="526"/>
        <v>0</v>
      </c>
      <c r="CK288" s="77">
        <f t="shared" si="527"/>
        <v>0</v>
      </c>
      <c r="CL288" s="77">
        <f t="shared" si="528"/>
        <v>0</v>
      </c>
      <c r="CM288" s="77">
        <f t="shared" si="529"/>
        <v>0</v>
      </c>
      <c r="CN288" s="77">
        <f t="shared" si="530"/>
        <v>0</v>
      </c>
      <c r="CO288" s="77">
        <f t="shared" si="531"/>
        <v>0</v>
      </c>
      <c r="CP288" s="77">
        <f t="shared" si="532"/>
        <v>0</v>
      </c>
      <c r="CQ288" s="77">
        <f t="shared" si="533"/>
        <v>0</v>
      </c>
      <c r="CR288" s="77">
        <f t="shared" si="534"/>
        <v>9.5371900826446296</v>
      </c>
      <c r="CS288" s="75"/>
      <c r="CT288" s="75"/>
      <c r="CU288" s="78">
        <f t="shared" si="547"/>
        <v>23.080000000000002</v>
      </c>
      <c r="CV288" s="78">
        <f t="shared" si="548"/>
        <v>0</v>
      </c>
      <c r="CW288" s="78">
        <f t="shared" si="549"/>
        <v>0</v>
      </c>
      <c r="CX288" s="78">
        <f t="shared" si="550"/>
        <v>0</v>
      </c>
      <c r="CY288" s="78">
        <f t="shared" si="551"/>
        <v>0</v>
      </c>
      <c r="CZ288" s="78">
        <f t="shared" si="552"/>
        <v>0</v>
      </c>
      <c r="DA288" s="78">
        <f t="shared" si="553"/>
        <v>0</v>
      </c>
      <c r="DB288" s="78">
        <f t="shared" si="554"/>
        <v>0</v>
      </c>
      <c r="DC288" s="78">
        <f t="shared" si="555"/>
        <v>0</v>
      </c>
      <c r="DD288" s="78">
        <f t="shared" si="556"/>
        <v>0</v>
      </c>
      <c r="DE288" s="78">
        <f t="shared" si="557"/>
        <v>0</v>
      </c>
      <c r="DF288" s="78">
        <f t="shared" si="558"/>
        <v>0</v>
      </c>
      <c r="DG288" s="77">
        <f t="shared" si="559"/>
        <v>23.080000000000002</v>
      </c>
      <c r="DH288" s="75"/>
      <c r="DJ288" s="6">
        <f t="shared" si="560"/>
        <v>30</v>
      </c>
      <c r="DK288" s="6">
        <f t="shared" si="561"/>
        <v>0</v>
      </c>
      <c r="DL288" s="6">
        <f t="shared" si="562"/>
        <v>0</v>
      </c>
      <c r="DM288" s="6">
        <f t="shared" si="563"/>
        <v>0</v>
      </c>
      <c r="DN288" s="6">
        <f t="shared" si="564"/>
        <v>0</v>
      </c>
      <c r="DO288" s="6">
        <f t="shared" si="565"/>
        <v>0</v>
      </c>
      <c r="DP288" s="6">
        <f t="shared" si="566"/>
        <v>0</v>
      </c>
      <c r="DQ288" s="6">
        <f t="shared" si="567"/>
        <v>0</v>
      </c>
      <c r="DR288" s="6">
        <f t="shared" si="568"/>
        <v>0</v>
      </c>
      <c r="DS288" s="6">
        <f t="shared" si="569"/>
        <v>0</v>
      </c>
      <c r="DT288" s="6">
        <f t="shared" si="570"/>
        <v>0</v>
      </c>
      <c r="DU288" s="6">
        <f t="shared" si="571"/>
        <v>0</v>
      </c>
      <c r="DV288" s="77">
        <f t="shared" si="589"/>
        <v>30</v>
      </c>
      <c r="DY288" s="6">
        <v>0</v>
      </c>
      <c r="DZ288" s="6">
        <v>0</v>
      </c>
      <c r="EA288" s="6">
        <v>0</v>
      </c>
      <c r="EB288" s="6">
        <v>0</v>
      </c>
      <c r="EC288" s="6">
        <v>0</v>
      </c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77">
        <f t="shared" si="587"/>
        <v>0</v>
      </c>
      <c r="EO288" s="75">
        <f t="shared" si="535"/>
        <v>53.08</v>
      </c>
      <c r="EP288" s="75">
        <f t="shared" si="536"/>
        <v>0</v>
      </c>
      <c r="EQ288" s="75">
        <f t="shared" si="537"/>
        <v>0</v>
      </c>
      <c r="ER288" s="75">
        <f t="shared" si="538"/>
        <v>0</v>
      </c>
      <c r="ES288" s="75">
        <f t="shared" si="539"/>
        <v>0</v>
      </c>
      <c r="ET288" s="75">
        <f t="shared" si="540"/>
        <v>0</v>
      </c>
      <c r="EU288" s="75">
        <f t="shared" si="541"/>
        <v>0</v>
      </c>
      <c r="EV288" s="75">
        <f t="shared" si="542"/>
        <v>0</v>
      </c>
      <c r="EW288" s="75">
        <f t="shared" si="543"/>
        <v>0</v>
      </c>
      <c r="EX288" s="75">
        <f t="shared" si="544"/>
        <v>0</v>
      </c>
      <c r="EY288" s="75">
        <f t="shared" si="545"/>
        <v>0</v>
      </c>
      <c r="EZ288" s="75">
        <f t="shared" si="546"/>
        <v>0</v>
      </c>
      <c r="FA288" s="77">
        <f t="shared" si="588"/>
        <v>53.08</v>
      </c>
      <c r="FD288" s="75">
        <f t="shared" si="572"/>
        <v>1100.92</v>
      </c>
      <c r="FE288" s="75">
        <f t="shared" si="573"/>
        <v>0</v>
      </c>
      <c r="FF288" s="75">
        <f t="shared" si="574"/>
        <v>0</v>
      </c>
      <c r="FG288" s="75">
        <f t="shared" si="575"/>
        <v>0</v>
      </c>
      <c r="FH288" s="75">
        <f t="shared" si="576"/>
        <v>0</v>
      </c>
      <c r="FI288" s="75">
        <f t="shared" si="577"/>
        <v>0</v>
      </c>
      <c r="FJ288" s="75">
        <f t="shared" si="578"/>
        <v>0</v>
      </c>
      <c r="FK288" s="75">
        <f t="shared" si="579"/>
        <v>0</v>
      </c>
      <c r="FL288" s="75">
        <f t="shared" si="580"/>
        <v>0</v>
      </c>
      <c r="FM288" s="75">
        <f t="shared" si="581"/>
        <v>0</v>
      </c>
      <c r="FN288" s="75">
        <f t="shared" si="582"/>
        <v>0</v>
      </c>
      <c r="FO288" s="75">
        <f t="shared" si="583"/>
        <v>0</v>
      </c>
      <c r="FP288" s="75">
        <f t="shared" si="584"/>
        <v>1100.92</v>
      </c>
    </row>
    <row r="289" spans="1:172" ht="15" customHeight="1" outlineLevel="2" x14ac:dyDescent="0.25">
      <c r="A289" s="30">
        <v>12</v>
      </c>
      <c r="B289" s="30" t="s">
        <v>408</v>
      </c>
      <c r="C289" s="30" t="s">
        <v>6</v>
      </c>
      <c r="D289" s="64">
        <f t="shared" si="507"/>
        <v>16255</v>
      </c>
      <c r="E289" s="62">
        <v>16255</v>
      </c>
      <c r="F289" s="44" t="s">
        <v>911</v>
      </c>
      <c r="G289" s="36" t="s">
        <v>410</v>
      </c>
      <c r="H289" s="36" t="s">
        <v>410</v>
      </c>
      <c r="I289" s="39" t="s">
        <v>910</v>
      </c>
      <c r="J289" s="37" t="s">
        <v>414</v>
      </c>
      <c r="K289" s="37" t="s">
        <v>415</v>
      </c>
      <c r="L289" s="32" t="s">
        <v>220</v>
      </c>
      <c r="M289" s="33" t="s">
        <v>405</v>
      </c>
      <c r="N289" s="34">
        <v>0.01</v>
      </c>
      <c r="O289" s="34">
        <v>0.02</v>
      </c>
      <c r="P289" s="34">
        <v>0</v>
      </c>
      <c r="Q289" s="34">
        <v>0</v>
      </c>
      <c r="R289" s="33">
        <v>0</v>
      </c>
      <c r="S289" s="33">
        <v>0</v>
      </c>
      <c r="T289" s="33">
        <v>30</v>
      </c>
      <c r="U289" s="33"/>
      <c r="X289" s="75">
        <f>+VLOOKUP($D289,[1]venta_neta_cons!$A$2:$N$1048576,3,0)</f>
        <v>586</v>
      </c>
      <c r="Y289" s="75">
        <f>+VLOOKUP($D289,[1]venta_neta_cons!$A$2:$N$1048576,4,0)</f>
        <v>0</v>
      </c>
      <c r="Z289" s="75">
        <f>+VLOOKUP($D289,[1]venta_neta_cons!$A$2:$N$1048576,5,0)</f>
        <v>0</v>
      </c>
      <c r="AA289" s="75">
        <f>+VLOOKUP($D289,[1]venta_neta_cons!$A$2:$N$1048576,6,0)</f>
        <v>0</v>
      </c>
      <c r="AB289" s="75">
        <f>+VLOOKUP($D289,[1]venta_neta_cons!$A$2:$N$1048576,7,0)</f>
        <v>0</v>
      </c>
      <c r="AC289" s="75">
        <f>+VLOOKUP($D289,[1]venta_neta_cons!$A$2:$N$1048576,8,0)</f>
        <v>0</v>
      </c>
      <c r="AD289" s="75">
        <f>+VLOOKUP($D289,[1]venta_neta_cons!$A$2:$N$1048576,9,0)</f>
        <v>0</v>
      </c>
      <c r="AE289" s="75">
        <f>+VLOOKUP($D289,[1]venta_neta_cons!$A$2:$N$1048576,10,0)</f>
        <v>0</v>
      </c>
      <c r="AF289" s="75">
        <f>+VLOOKUP($D289,[1]venta_neta_cons!$A$2:$N$1048576,11,0)</f>
        <v>0</v>
      </c>
      <c r="AG289" s="75">
        <f>+VLOOKUP($D289,[1]venta_neta_cons!$A$2:$N$1048576,12,0)</f>
        <v>0</v>
      </c>
      <c r="AH289" s="75">
        <f>+VLOOKUP($D289,[1]venta_neta_cons!$A$2:$N$1048576,13,0)</f>
        <v>0</v>
      </c>
      <c r="AI289" s="75">
        <f>+VLOOKUP($D289,[1]venta_neta_cons!$A$2:$N$1048576,14,0)</f>
        <v>0</v>
      </c>
      <c r="AJ289" s="76">
        <f t="shared" si="508"/>
        <v>586</v>
      </c>
      <c r="AK289" s="159">
        <f t="shared" si="506"/>
        <v>0.26399317406143341</v>
      </c>
      <c r="AL289" s="76"/>
      <c r="AM289" s="75">
        <f>+VLOOKUP($D289,[1]saldo_cons!$A$2:$N$1048576,3,0)</f>
        <v>586</v>
      </c>
      <c r="AN289" s="75">
        <f>+VLOOKUP($D289,[1]saldo_cons!$A$2:$N$1048576,4,0)</f>
        <v>0</v>
      </c>
      <c r="AO289" s="75">
        <f>+VLOOKUP($D289,[1]saldo_cons!$A$2:$N$1048576,5,0)</f>
        <v>0</v>
      </c>
      <c r="AP289" s="75">
        <f>+VLOOKUP($D289,[1]saldo_cons!$A$2:$N$1048576,6,0)</f>
        <v>0</v>
      </c>
      <c r="AQ289" s="75">
        <f>+VLOOKUP($D289,[1]saldo_cons!$A$2:$N$1048576,7,0)</f>
        <v>0</v>
      </c>
      <c r="AR289" s="75">
        <f>+VLOOKUP($D289,[1]saldo_cons!$A$2:$N$1048576,8,0)</f>
        <v>0</v>
      </c>
      <c r="AS289" s="75">
        <f>+VLOOKUP($D289,[1]saldo_cons!$A$2:$N$1048576,9,0)</f>
        <v>0</v>
      </c>
      <c r="AT289" s="75">
        <f>+VLOOKUP($D289,[1]saldo_cons!$A$2:$N$1048576,10,0)</f>
        <v>0</v>
      </c>
      <c r="AU289" s="75">
        <f>+VLOOKUP($D289,[1]saldo_cons!$A$2:$N$1048576,11,0)</f>
        <v>0</v>
      </c>
      <c r="AV289" s="75">
        <f>+VLOOKUP($D289,[1]saldo_cons!$A$2:$N$1048576,12,0)</f>
        <v>0</v>
      </c>
      <c r="AW289" s="75">
        <f>+VLOOKUP($D289,[1]saldo_cons!$A$2:$N$1048576,13,0)</f>
        <v>0</v>
      </c>
      <c r="AX289" s="75">
        <f>+VLOOKUP($D289,[1]saldo_cons!$A$2:$N$1048576,14,0)</f>
        <v>0</v>
      </c>
      <c r="AY289" s="76">
        <f t="shared" si="585"/>
        <v>586</v>
      </c>
      <c r="AZ289" s="76"/>
      <c r="BA289" s="76"/>
      <c r="BB289" s="75">
        <f>+VLOOKUP($D289,[1]ggr_cons!$A$2:$N$1048576,3,0)</f>
        <v>154.69999999999999</v>
      </c>
      <c r="BC289" s="75">
        <f>+VLOOKUP($D289,[1]ggr_cons!$A$2:$N$1048576,4,0)</f>
        <v>0</v>
      </c>
      <c r="BD289" s="75">
        <f>+VLOOKUP($D289,[1]ggr_cons!$A$2:$N$1048576,5,0)</f>
        <v>0</v>
      </c>
      <c r="BE289" s="75">
        <f>+VLOOKUP($D289,[1]ggr_cons!$A$2:$N$1048576,6,0)</f>
        <v>0</v>
      </c>
      <c r="BF289" s="75">
        <f>+VLOOKUP($D289,[1]ggr_cons!$A$2:$N$1048576,7,0)</f>
        <v>0</v>
      </c>
      <c r="BG289" s="75">
        <f>+VLOOKUP($D289,[1]ggr_cons!$A$2:$N$1048576,8,0)</f>
        <v>0</v>
      </c>
      <c r="BH289" s="75">
        <f>+VLOOKUP($D289,[1]ggr_cons!$A$2:$N$1048576,9,0)</f>
        <v>0</v>
      </c>
      <c r="BI289" s="75">
        <f>+VLOOKUP($D289,[1]ggr_cons!$A$2:$N$1048576,10,0)</f>
        <v>0</v>
      </c>
      <c r="BJ289" s="75">
        <f>+VLOOKUP($D289,[1]ggr_cons!$A$2:$N$1048576,11,0)</f>
        <v>0</v>
      </c>
      <c r="BK289" s="75">
        <f>+VLOOKUP($D289,[1]ggr_cons!$A$2:$N$1048576,12,0)</f>
        <v>0</v>
      </c>
      <c r="BL289" s="75">
        <f>+VLOOKUP($D289,[1]ggr_cons!$A$2:$N$1048576,13,0)</f>
        <v>0</v>
      </c>
      <c r="BM289" s="75">
        <f>+VLOOKUP($D289,[1]ggr_cons!$A$2:$N$1048576,14,0)</f>
        <v>0</v>
      </c>
      <c r="BN289" s="76">
        <f t="shared" si="586"/>
        <v>154.69999999999999</v>
      </c>
      <c r="BO289" s="75"/>
      <c r="BP289" s="75"/>
      <c r="BQ289" s="77">
        <f t="shared" si="509"/>
        <v>5.86</v>
      </c>
      <c r="BR289" s="77">
        <f t="shared" si="510"/>
        <v>0</v>
      </c>
      <c r="BS289" s="77">
        <f t="shared" si="511"/>
        <v>0</v>
      </c>
      <c r="BT289" s="77">
        <f t="shared" si="512"/>
        <v>0</v>
      </c>
      <c r="BU289" s="77">
        <f t="shared" si="513"/>
        <v>0</v>
      </c>
      <c r="BV289" s="77">
        <f t="shared" si="514"/>
        <v>0</v>
      </c>
      <c r="BW289" s="77">
        <f t="shared" si="515"/>
        <v>0</v>
      </c>
      <c r="BX289" s="77">
        <f t="shared" si="516"/>
        <v>0</v>
      </c>
      <c r="BY289" s="77">
        <f t="shared" si="517"/>
        <v>0</v>
      </c>
      <c r="BZ289" s="77">
        <f t="shared" si="518"/>
        <v>0</v>
      </c>
      <c r="CA289" s="77">
        <f t="shared" si="519"/>
        <v>0</v>
      </c>
      <c r="CB289" s="77">
        <f t="shared" si="520"/>
        <v>0</v>
      </c>
      <c r="CC289" s="77">
        <f t="shared" si="521"/>
        <v>5.86</v>
      </c>
      <c r="CD289" s="75"/>
      <c r="CE289" s="77"/>
      <c r="CF289" s="77">
        <f t="shared" si="522"/>
        <v>4.8429752066115705</v>
      </c>
      <c r="CG289" s="77">
        <f t="shared" si="523"/>
        <v>0</v>
      </c>
      <c r="CH289" s="77">
        <f t="shared" si="524"/>
        <v>0</v>
      </c>
      <c r="CI289" s="77">
        <f t="shared" si="525"/>
        <v>0</v>
      </c>
      <c r="CJ289" s="77">
        <f t="shared" si="526"/>
        <v>0</v>
      </c>
      <c r="CK289" s="77">
        <f t="shared" si="527"/>
        <v>0</v>
      </c>
      <c r="CL289" s="77">
        <f t="shared" si="528"/>
        <v>0</v>
      </c>
      <c r="CM289" s="77">
        <f t="shared" si="529"/>
        <v>0</v>
      </c>
      <c r="CN289" s="77">
        <f t="shared" si="530"/>
        <v>0</v>
      </c>
      <c r="CO289" s="77">
        <f t="shared" si="531"/>
        <v>0</v>
      </c>
      <c r="CP289" s="77">
        <f t="shared" si="532"/>
        <v>0</v>
      </c>
      <c r="CQ289" s="77">
        <f t="shared" si="533"/>
        <v>0</v>
      </c>
      <c r="CR289" s="77">
        <f t="shared" si="534"/>
        <v>4.8429752066115705</v>
      </c>
      <c r="CS289" s="75"/>
      <c r="CT289" s="75"/>
      <c r="CU289" s="78">
        <f t="shared" si="547"/>
        <v>11.72</v>
      </c>
      <c r="CV289" s="78">
        <f t="shared" si="548"/>
        <v>0</v>
      </c>
      <c r="CW289" s="78">
        <f t="shared" si="549"/>
        <v>0</v>
      </c>
      <c r="CX289" s="78">
        <f t="shared" si="550"/>
        <v>0</v>
      </c>
      <c r="CY289" s="78">
        <f t="shared" si="551"/>
        <v>0</v>
      </c>
      <c r="CZ289" s="78">
        <f t="shared" si="552"/>
        <v>0</v>
      </c>
      <c r="DA289" s="78">
        <f t="shared" si="553"/>
        <v>0</v>
      </c>
      <c r="DB289" s="78">
        <f t="shared" si="554"/>
        <v>0</v>
      </c>
      <c r="DC289" s="78">
        <f t="shared" si="555"/>
        <v>0</v>
      </c>
      <c r="DD289" s="78">
        <f t="shared" si="556"/>
        <v>0</v>
      </c>
      <c r="DE289" s="78">
        <f t="shared" si="557"/>
        <v>0</v>
      </c>
      <c r="DF289" s="78">
        <f t="shared" si="558"/>
        <v>0</v>
      </c>
      <c r="DG289" s="77">
        <f t="shared" si="559"/>
        <v>11.72</v>
      </c>
      <c r="DH289" s="75"/>
      <c r="DJ289" s="6">
        <f t="shared" si="560"/>
        <v>30</v>
      </c>
      <c r="DK289" s="6">
        <f t="shared" si="561"/>
        <v>0</v>
      </c>
      <c r="DL289" s="6">
        <f t="shared" si="562"/>
        <v>0</v>
      </c>
      <c r="DM289" s="6">
        <f t="shared" si="563"/>
        <v>0</v>
      </c>
      <c r="DN289" s="6">
        <f t="shared" si="564"/>
        <v>0</v>
      </c>
      <c r="DO289" s="6">
        <f t="shared" si="565"/>
        <v>0</v>
      </c>
      <c r="DP289" s="6">
        <f t="shared" si="566"/>
        <v>0</v>
      </c>
      <c r="DQ289" s="6">
        <f t="shared" si="567"/>
        <v>0</v>
      </c>
      <c r="DR289" s="6">
        <f t="shared" si="568"/>
        <v>0</v>
      </c>
      <c r="DS289" s="6">
        <f t="shared" si="569"/>
        <v>0</v>
      </c>
      <c r="DT289" s="6">
        <f t="shared" si="570"/>
        <v>0</v>
      </c>
      <c r="DU289" s="6">
        <f t="shared" si="571"/>
        <v>0</v>
      </c>
      <c r="DV289" s="77">
        <f t="shared" si="589"/>
        <v>30</v>
      </c>
      <c r="DY289" s="6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77">
        <f t="shared" si="587"/>
        <v>0</v>
      </c>
      <c r="EO289" s="75">
        <f t="shared" si="535"/>
        <v>41.72</v>
      </c>
      <c r="EP289" s="75">
        <f t="shared" si="536"/>
        <v>0</v>
      </c>
      <c r="EQ289" s="75">
        <f t="shared" si="537"/>
        <v>0</v>
      </c>
      <c r="ER289" s="75">
        <f t="shared" si="538"/>
        <v>0</v>
      </c>
      <c r="ES289" s="75">
        <f t="shared" si="539"/>
        <v>0</v>
      </c>
      <c r="ET289" s="75">
        <f t="shared" si="540"/>
        <v>0</v>
      </c>
      <c r="EU289" s="75">
        <f t="shared" si="541"/>
        <v>0</v>
      </c>
      <c r="EV289" s="75">
        <f t="shared" si="542"/>
        <v>0</v>
      </c>
      <c r="EW289" s="75">
        <f t="shared" si="543"/>
        <v>0</v>
      </c>
      <c r="EX289" s="75">
        <f t="shared" si="544"/>
        <v>0</v>
      </c>
      <c r="EY289" s="75">
        <f t="shared" si="545"/>
        <v>0</v>
      </c>
      <c r="EZ289" s="75">
        <f t="shared" si="546"/>
        <v>0</v>
      </c>
      <c r="FA289" s="77">
        <f t="shared" si="588"/>
        <v>41.72</v>
      </c>
      <c r="FD289" s="75">
        <f t="shared" si="572"/>
        <v>544.28</v>
      </c>
      <c r="FE289" s="75">
        <f t="shared" si="573"/>
        <v>0</v>
      </c>
      <c r="FF289" s="75">
        <f t="shared" si="574"/>
        <v>0</v>
      </c>
      <c r="FG289" s="75">
        <f t="shared" si="575"/>
        <v>0</v>
      </c>
      <c r="FH289" s="75">
        <f t="shared" si="576"/>
        <v>0</v>
      </c>
      <c r="FI289" s="75">
        <f t="shared" si="577"/>
        <v>0</v>
      </c>
      <c r="FJ289" s="75">
        <f t="shared" si="578"/>
        <v>0</v>
      </c>
      <c r="FK289" s="75">
        <f t="shared" si="579"/>
        <v>0</v>
      </c>
      <c r="FL289" s="75">
        <f t="shared" si="580"/>
        <v>0</v>
      </c>
      <c r="FM289" s="75">
        <f t="shared" si="581"/>
        <v>0</v>
      </c>
      <c r="FN289" s="75">
        <f t="shared" si="582"/>
        <v>0</v>
      </c>
      <c r="FO289" s="75">
        <f t="shared" si="583"/>
        <v>0</v>
      </c>
      <c r="FP289" s="75">
        <f t="shared" si="584"/>
        <v>544.28</v>
      </c>
    </row>
    <row r="290" spans="1:172" ht="15" customHeight="1" outlineLevel="2" x14ac:dyDescent="0.25">
      <c r="A290" s="30">
        <v>12</v>
      </c>
      <c r="B290" s="30" t="s">
        <v>408</v>
      </c>
      <c r="C290" s="30" t="s">
        <v>6</v>
      </c>
      <c r="D290" s="64">
        <f t="shared" si="507"/>
        <v>16256</v>
      </c>
      <c r="E290" s="62">
        <v>16256</v>
      </c>
      <c r="F290" s="37" t="s">
        <v>913</v>
      </c>
      <c r="G290" s="36" t="s">
        <v>410</v>
      </c>
      <c r="H290" s="36" t="s">
        <v>410</v>
      </c>
      <c r="I290" s="44" t="s">
        <v>912</v>
      </c>
      <c r="J290" s="44" t="s">
        <v>414</v>
      </c>
      <c r="K290" s="44" t="s">
        <v>415</v>
      </c>
      <c r="L290" s="32" t="s">
        <v>220</v>
      </c>
      <c r="M290" s="33" t="s">
        <v>405</v>
      </c>
      <c r="N290" s="34">
        <v>0.01</v>
      </c>
      <c r="O290" s="34">
        <v>0.02</v>
      </c>
      <c r="P290" s="34">
        <v>0</v>
      </c>
      <c r="Q290" s="34">
        <v>0</v>
      </c>
      <c r="R290" s="33">
        <v>0</v>
      </c>
      <c r="S290" s="33">
        <v>0</v>
      </c>
      <c r="T290" s="33">
        <v>30</v>
      </c>
      <c r="U290" s="33"/>
      <c r="X290" s="75">
        <f>+VLOOKUP($D290,[1]venta_neta_cons!$A$2:$N$1048576,3,0)</f>
        <v>1504</v>
      </c>
      <c r="Y290" s="75">
        <f>+VLOOKUP($D290,[1]venta_neta_cons!$A$2:$N$1048576,4,0)</f>
        <v>0</v>
      </c>
      <c r="Z290" s="75">
        <f>+VLOOKUP($D290,[1]venta_neta_cons!$A$2:$N$1048576,5,0)</f>
        <v>0</v>
      </c>
      <c r="AA290" s="75">
        <f>+VLOOKUP($D290,[1]venta_neta_cons!$A$2:$N$1048576,6,0)</f>
        <v>0</v>
      </c>
      <c r="AB290" s="75">
        <f>+VLOOKUP($D290,[1]venta_neta_cons!$A$2:$N$1048576,7,0)</f>
        <v>0</v>
      </c>
      <c r="AC290" s="75">
        <f>+VLOOKUP($D290,[1]venta_neta_cons!$A$2:$N$1048576,8,0)</f>
        <v>0</v>
      </c>
      <c r="AD290" s="75">
        <f>+VLOOKUP($D290,[1]venta_neta_cons!$A$2:$N$1048576,9,0)</f>
        <v>0</v>
      </c>
      <c r="AE290" s="75">
        <f>+VLOOKUP($D290,[1]venta_neta_cons!$A$2:$N$1048576,10,0)</f>
        <v>0</v>
      </c>
      <c r="AF290" s="75">
        <f>+VLOOKUP($D290,[1]venta_neta_cons!$A$2:$N$1048576,11,0)</f>
        <v>0</v>
      </c>
      <c r="AG290" s="75">
        <f>+VLOOKUP($D290,[1]venta_neta_cons!$A$2:$N$1048576,12,0)</f>
        <v>0</v>
      </c>
      <c r="AH290" s="75">
        <f>+VLOOKUP($D290,[1]venta_neta_cons!$A$2:$N$1048576,13,0)</f>
        <v>0</v>
      </c>
      <c r="AI290" s="75">
        <f>+VLOOKUP($D290,[1]venta_neta_cons!$A$2:$N$1048576,14,0)</f>
        <v>0</v>
      </c>
      <c r="AJ290" s="76">
        <f t="shared" si="508"/>
        <v>1504</v>
      </c>
      <c r="AK290" s="159">
        <f t="shared" si="506"/>
        <v>0.26279920212765956</v>
      </c>
      <c r="AL290" s="76"/>
      <c r="AM290" s="75">
        <f>+VLOOKUP($D290,[1]saldo_cons!$A$2:$N$1048576,3,0)</f>
        <v>1504</v>
      </c>
      <c r="AN290" s="75">
        <f>+VLOOKUP($D290,[1]saldo_cons!$A$2:$N$1048576,4,0)</f>
        <v>0</v>
      </c>
      <c r="AO290" s="75">
        <f>+VLOOKUP($D290,[1]saldo_cons!$A$2:$N$1048576,5,0)</f>
        <v>0</v>
      </c>
      <c r="AP290" s="75">
        <f>+VLOOKUP($D290,[1]saldo_cons!$A$2:$N$1048576,6,0)</f>
        <v>0</v>
      </c>
      <c r="AQ290" s="75">
        <f>+VLOOKUP($D290,[1]saldo_cons!$A$2:$N$1048576,7,0)</f>
        <v>0</v>
      </c>
      <c r="AR290" s="75">
        <f>+VLOOKUP($D290,[1]saldo_cons!$A$2:$N$1048576,8,0)</f>
        <v>0</v>
      </c>
      <c r="AS290" s="75">
        <f>+VLOOKUP($D290,[1]saldo_cons!$A$2:$N$1048576,9,0)</f>
        <v>0</v>
      </c>
      <c r="AT290" s="75">
        <f>+VLOOKUP($D290,[1]saldo_cons!$A$2:$N$1048576,10,0)</f>
        <v>0</v>
      </c>
      <c r="AU290" s="75">
        <f>+VLOOKUP($D290,[1]saldo_cons!$A$2:$N$1048576,11,0)</f>
        <v>0</v>
      </c>
      <c r="AV290" s="75">
        <f>+VLOOKUP($D290,[1]saldo_cons!$A$2:$N$1048576,12,0)</f>
        <v>0</v>
      </c>
      <c r="AW290" s="75">
        <f>+VLOOKUP($D290,[1]saldo_cons!$A$2:$N$1048576,13,0)</f>
        <v>0</v>
      </c>
      <c r="AX290" s="75">
        <f>+VLOOKUP($D290,[1]saldo_cons!$A$2:$N$1048576,14,0)</f>
        <v>0</v>
      </c>
      <c r="AY290" s="76">
        <f t="shared" si="585"/>
        <v>1504</v>
      </c>
      <c r="AZ290" s="76"/>
      <c r="BA290" s="76"/>
      <c r="BB290" s="75">
        <f>+VLOOKUP($D290,[1]ggr_cons!$A$2:$N$1048576,3,0)</f>
        <v>395.25</v>
      </c>
      <c r="BC290" s="75">
        <f>+VLOOKUP($D290,[1]ggr_cons!$A$2:$N$1048576,4,0)</f>
        <v>0</v>
      </c>
      <c r="BD290" s="75">
        <f>+VLOOKUP($D290,[1]ggr_cons!$A$2:$N$1048576,5,0)</f>
        <v>0</v>
      </c>
      <c r="BE290" s="75">
        <f>+VLOOKUP($D290,[1]ggr_cons!$A$2:$N$1048576,6,0)</f>
        <v>0</v>
      </c>
      <c r="BF290" s="75">
        <f>+VLOOKUP($D290,[1]ggr_cons!$A$2:$N$1048576,7,0)</f>
        <v>0</v>
      </c>
      <c r="BG290" s="75">
        <f>+VLOOKUP($D290,[1]ggr_cons!$A$2:$N$1048576,8,0)</f>
        <v>0</v>
      </c>
      <c r="BH290" s="75">
        <f>+VLOOKUP($D290,[1]ggr_cons!$A$2:$N$1048576,9,0)</f>
        <v>0</v>
      </c>
      <c r="BI290" s="75">
        <f>+VLOOKUP($D290,[1]ggr_cons!$A$2:$N$1048576,10,0)</f>
        <v>0</v>
      </c>
      <c r="BJ290" s="75">
        <f>+VLOOKUP($D290,[1]ggr_cons!$A$2:$N$1048576,11,0)</f>
        <v>0</v>
      </c>
      <c r="BK290" s="75">
        <f>+VLOOKUP($D290,[1]ggr_cons!$A$2:$N$1048576,12,0)</f>
        <v>0</v>
      </c>
      <c r="BL290" s="75">
        <f>+VLOOKUP($D290,[1]ggr_cons!$A$2:$N$1048576,13,0)</f>
        <v>0</v>
      </c>
      <c r="BM290" s="75">
        <f>+VLOOKUP($D290,[1]ggr_cons!$A$2:$N$1048576,14,0)</f>
        <v>0</v>
      </c>
      <c r="BN290" s="76">
        <f t="shared" si="586"/>
        <v>395.25</v>
      </c>
      <c r="BO290" s="75"/>
      <c r="BP290" s="75"/>
      <c r="BQ290" s="77">
        <f t="shared" si="509"/>
        <v>15.040000000000001</v>
      </c>
      <c r="BR290" s="77">
        <f t="shared" si="510"/>
        <v>0</v>
      </c>
      <c r="BS290" s="77">
        <f t="shared" si="511"/>
        <v>0</v>
      </c>
      <c r="BT290" s="77">
        <f t="shared" si="512"/>
        <v>0</v>
      </c>
      <c r="BU290" s="77">
        <f t="shared" si="513"/>
        <v>0</v>
      </c>
      <c r="BV290" s="77">
        <f t="shared" si="514"/>
        <v>0</v>
      </c>
      <c r="BW290" s="77">
        <f t="shared" si="515"/>
        <v>0</v>
      </c>
      <c r="BX290" s="77">
        <f t="shared" si="516"/>
        <v>0</v>
      </c>
      <c r="BY290" s="77">
        <f t="shared" si="517"/>
        <v>0</v>
      </c>
      <c r="BZ290" s="77">
        <f t="shared" si="518"/>
        <v>0</v>
      </c>
      <c r="CA290" s="77">
        <f t="shared" si="519"/>
        <v>0</v>
      </c>
      <c r="CB290" s="77">
        <f t="shared" si="520"/>
        <v>0</v>
      </c>
      <c r="CC290" s="77">
        <f t="shared" si="521"/>
        <v>15.040000000000001</v>
      </c>
      <c r="CD290" s="75"/>
      <c r="CE290" s="77"/>
      <c r="CF290" s="77">
        <f t="shared" si="522"/>
        <v>12.429752066115704</v>
      </c>
      <c r="CG290" s="77">
        <f t="shared" si="523"/>
        <v>0</v>
      </c>
      <c r="CH290" s="77">
        <f t="shared" si="524"/>
        <v>0</v>
      </c>
      <c r="CI290" s="77">
        <f t="shared" si="525"/>
        <v>0</v>
      </c>
      <c r="CJ290" s="77">
        <f t="shared" si="526"/>
        <v>0</v>
      </c>
      <c r="CK290" s="77">
        <f t="shared" si="527"/>
        <v>0</v>
      </c>
      <c r="CL290" s="77">
        <f t="shared" si="528"/>
        <v>0</v>
      </c>
      <c r="CM290" s="77">
        <f t="shared" si="529"/>
        <v>0</v>
      </c>
      <c r="CN290" s="77">
        <f t="shared" si="530"/>
        <v>0</v>
      </c>
      <c r="CO290" s="77">
        <f t="shared" si="531"/>
        <v>0</v>
      </c>
      <c r="CP290" s="77">
        <f t="shared" si="532"/>
        <v>0</v>
      </c>
      <c r="CQ290" s="77">
        <f t="shared" si="533"/>
        <v>0</v>
      </c>
      <c r="CR290" s="77">
        <f t="shared" si="534"/>
        <v>12.429752066115704</v>
      </c>
      <c r="CS290" s="75"/>
      <c r="CT290" s="75"/>
      <c r="CU290" s="78">
        <f t="shared" si="547"/>
        <v>30.080000000000002</v>
      </c>
      <c r="CV290" s="78">
        <f t="shared" si="548"/>
        <v>0</v>
      </c>
      <c r="CW290" s="78">
        <f t="shared" si="549"/>
        <v>0</v>
      </c>
      <c r="CX290" s="78">
        <f t="shared" si="550"/>
        <v>0</v>
      </c>
      <c r="CY290" s="78">
        <f t="shared" si="551"/>
        <v>0</v>
      </c>
      <c r="CZ290" s="78">
        <f t="shared" si="552"/>
        <v>0</v>
      </c>
      <c r="DA290" s="78">
        <f t="shared" si="553"/>
        <v>0</v>
      </c>
      <c r="DB290" s="78">
        <f t="shared" si="554"/>
        <v>0</v>
      </c>
      <c r="DC290" s="78">
        <f t="shared" si="555"/>
        <v>0</v>
      </c>
      <c r="DD290" s="78">
        <f t="shared" si="556"/>
        <v>0</v>
      </c>
      <c r="DE290" s="78">
        <f t="shared" si="557"/>
        <v>0</v>
      </c>
      <c r="DF290" s="78">
        <f t="shared" si="558"/>
        <v>0</v>
      </c>
      <c r="DG290" s="77">
        <f t="shared" si="559"/>
        <v>30.080000000000002</v>
      </c>
      <c r="DH290" s="75"/>
      <c r="DJ290" s="6">
        <f t="shared" si="560"/>
        <v>30</v>
      </c>
      <c r="DK290" s="6">
        <f t="shared" si="561"/>
        <v>0</v>
      </c>
      <c r="DL290" s="6">
        <f t="shared" si="562"/>
        <v>0</v>
      </c>
      <c r="DM290" s="6">
        <f t="shared" si="563"/>
        <v>0</v>
      </c>
      <c r="DN290" s="6">
        <f t="shared" si="564"/>
        <v>0</v>
      </c>
      <c r="DO290" s="6">
        <f t="shared" si="565"/>
        <v>0</v>
      </c>
      <c r="DP290" s="6">
        <f t="shared" si="566"/>
        <v>0</v>
      </c>
      <c r="DQ290" s="6">
        <f t="shared" si="567"/>
        <v>0</v>
      </c>
      <c r="DR290" s="6">
        <f t="shared" si="568"/>
        <v>0</v>
      </c>
      <c r="DS290" s="6">
        <f t="shared" si="569"/>
        <v>0</v>
      </c>
      <c r="DT290" s="6">
        <f t="shared" si="570"/>
        <v>0</v>
      </c>
      <c r="DU290" s="6">
        <f t="shared" si="571"/>
        <v>0</v>
      </c>
      <c r="DV290" s="77">
        <f t="shared" si="589"/>
        <v>30</v>
      </c>
      <c r="DY290" s="6">
        <v>0</v>
      </c>
      <c r="DZ290" s="6">
        <v>0</v>
      </c>
      <c r="EA290" s="6">
        <v>0</v>
      </c>
      <c r="EB290" s="6">
        <v>0</v>
      </c>
      <c r="EC290" s="6">
        <v>0</v>
      </c>
      <c r="ED290" s="6">
        <v>0</v>
      </c>
      <c r="EE290" s="6">
        <v>0</v>
      </c>
      <c r="EF290" s="6">
        <v>0</v>
      </c>
      <c r="EG290" s="6">
        <v>0</v>
      </c>
      <c r="EH290" s="6">
        <v>0</v>
      </c>
      <c r="EI290" s="6">
        <v>0</v>
      </c>
      <c r="EJ290" s="6">
        <v>0</v>
      </c>
      <c r="EK290" s="77">
        <f t="shared" si="587"/>
        <v>0</v>
      </c>
      <c r="EO290" s="75">
        <f t="shared" si="535"/>
        <v>60.08</v>
      </c>
      <c r="EP290" s="75">
        <f t="shared" si="536"/>
        <v>0</v>
      </c>
      <c r="EQ290" s="75">
        <f t="shared" si="537"/>
        <v>0</v>
      </c>
      <c r="ER290" s="75">
        <f t="shared" si="538"/>
        <v>0</v>
      </c>
      <c r="ES290" s="75">
        <f t="shared" si="539"/>
        <v>0</v>
      </c>
      <c r="ET290" s="75">
        <f t="shared" si="540"/>
        <v>0</v>
      </c>
      <c r="EU290" s="75">
        <f t="shared" si="541"/>
        <v>0</v>
      </c>
      <c r="EV290" s="75">
        <f t="shared" si="542"/>
        <v>0</v>
      </c>
      <c r="EW290" s="75">
        <f t="shared" si="543"/>
        <v>0</v>
      </c>
      <c r="EX290" s="75">
        <f t="shared" si="544"/>
        <v>0</v>
      </c>
      <c r="EY290" s="75">
        <f t="shared" si="545"/>
        <v>0</v>
      </c>
      <c r="EZ290" s="75">
        <f t="shared" si="546"/>
        <v>0</v>
      </c>
      <c r="FA290" s="77">
        <f t="shared" si="588"/>
        <v>60.08</v>
      </c>
      <c r="FD290" s="75">
        <f t="shared" si="572"/>
        <v>1443.92</v>
      </c>
      <c r="FE290" s="75">
        <f t="shared" si="573"/>
        <v>0</v>
      </c>
      <c r="FF290" s="75">
        <f t="shared" si="574"/>
        <v>0</v>
      </c>
      <c r="FG290" s="75">
        <f t="shared" si="575"/>
        <v>0</v>
      </c>
      <c r="FH290" s="75">
        <f t="shared" si="576"/>
        <v>0</v>
      </c>
      <c r="FI290" s="75">
        <f t="shared" si="577"/>
        <v>0</v>
      </c>
      <c r="FJ290" s="75">
        <f t="shared" si="578"/>
        <v>0</v>
      </c>
      <c r="FK290" s="75">
        <f t="shared" si="579"/>
        <v>0</v>
      </c>
      <c r="FL290" s="75">
        <f t="shared" si="580"/>
        <v>0</v>
      </c>
      <c r="FM290" s="75">
        <f t="shared" si="581"/>
        <v>0</v>
      </c>
      <c r="FN290" s="75">
        <f t="shared" si="582"/>
        <v>0</v>
      </c>
      <c r="FO290" s="75">
        <f t="shared" si="583"/>
        <v>0</v>
      </c>
      <c r="FP290" s="75">
        <f t="shared" si="584"/>
        <v>1443.92</v>
      </c>
    </row>
    <row r="291" spans="1:172" ht="15" customHeight="1" outlineLevel="2" x14ac:dyDescent="0.25">
      <c r="A291" s="30">
        <v>12</v>
      </c>
      <c r="B291" s="30" t="s">
        <v>408</v>
      </c>
      <c r="C291" s="30" t="s">
        <v>6</v>
      </c>
      <c r="D291" s="64">
        <f t="shared" si="507"/>
        <v>16257</v>
      </c>
      <c r="E291" s="62">
        <v>16257</v>
      </c>
      <c r="F291" s="37" t="s">
        <v>915</v>
      </c>
      <c r="G291" s="36" t="s">
        <v>410</v>
      </c>
      <c r="H291" s="36" t="s">
        <v>410</v>
      </c>
      <c r="I291" s="37" t="s">
        <v>914</v>
      </c>
      <c r="J291" s="37" t="s">
        <v>414</v>
      </c>
      <c r="K291" s="37" t="s">
        <v>415</v>
      </c>
      <c r="L291" s="32" t="s">
        <v>220</v>
      </c>
      <c r="M291" s="33" t="s">
        <v>405</v>
      </c>
      <c r="N291" s="34">
        <v>0.01</v>
      </c>
      <c r="O291" s="34">
        <v>0.02</v>
      </c>
      <c r="P291" s="34">
        <v>0</v>
      </c>
      <c r="Q291" s="34">
        <v>0</v>
      </c>
      <c r="R291" s="33">
        <v>0</v>
      </c>
      <c r="S291" s="33">
        <v>0</v>
      </c>
      <c r="T291" s="33">
        <v>30</v>
      </c>
      <c r="U291" s="33"/>
      <c r="X291" s="75">
        <f>+VLOOKUP($D291,[1]venta_neta_cons!$A$2:$N$1048576,3,0)</f>
        <v>435</v>
      </c>
      <c r="Y291" s="75">
        <f>+VLOOKUP($D291,[1]venta_neta_cons!$A$2:$N$1048576,4,0)</f>
        <v>0</v>
      </c>
      <c r="Z291" s="75">
        <f>+VLOOKUP($D291,[1]venta_neta_cons!$A$2:$N$1048576,5,0)</f>
        <v>0</v>
      </c>
      <c r="AA291" s="75">
        <f>+VLOOKUP($D291,[1]venta_neta_cons!$A$2:$N$1048576,6,0)</f>
        <v>0</v>
      </c>
      <c r="AB291" s="75">
        <f>+VLOOKUP($D291,[1]venta_neta_cons!$A$2:$N$1048576,7,0)</f>
        <v>0</v>
      </c>
      <c r="AC291" s="75">
        <f>+VLOOKUP($D291,[1]venta_neta_cons!$A$2:$N$1048576,8,0)</f>
        <v>0</v>
      </c>
      <c r="AD291" s="75">
        <f>+VLOOKUP($D291,[1]venta_neta_cons!$A$2:$N$1048576,9,0)</f>
        <v>0</v>
      </c>
      <c r="AE291" s="75">
        <f>+VLOOKUP($D291,[1]venta_neta_cons!$A$2:$N$1048576,10,0)</f>
        <v>0</v>
      </c>
      <c r="AF291" s="75">
        <f>+VLOOKUP($D291,[1]venta_neta_cons!$A$2:$N$1048576,11,0)</f>
        <v>0</v>
      </c>
      <c r="AG291" s="75">
        <f>+VLOOKUP($D291,[1]venta_neta_cons!$A$2:$N$1048576,12,0)</f>
        <v>0</v>
      </c>
      <c r="AH291" s="75">
        <f>+VLOOKUP($D291,[1]venta_neta_cons!$A$2:$N$1048576,13,0)</f>
        <v>0</v>
      </c>
      <c r="AI291" s="75">
        <f>+VLOOKUP($D291,[1]venta_neta_cons!$A$2:$N$1048576,14,0)</f>
        <v>0</v>
      </c>
      <c r="AJ291" s="76">
        <f t="shared" si="508"/>
        <v>435</v>
      </c>
      <c r="AK291" s="159">
        <f t="shared" si="506"/>
        <v>0.43749425287356325</v>
      </c>
      <c r="AL291" s="76"/>
      <c r="AM291" s="75">
        <f>+VLOOKUP($D291,[1]saldo_cons!$A$2:$N$1048576,3,0)</f>
        <v>435</v>
      </c>
      <c r="AN291" s="75">
        <f>+VLOOKUP($D291,[1]saldo_cons!$A$2:$N$1048576,4,0)</f>
        <v>0</v>
      </c>
      <c r="AO291" s="75">
        <f>+VLOOKUP($D291,[1]saldo_cons!$A$2:$N$1048576,5,0)</f>
        <v>0</v>
      </c>
      <c r="AP291" s="75">
        <f>+VLOOKUP($D291,[1]saldo_cons!$A$2:$N$1048576,6,0)</f>
        <v>0</v>
      </c>
      <c r="AQ291" s="75">
        <f>+VLOOKUP($D291,[1]saldo_cons!$A$2:$N$1048576,7,0)</f>
        <v>0</v>
      </c>
      <c r="AR291" s="75">
        <f>+VLOOKUP($D291,[1]saldo_cons!$A$2:$N$1048576,8,0)</f>
        <v>0</v>
      </c>
      <c r="AS291" s="75">
        <f>+VLOOKUP($D291,[1]saldo_cons!$A$2:$N$1048576,9,0)</f>
        <v>0</v>
      </c>
      <c r="AT291" s="75">
        <f>+VLOOKUP($D291,[1]saldo_cons!$A$2:$N$1048576,10,0)</f>
        <v>0</v>
      </c>
      <c r="AU291" s="75">
        <f>+VLOOKUP($D291,[1]saldo_cons!$A$2:$N$1048576,11,0)</f>
        <v>0</v>
      </c>
      <c r="AV291" s="75">
        <f>+VLOOKUP($D291,[1]saldo_cons!$A$2:$N$1048576,12,0)</f>
        <v>0</v>
      </c>
      <c r="AW291" s="75">
        <f>+VLOOKUP($D291,[1]saldo_cons!$A$2:$N$1048576,13,0)</f>
        <v>0</v>
      </c>
      <c r="AX291" s="75">
        <f>+VLOOKUP($D291,[1]saldo_cons!$A$2:$N$1048576,14,0)</f>
        <v>0</v>
      </c>
      <c r="AY291" s="76">
        <f t="shared" si="585"/>
        <v>435</v>
      </c>
      <c r="AZ291" s="76"/>
      <c r="BA291" s="76"/>
      <c r="BB291" s="75">
        <f>+VLOOKUP($D291,[1]ggr_cons!$A$2:$N$1048576,3,0)</f>
        <v>190.31</v>
      </c>
      <c r="BC291" s="75">
        <f>+VLOOKUP($D291,[1]ggr_cons!$A$2:$N$1048576,4,0)</f>
        <v>0</v>
      </c>
      <c r="BD291" s="75">
        <f>+VLOOKUP($D291,[1]ggr_cons!$A$2:$N$1048576,5,0)</f>
        <v>0</v>
      </c>
      <c r="BE291" s="75">
        <f>+VLOOKUP($D291,[1]ggr_cons!$A$2:$N$1048576,6,0)</f>
        <v>0</v>
      </c>
      <c r="BF291" s="75">
        <f>+VLOOKUP($D291,[1]ggr_cons!$A$2:$N$1048576,7,0)</f>
        <v>0</v>
      </c>
      <c r="BG291" s="75">
        <f>+VLOOKUP($D291,[1]ggr_cons!$A$2:$N$1048576,8,0)</f>
        <v>0</v>
      </c>
      <c r="BH291" s="75">
        <f>+VLOOKUP($D291,[1]ggr_cons!$A$2:$N$1048576,9,0)</f>
        <v>0</v>
      </c>
      <c r="BI291" s="75">
        <f>+VLOOKUP($D291,[1]ggr_cons!$A$2:$N$1048576,10,0)</f>
        <v>0</v>
      </c>
      <c r="BJ291" s="75">
        <f>+VLOOKUP($D291,[1]ggr_cons!$A$2:$N$1048576,11,0)</f>
        <v>0</v>
      </c>
      <c r="BK291" s="75">
        <f>+VLOOKUP($D291,[1]ggr_cons!$A$2:$N$1048576,12,0)</f>
        <v>0</v>
      </c>
      <c r="BL291" s="75">
        <f>+VLOOKUP($D291,[1]ggr_cons!$A$2:$N$1048576,13,0)</f>
        <v>0</v>
      </c>
      <c r="BM291" s="75">
        <f>+VLOOKUP($D291,[1]ggr_cons!$A$2:$N$1048576,14,0)</f>
        <v>0</v>
      </c>
      <c r="BN291" s="76">
        <f t="shared" si="586"/>
        <v>190.31</v>
      </c>
      <c r="BO291" s="75"/>
      <c r="BP291" s="75"/>
      <c r="BQ291" s="77">
        <f t="shared" si="509"/>
        <v>4.3500000000000005</v>
      </c>
      <c r="BR291" s="77">
        <f t="shared" si="510"/>
        <v>0</v>
      </c>
      <c r="BS291" s="77">
        <f t="shared" si="511"/>
        <v>0</v>
      </c>
      <c r="BT291" s="77">
        <f t="shared" si="512"/>
        <v>0</v>
      </c>
      <c r="BU291" s="77">
        <f t="shared" si="513"/>
        <v>0</v>
      </c>
      <c r="BV291" s="77">
        <f t="shared" si="514"/>
        <v>0</v>
      </c>
      <c r="BW291" s="77">
        <f t="shared" si="515"/>
        <v>0</v>
      </c>
      <c r="BX291" s="77">
        <f t="shared" si="516"/>
        <v>0</v>
      </c>
      <c r="BY291" s="77">
        <f t="shared" si="517"/>
        <v>0</v>
      </c>
      <c r="BZ291" s="77">
        <f t="shared" si="518"/>
        <v>0</v>
      </c>
      <c r="CA291" s="77">
        <f t="shared" si="519"/>
        <v>0</v>
      </c>
      <c r="CB291" s="77">
        <f t="shared" si="520"/>
        <v>0</v>
      </c>
      <c r="CC291" s="77">
        <f t="shared" si="521"/>
        <v>4.3500000000000005</v>
      </c>
      <c r="CD291" s="75"/>
      <c r="CE291" s="77"/>
      <c r="CF291" s="77">
        <f t="shared" si="522"/>
        <v>3.5950413223140503</v>
      </c>
      <c r="CG291" s="77">
        <f t="shared" si="523"/>
        <v>0</v>
      </c>
      <c r="CH291" s="77">
        <f t="shared" si="524"/>
        <v>0</v>
      </c>
      <c r="CI291" s="77">
        <f t="shared" si="525"/>
        <v>0</v>
      </c>
      <c r="CJ291" s="77">
        <f t="shared" si="526"/>
        <v>0</v>
      </c>
      <c r="CK291" s="77">
        <f t="shared" si="527"/>
        <v>0</v>
      </c>
      <c r="CL291" s="77">
        <f t="shared" si="528"/>
        <v>0</v>
      </c>
      <c r="CM291" s="77">
        <f t="shared" si="529"/>
        <v>0</v>
      </c>
      <c r="CN291" s="77">
        <f t="shared" si="530"/>
        <v>0</v>
      </c>
      <c r="CO291" s="77">
        <f t="shared" si="531"/>
        <v>0</v>
      </c>
      <c r="CP291" s="77">
        <f t="shared" si="532"/>
        <v>0</v>
      </c>
      <c r="CQ291" s="77">
        <f t="shared" si="533"/>
        <v>0</v>
      </c>
      <c r="CR291" s="77">
        <f t="shared" si="534"/>
        <v>3.5950413223140503</v>
      </c>
      <c r="CS291" s="75"/>
      <c r="CT291" s="75"/>
      <c r="CU291" s="78">
        <f t="shared" si="547"/>
        <v>8.7000000000000011</v>
      </c>
      <c r="CV291" s="78">
        <f t="shared" si="548"/>
        <v>0</v>
      </c>
      <c r="CW291" s="78">
        <f t="shared" si="549"/>
        <v>0</v>
      </c>
      <c r="CX291" s="78">
        <f t="shared" si="550"/>
        <v>0</v>
      </c>
      <c r="CY291" s="78">
        <f t="shared" si="551"/>
        <v>0</v>
      </c>
      <c r="CZ291" s="78">
        <f t="shared" si="552"/>
        <v>0</v>
      </c>
      <c r="DA291" s="78">
        <f t="shared" si="553"/>
        <v>0</v>
      </c>
      <c r="DB291" s="78">
        <f t="shared" si="554"/>
        <v>0</v>
      </c>
      <c r="DC291" s="78">
        <f t="shared" si="555"/>
        <v>0</v>
      </c>
      <c r="DD291" s="78">
        <f t="shared" si="556"/>
        <v>0</v>
      </c>
      <c r="DE291" s="78">
        <f t="shared" si="557"/>
        <v>0</v>
      </c>
      <c r="DF291" s="78">
        <f t="shared" si="558"/>
        <v>0</v>
      </c>
      <c r="DG291" s="77">
        <f t="shared" si="559"/>
        <v>8.7000000000000011</v>
      </c>
      <c r="DH291" s="75"/>
      <c r="DJ291" s="6">
        <f t="shared" si="560"/>
        <v>30</v>
      </c>
      <c r="DK291" s="6">
        <f t="shared" si="561"/>
        <v>0</v>
      </c>
      <c r="DL291" s="6">
        <f t="shared" si="562"/>
        <v>0</v>
      </c>
      <c r="DM291" s="6">
        <f t="shared" si="563"/>
        <v>0</v>
      </c>
      <c r="DN291" s="6">
        <f t="shared" si="564"/>
        <v>0</v>
      </c>
      <c r="DO291" s="6">
        <f t="shared" si="565"/>
        <v>0</v>
      </c>
      <c r="DP291" s="6">
        <f t="shared" si="566"/>
        <v>0</v>
      </c>
      <c r="DQ291" s="6">
        <f t="shared" si="567"/>
        <v>0</v>
      </c>
      <c r="DR291" s="6">
        <f t="shared" si="568"/>
        <v>0</v>
      </c>
      <c r="DS291" s="6">
        <f t="shared" si="569"/>
        <v>0</v>
      </c>
      <c r="DT291" s="6">
        <f t="shared" si="570"/>
        <v>0</v>
      </c>
      <c r="DU291" s="6">
        <f t="shared" si="571"/>
        <v>0</v>
      </c>
      <c r="DV291" s="77">
        <f t="shared" si="589"/>
        <v>30</v>
      </c>
      <c r="DY291" s="6">
        <v>0</v>
      </c>
      <c r="DZ291" s="6">
        <v>0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0</v>
      </c>
      <c r="EI291" s="6">
        <v>0</v>
      </c>
      <c r="EJ291" s="6">
        <v>0</v>
      </c>
      <c r="EK291" s="77">
        <f t="shared" si="587"/>
        <v>0</v>
      </c>
      <c r="EO291" s="75">
        <f t="shared" si="535"/>
        <v>38.700000000000003</v>
      </c>
      <c r="EP291" s="75">
        <f t="shared" si="536"/>
        <v>0</v>
      </c>
      <c r="EQ291" s="75">
        <f t="shared" si="537"/>
        <v>0</v>
      </c>
      <c r="ER291" s="75">
        <f t="shared" si="538"/>
        <v>0</v>
      </c>
      <c r="ES291" s="75">
        <f t="shared" si="539"/>
        <v>0</v>
      </c>
      <c r="ET291" s="75">
        <f t="shared" si="540"/>
        <v>0</v>
      </c>
      <c r="EU291" s="75">
        <f t="shared" si="541"/>
        <v>0</v>
      </c>
      <c r="EV291" s="75">
        <f t="shared" si="542"/>
        <v>0</v>
      </c>
      <c r="EW291" s="75">
        <f t="shared" si="543"/>
        <v>0</v>
      </c>
      <c r="EX291" s="75">
        <f t="shared" si="544"/>
        <v>0</v>
      </c>
      <c r="EY291" s="75">
        <f t="shared" si="545"/>
        <v>0</v>
      </c>
      <c r="EZ291" s="75">
        <f t="shared" si="546"/>
        <v>0</v>
      </c>
      <c r="FA291" s="77">
        <f t="shared" si="588"/>
        <v>38.700000000000003</v>
      </c>
      <c r="FD291" s="75">
        <f t="shared" si="572"/>
        <v>396.3</v>
      </c>
      <c r="FE291" s="75">
        <f t="shared" si="573"/>
        <v>0</v>
      </c>
      <c r="FF291" s="75">
        <f t="shared" si="574"/>
        <v>0</v>
      </c>
      <c r="FG291" s="75">
        <f t="shared" si="575"/>
        <v>0</v>
      </c>
      <c r="FH291" s="75">
        <f t="shared" si="576"/>
        <v>0</v>
      </c>
      <c r="FI291" s="75">
        <f t="shared" si="577"/>
        <v>0</v>
      </c>
      <c r="FJ291" s="75">
        <f t="shared" si="578"/>
        <v>0</v>
      </c>
      <c r="FK291" s="75">
        <f t="shared" si="579"/>
        <v>0</v>
      </c>
      <c r="FL291" s="75">
        <f t="shared" si="580"/>
        <v>0</v>
      </c>
      <c r="FM291" s="75">
        <f t="shared" si="581"/>
        <v>0</v>
      </c>
      <c r="FN291" s="75">
        <f t="shared" si="582"/>
        <v>0</v>
      </c>
      <c r="FO291" s="75">
        <f t="shared" si="583"/>
        <v>0</v>
      </c>
      <c r="FP291" s="75">
        <f t="shared" si="584"/>
        <v>396.3</v>
      </c>
    </row>
    <row r="292" spans="1:172" ht="15" customHeight="1" outlineLevel="2" x14ac:dyDescent="0.25">
      <c r="A292" s="30">
        <v>12</v>
      </c>
      <c r="B292" s="30" t="s">
        <v>408</v>
      </c>
      <c r="C292" s="30" t="s">
        <v>6</v>
      </c>
      <c r="D292" s="64">
        <f t="shared" si="507"/>
        <v>16258</v>
      </c>
      <c r="E292" s="62">
        <v>16258</v>
      </c>
      <c r="F292" s="45" t="s">
        <v>918</v>
      </c>
      <c r="G292" s="36" t="s">
        <v>410</v>
      </c>
      <c r="H292" s="36" t="s">
        <v>410</v>
      </c>
      <c r="I292" s="37" t="s">
        <v>916</v>
      </c>
      <c r="J292" s="37" t="s">
        <v>917</v>
      </c>
      <c r="K292" s="37" t="s">
        <v>415</v>
      </c>
      <c r="L292" s="32" t="s">
        <v>220</v>
      </c>
      <c r="M292" s="33" t="s">
        <v>405</v>
      </c>
      <c r="N292" s="34">
        <v>0.01</v>
      </c>
      <c r="O292" s="34">
        <v>0.02</v>
      </c>
      <c r="P292" s="34">
        <v>0</v>
      </c>
      <c r="Q292" s="34">
        <v>0</v>
      </c>
      <c r="R292" s="33">
        <v>0</v>
      </c>
      <c r="S292" s="33">
        <v>0</v>
      </c>
      <c r="T292" s="33">
        <v>30</v>
      </c>
      <c r="U292" s="33"/>
      <c r="X292" s="75">
        <f>+VLOOKUP($D292,[1]venta_neta_cons!$A$2:$N$1048576,3,0)</f>
        <v>73</v>
      </c>
      <c r="Y292" s="75">
        <f>+VLOOKUP($D292,[1]venta_neta_cons!$A$2:$N$1048576,4,0)</f>
        <v>0</v>
      </c>
      <c r="Z292" s="75">
        <f>+VLOOKUP($D292,[1]venta_neta_cons!$A$2:$N$1048576,5,0)</f>
        <v>0</v>
      </c>
      <c r="AA292" s="75">
        <f>+VLOOKUP($D292,[1]venta_neta_cons!$A$2:$N$1048576,6,0)</f>
        <v>0</v>
      </c>
      <c r="AB292" s="75">
        <f>+VLOOKUP($D292,[1]venta_neta_cons!$A$2:$N$1048576,7,0)</f>
        <v>0</v>
      </c>
      <c r="AC292" s="75">
        <f>+VLOOKUP($D292,[1]venta_neta_cons!$A$2:$N$1048576,8,0)</f>
        <v>0</v>
      </c>
      <c r="AD292" s="75">
        <f>+VLOOKUP($D292,[1]venta_neta_cons!$A$2:$N$1048576,9,0)</f>
        <v>0</v>
      </c>
      <c r="AE292" s="75">
        <f>+VLOOKUP($D292,[1]venta_neta_cons!$A$2:$N$1048576,10,0)</f>
        <v>0</v>
      </c>
      <c r="AF292" s="75">
        <f>+VLOOKUP($D292,[1]venta_neta_cons!$A$2:$N$1048576,11,0)</f>
        <v>0</v>
      </c>
      <c r="AG292" s="75">
        <f>+VLOOKUP($D292,[1]venta_neta_cons!$A$2:$N$1048576,12,0)</f>
        <v>0</v>
      </c>
      <c r="AH292" s="75">
        <f>+VLOOKUP($D292,[1]venta_neta_cons!$A$2:$N$1048576,13,0)</f>
        <v>0</v>
      </c>
      <c r="AI292" s="75">
        <f>+VLOOKUP($D292,[1]venta_neta_cons!$A$2:$N$1048576,14,0)</f>
        <v>0</v>
      </c>
      <c r="AJ292" s="76">
        <f t="shared" si="508"/>
        <v>73</v>
      </c>
      <c r="AK292" s="159">
        <f t="shared" si="506"/>
        <v>-6.419178082191781</v>
      </c>
      <c r="AL292" s="76"/>
      <c r="AM292" s="75">
        <f>+VLOOKUP($D292,[1]saldo_cons!$A$2:$N$1048576,3,0)</f>
        <v>73</v>
      </c>
      <c r="AN292" s="75">
        <f>+VLOOKUP($D292,[1]saldo_cons!$A$2:$N$1048576,4,0)</f>
        <v>0</v>
      </c>
      <c r="AO292" s="75">
        <f>+VLOOKUP($D292,[1]saldo_cons!$A$2:$N$1048576,5,0)</f>
        <v>0</v>
      </c>
      <c r="AP292" s="75">
        <f>+VLOOKUP($D292,[1]saldo_cons!$A$2:$N$1048576,6,0)</f>
        <v>0</v>
      </c>
      <c r="AQ292" s="75">
        <f>+VLOOKUP($D292,[1]saldo_cons!$A$2:$N$1048576,7,0)</f>
        <v>0</v>
      </c>
      <c r="AR292" s="75">
        <f>+VLOOKUP($D292,[1]saldo_cons!$A$2:$N$1048576,8,0)</f>
        <v>0</v>
      </c>
      <c r="AS292" s="75">
        <f>+VLOOKUP($D292,[1]saldo_cons!$A$2:$N$1048576,9,0)</f>
        <v>0</v>
      </c>
      <c r="AT292" s="75">
        <f>+VLOOKUP($D292,[1]saldo_cons!$A$2:$N$1048576,10,0)</f>
        <v>0</v>
      </c>
      <c r="AU292" s="75">
        <f>+VLOOKUP($D292,[1]saldo_cons!$A$2:$N$1048576,11,0)</f>
        <v>0</v>
      </c>
      <c r="AV292" s="75">
        <f>+VLOOKUP($D292,[1]saldo_cons!$A$2:$N$1048576,12,0)</f>
        <v>0</v>
      </c>
      <c r="AW292" s="75">
        <f>+VLOOKUP($D292,[1]saldo_cons!$A$2:$N$1048576,13,0)</f>
        <v>0</v>
      </c>
      <c r="AX292" s="75">
        <f>+VLOOKUP($D292,[1]saldo_cons!$A$2:$N$1048576,14,0)</f>
        <v>0</v>
      </c>
      <c r="AY292" s="76">
        <f t="shared" si="585"/>
        <v>73</v>
      </c>
      <c r="AZ292" s="76"/>
      <c r="BA292" s="76"/>
      <c r="BB292" s="75">
        <f>+VLOOKUP($D292,[1]ggr_cons!$A$2:$N$1048576,3,0)</f>
        <v>-468.6</v>
      </c>
      <c r="BC292" s="75">
        <f>+VLOOKUP($D292,[1]ggr_cons!$A$2:$N$1048576,4,0)</f>
        <v>0</v>
      </c>
      <c r="BD292" s="75">
        <f>+VLOOKUP($D292,[1]ggr_cons!$A$2:$N$1048576,5,0)</f>
        <v>0</v>
      </c>
      <c r="BE292" s="75">
        <f>+VLOOKUP($D292,[1]ggr_cons!$A$2:$N$1048576,6,0)</f>
        <v>0</v>
      </c>
      <c r="BF292" s="75">
        <f>+VLOOKUP($D292,[1]ggr_cons!$A$2:$N$1048576,7,0)</f>
        <v>0</v>
      </c>
      <c r="BG292" s="75">
        <f>+VLOOKUP($D292,[1]ggr_cons!$A$2:$N$1048576,8,0)</f>
        <v>0</v>
      </c>
      <c r="BH292" s="75">
        <f>+VLOOKUP($D292,[1]ggr_cons!$A$2:$N$1048576,9,0)</f>
        <v>0</v>
      </c>
      <c r="BI292" s="75">
        <f>+VLOOKUP($D292,[1]ggr_cons!$A$2:$N$1048576,10,0)</f>
        <v>0</v>
      </c>
      <c r="BJ292" s="75">
        <f>+VLOOKUP($D292,[1]ggr_cons!$A$2:$N$1048576,11,0)</f>
        <v>0</v>
      </c>
      <c r="BK292" s="75">
        <f>+VLOOKUP($D292,[1]ggr_cons!$A$2:$N$1048576,12,0)</f>
        <v>0</v>
      </c>
      <c r="BL292" s="75">
        <f>+VLOOKUP($D292,[1]ggr_cons!$A$2:$N$1048576,13,0)</f>
        <v>0</v>
      </c>
      <c r="BM292" s="75">
        <f>+VLOOKUP($D292,[1]ggr_cons!$A$2:$N$1048576,14,0)</f>
        <v>0</v>
      </c>
      <c r="BN292" s="76">
        <f t="shared" si="586"/>
        <v>-468.6</v>
      </c>
      <c r="BO292" s="75"/>
      <c r="BP292" s="75"/>
      <c r="BQ292" s="77">
        <f t="shared" si="509"/>
        <v>0.73</v>
      </c>
      <c r="BR292" s="77">
        <f t="shared" si="510"/>
        <v>0</v>
      </c>
      <c r="BS292" s="77">
        <f t="shared" si="511"/>
        <v>0</v>
      </c>
      <c r="BT292" s="77">
        <f t="shared" si="512"/>
        <v>0</v>
      </c>
      <c r="BU292" s="77">
        <f t="shared" si="513"/>
        <v>0</v>
      </c>
      <c r="BV292" s="77">
        <f t="shared" si="514"/>
        <v>0</v>
      </c>
      <c r="BW292" s="77">
        <f t="shared" si="515"/>
        <v>0</v>
      </c>
      <c r="BX292" s="77">
        <f t="shared" si="516"/>
        <v>0</v>
      </c>
      <c r="BY292" s="77">
        <f t="shared" si="517"/>
        <v>0</v>
      </c>
      <c r="BZ292" s="77">
        <f t="shared" si="518"/>
        <v>0</v>
      </c>
      <c r="CA292" s="77">
        <f t="shared" si="519"/>
        <v>0</v>
      </c>
      <c r="CB292" s="77">
        <f t="shared" si="520"/>
        <v>0</v>
      </c>
      <c r="CC292" s="77">
        <f t="shared" si="521"/>
        <v>0.73</v>
      </c>
      <c r="CD292" s="75"/>
      <c r="CE292" s="77"/>
      <c r="CF292" s="77">
        <f t="shared" si="522"/>
        <v>0.60330578512396693</v>
      </c>
      <c r="CG292" s="77">
        <f t="shared" si="523"/>
        <v>0</v>
      </c>
      <c r="CH292" s="77">
        <f t="shared" si="524"/>
        <v>0</v>
      </c>
      <c r="CI292" s="77">
        <f t="shared" si="525"/>
        <v>0</v>
      </c>
      <c r="CJ292" s="77">
        <f t="shared" si="526"/>
        <v>0</v>
      </c>
      <c r="CK292" s="77">
        <f t="shared" si="527"/>
        <v>0</v>
      </c>
      <c r="CL292" s="77">
        <f t="shared" si="528"/>
        <v>0</v>
      </c>
      <c r="CM292" s="77">
        <f t="shared" si="529"/>
        <v>0</v>
      </c>
      <c r="CN292" s="77">
        <f t="shared" si="530"/>
        <v>0</v>
      </c>
      <c r="CO292" s="77">
        <f t="shared" si="531"/>
        <v>0</v>
      </c>
      <c r="CP292" s="77">
        <f t="shared" si="532"/>
        <v>0</v>
      </c>
      <c r="CQ292" s="77">
        <f t="shared" si="533"/>
        <v>0</v>
      </c>
      <c r="CR292" s="77">
        <f t="shared" si="534"/>
        <v>0.60330578512396693</v>
      </c>
      <c r="CS292" s="75"/>
      <c r="CT292" s="75"/>
      <c r="CU292" s="78">
        <f t="shared" si="547"/>
        <v>1.46</v>
      </c>
      <c r="CV292" s="78">
        <f t="shared" si="548"/>
        <v>0</v>
      </c>
      <c r="CW292" s="78">
        <f t="shared" si="549"/>
        <v>0</v>
      </c>
      <c r="CX292" s="78">
        <f t="shared" si="550"/>
        <v>0</v>
      </c>
      <c r="CY292" s="78">
        <f t="shared" si="551"/>
        <v>0</v>
      </c>
      <c r="CZ292" s="78">
        <f t="shared" si="552"/>
        <v>0</v>
      </c>
      <c r="DA292" s="78">
        <f t="shared" si="553"/>
        <v>0</v>
      </c>
      <c r="DB292" s="78">
        <f t="shared" si="554"/>
        <v>0</v>
      </c>
      <c r="DC292" s="78">
        <f t="shared" si="555"/>
        <v>0</v>
      </c>
      <c r="DD292" s="78">
        <f t="shared" si="556"/>
        <v>0</v>
      </c>
      <c r="DE292" s="78">
        <f t="shared" si="557"/>
        <v>0</v>
      </c>
      <c r="DF292" s="78">
        <f t="shared" si="558"/>
        <v>0</v>
      </c>
      <c r="DG292" s="77">
        <f t="shared" si="559"/>
        <v>1.46</v>
      </c>
      <c r="DH292" s="75"/>
      <c r="DJ292" s="6">
        <f t="shared" si="560"/>
        <v>30</v>
      </c>
      <c r="DK292" s="6">
        <f t="shared" si="561"/>
        <v>0</v>
      </c>
      <c r="DL292" s="6">
        <f t="shared" si="562"/>
        <v>0</v>
      </c>
      <c r="DM292" s="6">
        <f t="shared" si="563"/>
        <v>0</v>
      </c>
      <c r="DN292" s="6">
        <f t="shared" si="564"/>
        <v>0</v>
      </c>
      <c r="DO292" s="6">
        <f t="shared" si="565"/>
        <v>0</v>
      </c>
      <c r="DP292" s="6">
        <f t="shared" si="566"/>
        <v>0</v>
      </c>
      <c r="DQ292" s="6">
        <f t="shared" si="567"/>
        <v>0</v>
      </c>
      <c r="DR292" s="6">
        <f t="shared" si="568"/>
        <v>0</v>
      </c>
      <c r="DS292" s="6">
        <f t="shared" si="569"/>
        <v>0</v>
      </c>
      <c r="DT292" s="6">
        <f t="shared" si="570"/>
        <v>0</v>
      </c>
      <c r="DU292" s="6">
        <f t="shared" si="571"/>
        <v>0</v>
      </c>
      <c r="DV292" s="77">
        <f t="shared" si="589"/>
        <v>30</v>
      </c>
      <c r="DY292" s="6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77">
        <f t="shared" si="587"/>
        <v>0</v>
      </c>
      <c r="EO292" s="75">
        <f t="shared" si="535"/>
        <v>31.46</v>
      </c>
      <c r="EP292" s="75">
        <f t="shared" si="536"/>
        <v>0</v>
      </c>
      <c r="EQ292" s="75">
        <f t="shared" si="537"/>
        <v>0</v>
      </c>
      <c r="ER292" s="75">
        <f t="shared" si="538"/>
        <v>0</v>
      </c>
      <c r="ES292" s="75">
        <f t="shared" si="539"/>
        <v>0</v>
      </c>
      <c r="ET292" s="75">
        <f t="shared" si="540"/>
        <v>0</v>
      </c>
      <c r="EU292" s="75">
        <f t="shared" si="541"/>
        <v>0</v>
      </c>
      <c r="EV292" s="75">
        <f t="shared" si="542"/>
        <v>0</v>
      </c>
      <c r="EW292" s="75">
        <f t="shared" si="543"/>
        <v>0</v>
      </c>
      <c r="EX292" s="75">
        <f t="shared" si="544"/>
        <v>0</v>
      </c>
      <c r="EY292" s="75">
        <f t="shared" si="545"/>
        <v>0</v>
      </c>
      <c r="EZ292" s="75">
        <f t="shared" si="546"/>
        <v>0</v>
      </c>
      <c r="FA292" s="77">
        <f t="shared" si="588"/>
        <v>31.46</v>
      </c>
      <c r="FD292" s="75">
        <f t="shared" si="572"/>
        <v>41.54</v>
      </c>
      <c r="FE292" s="75">
        <f t="shared" si="573"/>
        <v>0</v>
      </c>
      <c r="FF292" s="75">
        <f t="shared" si="574"/>
        <v>0</v>
      </c>
      <c r="FG292" s="75">
        <f t="shared" si="575"/>
        <v>0</v>
      </c>
      <c r="FH292" s="75">
        <f t="shared" si="576"/>
        <v>0</v>
      </c>
      <c r="FI292" s="75">
        <f t="shared" si="577"/>
        <v>0</v>
      </c>
      <c r="FJ292" s="75">
        <f t="shared" si="578"/>
        <v>0</v>
      </c>
      <c r="FK292" s="75">
        <f t="shared" si="579"/>
        <v>0</v>
      </c>
      <c r="FL292" s="75">
        <f t="shared" si="580"/>
        <v>0</v>
      </c>
      <c r="FM292" s="75">
        <f t="shared" si="581"/>
        <v>0</v>
      </c>
      <c r="FN292" s="75">
        <f t="shared" si="582"/>
        <v>0</v>
      </c>
      <c r="FO292" s="75">
        <f t="shared" si="583"/>
        <v>0</v>
      </c>
      <c r="FP292" s="75">
        <f t="shared" si="584"/>
        <v>41.54</v>
      </c>
    </row>
    <row r="293" spans="1:172" ht="15" customHeight="1" outlineLevel="2" x14ac:dyDescent="0.25">
      <c r="A293" s="30">
        <v>12</v>
      </c>
      <c r="B293" s="30" t="s">
        <v>408</v>
      </c>
      <c r="C293" s="30" t="s">
        <v>6</v>
      </c>
      <c r="D293" s="64">
        <f t="shared" si="507"/>
        <v>16259</v>
      </c>
      <c r="E293" s="62">
        <v>16259</v>
      </c>
      <c r="F293" s="37" t="s">
        <v>920</v>
      </c>
      <c r="G293" s="36" t="s">
        <v>410</v>
      </c>
      <c r="H293" s="36" t="s">
        <v>410</v>
      </c>
      <c r="I293" s="30" t="s">
        <v>919</v>
      </c>
      <c r="J293" s="30" t="s">
        <v>414</v>
      </c>
      <c r="K293" s="30" t="s">
        <v>415</v>
      </c>
      <c r="L293" s="32" t="s">
        <v>220</v>
      </c>
      <c r="M293" s="33" t="s">
        <v>405</v>
      </c>
      <c r="N293" s="34">
        <v>0.01</v>
      </c>
      <c r="O293" s="34">
        <v>0.02</v>
      </c>
      <c r="P293" s="34">
        <v>0</v>
      </c>
      <c r="Q293" s="34">
        <v>0</v>
      </c>
      <c r="R293" s="33">
        <v>0</v>
      </c>
      <c r="S293" s="33">
        <v>0</v>
      </c>
      <c r="T293" s="33">
        <v>30</v>
      </c>
      <c r="U293" s="33"/>
      <c r="X293" s="75">
        <f>+VLOOKUP($D293,[1]venta_neta_cons!$A$2:$N$1048576,3,0)</f>
        <v>1754</v>
      </c>
      <c r="Y293" s="75">
        <f>+VLOOKUP($D293,[1]venta_neta_cons!$A$2:$N$1048576,4,0)</f>
        <v>0</v>
      </c>
      <c r="Z293" s="75">
        <f>+VLOOKUP($D293,[1]venta_neta_cons!$A$2:$N$1048576,5,0)</f>
        <v>0</v>
      </c>
      <c r="AA293" s="75">
        <f>+VLOOKUP($D293,[1]venta_neta_cons!$A$2:$N$1048576,6,0)</f>
        <v>0</v>
      </c>
      <c r="AB293" s="75">
        <f>+VLOOKUP($D293,[1]venta_neta_cons!$A$2:$N$1048576,7,0)</f>
        <v>0</v>
      </c>
      <c r="AC293" s="75">
        <f>+VLOOKUP($D293,[1]venta_neta_cons!$A$2:$N$1048576,8,0)</f>
        <v>0</v>
      </c>
      <c r="AD293" s="75">
        <f>+VLOOKUP($D293,[1]venta_neta_cons!$A$2:$N$1048576,9,0)</f>
        <v>0</v>
      </c>
      <c r="AE293" s="75">
        <f>+VLOOKUP($D293,[1]venta_neta_cons!$A$2:$N$1048576,10,0)</f>
        <v>0</v>
      </c>
      <c r="AF293" s="75">
        <f>+VLOOKUP($D293,[1]venta_neta_cons!$A$2:$N$1048576,11,0)</f>
        <v>0</v>
      </c>
      <c r="AG293" s="75">
        <f>+VLOOKUP($D293,[1]venta_neta_cons!$A$2:$N$1048576,12,0)</f>
        <v>0</v>
      </c>
      <c r="AH293" s="75">
        <f>+VLOOKUP($D293,[1]venta_neta_cons!$A$2:$N$1048576,13,0)</f>
        <v>0</v>
      </c>
      <c r="AI293" s="75">
        <f>+VLOOKUP($D293,[1]venta_neta_cons!$A$2:$N$1048576,14,0)</f>
        <v>0</v>
      </c>
      <c r="AJ293" s="76">
        <f t="shared" si="508"/>
        <v>1754</v>
      </c>
      <c r="AK293" s="159">
        <f t="shared" si="506"/>
        <v>-0.20990307867730906</v>
      </c>
      <c r="AL293" s="76"/>
      <c r="AM293" s="75">
        <f>+VLOOKUP($D293,[1]saldo_cons!$A$2:$N$1048576,3,0)</f>
        <v>1754</v>
      </c>
      <c r="AN293" s="75">
        <f>+VLOOKUP($D293,[1]saldo_cons!$A$2:$N$1048576,4,0)</f>
        <v>0</v>
      </c>
      <c r="AO293" s="75">
        <f>+VLOOKUP($D293,[1]saldo_cons!$A$2:$N$1048576,5,0)</f>
        <v>0</v>
      </c>
      <c r="AP293" s="75">
        <f>+VLOOKUP($D293,[1]saldo_cons!$A$2:$N$1048576,6,0)</f>
        <v>0</v>
      </c>
      <c r="AQ293" s="75">
        <f>+VLOOKUP($D293,[1]saldo_cons!$A$2:$N$1048576,7,0)</f>
        <v>0</v>
      </c>
      <c r="AR293" s="75">
        <f>+VLOOKUP($D293,[1]saldo_cons!$A$2:$N$1048576,8,0)</f>
        <v>0</v>
      </c>
      <c r="AS293" s="75">
        <f>+VLOOKUP($D293,[1]saldo_cons!$A$2:$N$1048576,9,0)</f>
        <v>0</v>
      </c>
      <c r="AT293" s="75">
        <f>+VLOOKUP($D293,[1]saldo_cons!$A$2:$N$1048576,10,0)</f>
        <v>0</v>
      </c>
      <c r="AU293" s="75">
        <f>+VLOOKUP($D293,[1]saldo_cons!$A$2:$N$1048576,11,0)</f>
        <v>0</v>
      </c>
      <c r="AV293" s="75">
        <f>+VLOOKUP($D293,[1]saldo_cons!$A$2:$N$1048576,12,0)</f>
        <v>0</v>
      </c>
      <c r="AW293" s="75">
        <f>+VLOOKUP($D293,[1]saldo_cons!$A$2:$N$1048576,13,0)</f>
        <v>0</v>
      </c>
      <c r="AX293" s="75">
        <f>+VLOOKUP($D293,[1]saldo_cons!$A$2:$N$1048576,14,0)</f>
        <v>0</v>
      </c>
      <c r="AY293" s="76">
        <f t="shared" si="585"/>
        <v>1754</v>
      </c>
      <c r="AZ293" s="76"/>
      <c r="BA293" s="76"/>
      <c r="BB293" s="75">
        <f>+VLOOKUP($D293,[1]ggr_cons!$A$2:$N$1048576,3,0)</f>
        <v>-368.17000000000007</v>
      </c>
      <c r="BC293" s="75">
        <f>+VLOOKUP($D293,[1]ggr_cons!$A$2:$N$1048576,4,0)</f>
        <v>0</v>
      </c>
      <c r="BD293" s="75">
        <f>+VLOOKUP($D293,[1]ggr_cons!$A$2:$N$1048576,5,0)</f>
        <v>0</v>
      </c>
      <c r="BE293" s="75">
        <f>+VLOOKUP($D293,[1]ggr_cons!$A$2:$N$1048576,6,0)</f>
        <v>0</v>
      </c>
      <c r="BF293" s="75">
        <f>+VLOOKUP($D293,[1]ggr_cons!$A$2:$N$1048576,7,0)</f>
        <v>0</v>
      </c>
      <c r="BG293" s="75">
        <f>+VLOOKUP($D293,[1]ggr_cons!$A$2:$N$1048576,8,0)</f>
        <v>0</v>
      </c>
      <c r="BH293" s="75">
        <f>+VLOOKUP($D293,[1]ggr_cons!$A$2:$N$1048576,9,0)</f>
        <v>0</v>
      </c>
      <c r="BI293" s="75">
        <f>+VLOOKUP($D293,[1]ggr_cons!$A$2:$N$1048576,10,0)</f>
        <v>0</v>
      </c>
      <c r="BJ293" s="75">
        <f>+VLOOKUP($D293,[1]ggr_cons!$A$2:$N$1048576,11,0)</f>
        <v>0</v>
      </c>
      <c r="BK293" s="75">
        <f>+VLOOKUP($D293,[1]ggr_cons!$A$2:$N$1048576,12,0)</f>
        <v>0</v>
      </c>
      <c r="BL293" s="75">
        <f>+VLOOKUP($D293,[1]ggr_cons!$A$2:$N$1048576,13,0)</f>
        <v>0</v>
      </c>
      <c r="BM293" s="75">
        <f>+VLOOKUP($D293,[1]ggr_cons!$A$2:$N$1048576,14,0)</f>
        <v>0</v>
      </c>
      <c r="BN293" s="76">
        <f t="shared" si="586"/>
        <v>-368.17000000000007</v>
      </c>
      <c r="BO293" s="75"/>
      <c r="BP293" s="75"/>
      <c r="BQ293" s="77">
        <f t="shared" si="509"/>
        <v>17.54</v>
      </c>
      <c r="BR293" s="77">
        <f t="shared" si="510"/>
        <v>0</v>
      </c>
      <c r="BS293" s="77">
        <f t="shared" si="511"/>
        <v>0</v>
      </c>
      <c r="BT293" s="77">
        <f t="shared" si="512"/>
        <v>0</v>
      </c>
      <c r="BU293" s="77">
        <f t="shared" si="513"/>
        <v>0</v>
      </c>
      <c r="BV293" s="77">
        <f t="shared" si="514"/>
        <v>0</v>
      </c>
      <c r="BW293" s="77">
        <f t="shared" si="515"/>
        <v>0</v>
      </c>
      <c r="BX293" s="77">
        <f t="shared" si="516"/>
        <v>0</v>
      </c>
      <c r="BY293" s="77">
        <f t="shared" si="517"/>
        <v>0</v>
      </c>
      <c r="BZ293" s="77">
        <f t="shared" si="518"/>
        <v>0</v>
      </c>
      <c r="CA293" s="77">
        <f t="shared" si="519"/>
        <v>0</v>
      </c>
      <c r="CB293" s="77">
        <f t="shared" si="520"/>
        <v>0</v>
      </c>
      <c r="CC293" s="77">
        <f t="shared" si="521"/>
        <v>17.54</v>
      </c>
      <c r="CD293" s="75"/>
      <c r="CE293" s="77"/>
      <c r="CF293" s="77">
        <f t="shared" si="522"/>
        <v>14.495867768595041</v>
      </c>
      <c r="CG293" s="77">
        <f t="shared" si="523"/>
        <v>0</v>
      </c>
      <c r="CH293" s="77">
        <f t="shared" si="524"/>
        <v>0</v>
      </c>
      <c r="CI293" s="77">
        <f t="shared" si="525"/>
        <v>0</v>
      </c>
      <c r="CJ293" s="77">
        <f t="shared" si="526"/>
        <v>0</v>
      </c>
      <c r="CK293" s="77">
        <f t="shared" si="527"/>
        <v>0</v>
      </c>
      <c r="CL293" s="77">
        <f t="shared" si="528"/>
        <v>0</v>
      </c>
      <c r="CM293" s="77">
        <f t="shared" si="529"/>
        <v>0</v>
      </c>
      <c r="CN293" s="77">
        <f t="shared" si="530"/>
        <v>0</v>
      </c>
      <c r="CO293" s="77">
        <f t="shared" si="531"/>
        <v>0</v>
      </c>
      <c r="CP293" s="77">
        <f t="shared" si="532"/>
        <v>0</v>
      </c>
      <c r="CQ293" s="77">
        <f t="shared" si="533"/>
        <v>0</v>
      </c>
      <c r="CR293" s="77">
        <f t="shared" si="534"/>
        <v>14.495867768595041</v>
      </c>
      <c r="CS293" s="75"/>
      <c r="CT293" s="75"/>
      <c r="CU293" s="78">
        <f t="shared" si="547"/>
        <v>35.08</v>
      </c>
      <c r="CV293" s="78">
        <f t="shared" si="548"/>
        <v>0</v>
      </c>
      <c r="CW293" s="78">
        <f t="shared" si="549"/>
        <v>0</v>
      </c>
      <c r="CX293" s="78">
        <f t="shared" si="550"/>
        <v>0</v>
      </c>
      <c r="CY293" s="78">
        <f t="shared" si="551"/>
        <v>0</v>
      </c>
      <c r="CZ293" s="78">
        <f t="shared" si="552"/>
        <v>0</v>
      </c>
      <c r="DA293" s="78">
        <f t="shared" si="553"/>
        <v>0</v>
      </c>
      <c r="DB293" s="78">
        <f t="shared" si="554"/>
        <v>0</v>
      </c>
      <c r="DC293" s="78">
        <f t="shared" si="555"/>
        <v>0</v>
      </c>
      <c r="DD293" s="78">
        <f t="shared" si="556"/>
        <v>0</v>
      </c>
      <c r="DE293" s="78">
        <f t="shared" si="557"/>
        <v>0</v>
      </c>
      <c r="DF293" s="78">
        <f t="shared" si="558"/>
        <v>0</v>
      </c>
      <c r="DG293" s="77">
        <f t="shared" si="559"/>
        <v>35.08</v>
      </c>
      <c r="DH293" s="75"/>
      <c r="DJ293" s="6">
        <f t="shared" si="560"/>
        <v>30</v>
      </c>
      <c r="DK293" s="6">
        <f t="shared" si="561"/>
        <v>0</v>
      </c>
      <c r="DL293" s="6">
        <f t="shared" si="562"/>
        <v>0</v>
      </c>
      <c r="DM293" s="6">
        <f t="shared" si="563"/>
        <v>0</v>
      </c>
      <c r="DN293" s="6">
        <f t="shared" si="564"/>
        <v>0</v>
      </c>
      <c r="DO293" s="6">
        <f t="shared" si="565"/>
        <v>0</v>
      </c>
      <c r="DP293" s="6">
        <f t="shared" si="566"/>
        <v>0</v>
      </c>
      <c r="DQ293" s="6">
        <f t="shared" si="567"/>
        <v>0</v>
      </c>
      <c r="DR293" s="6">
        <f t="shared" si="568"/>
        <v>0</v>
      </c>
      <c r="DS293" s="6">
        <f t="shared" si="569"/>
        <v>0</v>
      </c>
      <c r="DT293" s="6">
        <f t="shared" si="570"/>
        <v>0</v>
      </c>
      <c r="DU293" s="6">
        <f t="shared" si="571"/>
        <v>0</v>
      </c>
      <c r="DV293" s="77">
        <f t="shared" si="589"/>
        <v>30</v>
      </c>
      <c r="DY293" s="6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77">
        <f t="shared" si="587"/>
        <v>0</v>
      </c>
      <c r="EO293" s="75">
        <f t="shared" si="535"/>
        <v>65.08</v>
      </c>
      <c r="EP293" s="75">
        <f t="shared" si="536"/>
        <v>0</v>
      </c>
      <c r="EQ293" s="75">
        <f t="shared" si="537"/>
        <v>0</v>
      </c>
      <c r="ER293" s="75">
        <f t="shared" si="538"/>
        <v>0</v>
      </c>
      <c r="ES293" s="75">
        <f t="shared" si="539"/>
        <v>0</v>
      </c>
      <c r="ET293" s="75">
        <f t="shared" si="540"/>
        <v>0</v>
      </c>
      <c r="EU293" s="75">
        <f t="shared" si="541"/>
        <v>0</v>
      </c>
      <c r="EV293" s="75">
        <f t="shared" si="542"/>
        <v>0</v>
      </c>
      <c r="EW293" s="75">
        <f t="shared" si="543"/>
        <v>0</v>
      </c>
      <c r="EX293" s="75">
        <f t="shared" si="544"/>
        <v>0</v>
      </c>
      <c r="EY293" s="75">
        <f t="shared" si="545"/>
        <v>0</v>
      </c>
      <c r="EZ293" s="75">
        <f t="shared" si="546"/>
        <v>0</v>
      </c>
      <c r="FA293" s="77">
        <f t="shared" si="588"/>
        <v>65.08</v>
      </c>
      <c r="FD293" s="75">
        <f t="shared" si="572"/>
        <v>1688.92</v>
      </c>
      <c r="FE293" s="75">
        <f t="shared" si="573"/>
        <v>0</v>
      </c>
      <c r="FF293" s="75">
        <f t="shared" si="574"/>
        <v>0</v>
      </c>
      <c r="FG293" s="75">
        <f t="shared" si="575"/>
        <v>0</v>
      </c>
      <c r="FH293" s="75">
        <f t="shared" si="576"/>
        <v>0</v>
      </c>
      <c r="FI293" s="75">
        <f t="shared" si="577"/>
        <v>0</v>
      </c>
      <c r="FJ293" s="75">
        <f t="shared" si="578"/>
        <v>0</v>
      </c>
      <c r="FK293" s="75">
        <f t="shared" si="579"/>
        <v>0</v>
      </c>
      <c r="FL293" s="75">
        <f t="shared" si="580"/>
        <v>0</v>
      </c>
      <c r="FM293" s="75">
        <f t="shared" si="581"/>
        <v>0</v>
      </c>
      <c r="FN293" s="75">
        <f t="shared" si="582"/>
        <v>0</v>
      </c>
      <c r="FO293" s="75">
        <f t="shared" si="583"/>
        <v>0</v>
      </c>
      <c r="FP293" s="75">
        <f t="shared" si="584"/>
        <v>1688.92</v>
      </c>
    </row>
    <row r="294" spans="1:172" ht="15" customHeight="1" outlineLevel="2" x14ac:dyDescent="0.25">
      <c r="A294" s="30">
        <v>12</v>
      </c>
      <c r="B294" s="30" t="s">
        <v>408</v>
      </c>
      <c r="C294" s="30" t="s">
        <v>6</v>
      </c>
      <c r="D294" s="64">
        <f t="shared" si="507"/>
        <v>16260</v>
      </c>
      <c r="E294" s="62">
        <v>16260</v>
      </c>
      <c r="F294" s="37" t="s">
        <v>922</v>
      </c>
      <c r="G294" s="36" t="s">
        <v>410</v>
      </c>
      <c r="H294" s="36" t="s">
        <v>410</v>
      </c>
      <c r="I294" s="37" t="s">
        <v>921</v>
      </c>
      <c r="J294" s="37" t="s">
        <v>414</v>
      </c>
      <c r="K294" s="37" t="s">
        <v>415</v>
      </c>
      <c r="L294" s="32" t="s">
        <v>220</v>
      </c>
      <c r="M294" s="33" t="s">
        <v>405</v>
      </c>
      <c r="N294" s="34">
        <v>0.01</v>
      </c>
      <c r="O294" s="34">
        <v>0.02</v>
      </c>
      <c r="P294" s="34">
        <v>0</v>
      </c>
      <c r="Q294" s="34">
        <v>0</v>
      </c>
      <c r="R294" s="33">
        <v>0</v>
      </c>
      <c r="S294" s="33">
        <v>0</v>
      </c>
      <c r="T294" s="33">
        <v>30</v>
      </c>
      <c r="U294" s="33"/>
      <c r="X294" s="75">
        <f>+VLOOKUP($D294,[1]venta_neta_cons!$A$2:$N$1048576,3,0)</f>
        <v>3651</v>
      </c>
      <c r="Y294" s="75">
        <f>+VLOOKUP($D294,[1]venta_neta_cons!$A$2:$N$1048576,4,0)</f>
        <v>0</v>
      </c>
      <c r="Z294" s="75">
        <f>+VLOOKUP($D294,[1]venta_neta_cons!$A$2:$N$1048576,5,0)</f>
        <v>0</v>
      </c>
      <c r="AA294" s="75">
        <f>+VLOOKUP($D294,[1]venta_neta_cons!$A$2:$N$1048576,6,0)</f>
        <v>0</v>
      </c>
      <c r="AB294" s="75">
        <f>+VLOOKUP($D294,[1]venta_neta_cons!$A$2:$N$1048576,7,0)</f>
        <v>0</v>
      </c>
      <c r="AC294" s="75">
        <f>+VLOOKUP($D294,[1]venta_neta_cons!$A$2:$N$1048576,8,0)</f>
        <v>0</v>
      </c>
      <c r="AD294" s="75">
        <f>+VLOOKUP($D294,[1]venta_neta_cons!$A$2:$N$1048576,9,0)</f>
        <v>0</v>
      </c>
      <c r="AE294" s="75">
        <f>+VLOOKUP($D294,[1]venta_neta_cons!$A$2:$N$1048576,10,0)</f>
        <v>0</v>
      </c>
      <c r="AF294" s="75">
        <f>+VLOOKUP($D294,[1]venta_neta_cons!$A$2:$N$1048576,11,0)</f>
        <v>0</v>
      </c>
      <c r="AG294" s="75">
        <f>+VLOOKUP($D294,[1]venta_neta_cons!$A$2:$N$1048576,12,0)</f>
        <v>0</v>
      </c>
      <c r="AH294" s="75">
        <f>+VLOOKUP($D294,[1]venta_neta_cons!$A$2:$N$1048576,13,0)</f>
        <v>0</v>
      </c>
      <c r="AI294" s="75">
        <f>+VLOOKUP($D294,[1]venta_neta_cons!$A$2:$N$1048576,14,0)</f>
        <v>0</v>
      </c>
      <c r="AJ294" s="76">
        <f t="shared" si="508"/>
        <v>3651</v>
      </c>
      <c r="AK294" s="159">
        <f t="shared" si="506"/>
        <v>-2.3182689674061865E-2</v>
      </c>
      <c r="AL294" s="76"/>
      <c r="AM294" s="75">
        <f>+VLOOKUP($D294,[1]saldo_cons!$A$2:$N$1048576,3,0)</f>
        <v>3651</v>
      </c>
      <c r="AN294" s="75">
        <f>+VLOOKUP($D294,[1]saldo_cons!$A$2:$N$1048576,4,0)</f>
        <v>0</v>
      </c>
      <c r="AO294" s="75">
        <f>+VLOOKUP($D294,[1]saldo_cons!$A$2:$N$1048576,5,0)</f>
        <v>0</v>
      </c>
      <c r="AP294" s="75">
        <f>+VLOOKUP($D294,[1]saldo_cons!$A$2:$N$1048576,6,0)</f>
        <v>0</v>
      </c>
      <c r="AQ294" s="75">
        <f>+VLOOKUP($D294,[1]saldo_cons!$A$2:$N$1048576,7,0)</f>
        <v>0</v>
      </c>
      <c r="AR294" s="75">
        <f>+VLOOKUP($D294,[1]saldo_cons!$A$2:$N$1048576,8,0)</f>
        <v>0</v>
      </c>
      <c r="AS294" s="75">
        <f>+VLOOKUP($D294,[1]saldo_cons!$A$2:$N$1048576,9,0)</f>
        <v>0</v>
      </c>
      <c r="AT294" s="75">
        <f>+VLOOKUP($D294,[1]saldo_cons!$A$2:$N$1048576,10,0)</f>
        <v>0</v>
      </c>
      <c r="AU294" s="75">
        <f>+VLOOKUP($D294,[1]saldo_cons!$A$2:$N$1048576,11,0)</f>
        <v>0</v>
      </c>
      <c r="AV294" s="75">
        <f>+VLOOKUP($D294,[1]saldo_cons!$A$2:$N$1048576,12,0)</f>
        <v>0</v>
      </c>
      <c r="AW294" s="75">
        <f>+VLOOKUP($D294,[1]saldo_cons!$A$2:$N$1048576,13,0)</f>
        <v>0</v>
      </c>
      <c r="AX294" s="75">
        <f>+VLOOKUP($D294,[1]saldo_cons!$A$2:$N$1048576,14,0)</f>
        <v>0</v>
      </c>
      <c r="AY294" s="76">
        <f t="shared" si="585"/>
        <v>3651</v>
      </c>
      <c r="AZ294" s="76"/>
      <c r="BA294" s="76"/>
      <c r="BB294" s="75">
        <f>+VLOOKUP($D294,[1]ggr_cons!$A$2:$N$1048576,3,0)</f>
        <v>-84.639999999999873</v>
      </c>
      <c r="BC294" s="75">
        <f>+VLOOKUP($D294,[1]ggr_cons!$A$2:$N$1048576,4,0)</f>
        <v>0</v>
      </c>
      <c r="BD294" s="75">
        <f>+VLOOKUP($D294,[1]ggr_cons!$A$2:$N$1048576,5,0)</f>
        <v>0</v>
      </c>
      <c r="BE294" s="75">
        <f>+VLOOKUP($D294,[1]ggr_cons!$A$2:$N$1048576,6,0)</f>
        <v>0</v>
      </c>
      <c r="BF294" s="75">
        <f>+VLOOKUP($D294,[1]ggr_cons!$A$2:$N$1048576,7,0)</f>
        <v>0</v>
      </c>
      <c r="BG294" s="75">
        <f>+VLOOKUP($D294,[1]ggr_cons!$A$2:$N$1048576,8,0)</f>
        <v>0</v>
      </c>
      <c r="BH294" s="75">
        <f>+VLOOKUP($D294,[1]ggr_cons!$A$2:$N$1048576,9,0)</f>
        <v>0</v>
      </c>
      <c r="BI294" s="75">
        <f>+VLOOKUP($D294,[1]ggr_cons!$A$2:$N$1048576,10,0)</f>
        <v>0</v>
      </c>
      <c r="BJ294" s="75">
        <f>+VLOOKUP($D294,[1]ggr_cons!$A$2:$N$1048576,11,0)</f>
        <v>0</v>
      </c>
      <c r="BK294" s="75">
        <f>+VLOOKUP($D294,[1]ggr_cons!$A$2:$N$1048576,12,0)</f>
        <v>0</v>
      </c>
      <c r="BL294" s="75">
        <f>+VLOOKUP($D294,[1]ggr_cons!$A$2:$N$1048576,13,0)</f>
        <v>0</v>
      </c>
      <c r="BM294" s="75">
        <f>+VLOOKUP($D294,[1]ggr_cons!$A$2:$N$1048576,14,0)</f>
        <v>0</v>
      </c>
      <c r="BN294" s="76">
        <f t="shared" si="586"/>
        <v>-84.639999999999873</v>
      </c>
      <c r="BO294" s="75"/>
      <c r="BP294" s="75"/>
      <c r="BQ294" s="77">
        <f t="shared" si="509"/>
        <v>36.51</v>
      </c>
      <c r="BR294" s="77">
        <f t="shared" si="510"/>
        <v>0</v>
      </c>
      <c r="BS294" s="77">
        <f t="shared" si="511"/>
        <v>0</v>
      </c>
      <c r="BT294" s="77">
        <f t="shared" si="512"/>
        <v>0</v>
      </c>
      <c r="BU294" s="77">
        <f t="shared" si="513"/>
        <v>0</v>
      </c>
      <c r="BV294" s="77">
        <f t="shared" si="514"/>
        <v>0</v>
      </c>
      <c r="BW294" s="77">
        <f t="shared" si="515"/>
        <v>0</v>
      </c>
      <c r="BX294" s="77">
        <f t="shared" si="516"/>
        <v>0</v>
      </c>
      <c r="BY294" s="77">
        <f t="shared" si="517"/>
        <v>0</v>
      </c>
      <c r="BZ294" s="77">
        <f t="shared" si="518"/>
        <v>0</v>
      </c>
      <c r="CA294" s="77">
        <f t="shared" si="519"/>
        <v>0</v>
      </c>
      <c r="CB294" s="77">
        <f t="shared" si="520"/>
        <v>0</v>
      </c>
      <c r="CC294" s="77">
        <f t="shared" si="521"/>
        <v>36.51</v>
      </c>
      <c r="CD294" s="75"/>
      <c r="CE294" s="77"/>
      <c r="CF294" s="77">
        <f t="shared" si="522"/>
        <v>30.173553719008265</v>
      </c>
      <c r="CG294" s="77">
        <f t="shared" si="523"/>
        <v>0</v>
      </c>
      <c r="CH294" s="77">
        <f t="shared" si="524"/>
        <v>0</v>
      </c>
      <c r="CI294" s="77">
        <f t="shared" si="525"/>
        <v>0</v>
      </c>
      <c r="CJ294" s="77">
        <f t="shared" si="526"/>
        <v>0</v>
      </c>
      <c r="CK294" s="77">
        <f t="shared" si="527"/>
        <v>0</v>
      </c>
      <c r="CL294" s="77">
        <f t="shared" si="528"/>
        <v>0</v>
      </c>
      <c r="CM294" s="77">
        <f t="shared" si="529"/>
        <v>0</v>
      </c>
      <c r="CN294" s="77">
        <f t="shared" si="530"/>
        <v>0</v>
      </c>
      <c r="CO294" s="77">
        <f t="shared" si="531"/>
        <v>0</v>
      </c>
      <c r="CP294" s="77">
        <f t="shared" si="532"/>
        <v>0</v>
      </c>
      <c r="CQ294" s="77">
        <f t="shared" si="533"/>
        <v>0</v>
      </c>
      <c r="CR294" s="77">
        <f t="shared" si="534"/>
        <v>30.173553719008265</v>
      </c>
      <c r="CS294" s="75"/>
      <c r="CT294" s="75"/>
      <c r="CU294" s="78">
        <f t="shared" si="547"/>
        <v>73.02</v>
      </c>
      <c r="CV294" s="78">
        <f t="shared" si="548"/>
        <v>0</v>
      </c>
      <c r="CW294" s="78">
        <f t="shared" si="549"/>
        <v>0</v>
      </c>
      <c r="CX294" s="78">
        <f t="shared" si="550"/>
        <v>0</v>
      </c>
      <c r="CY294" s="78">
        <f t="shared" si="551"/>
        <v>0</v>
      </c>
      <c r="CZ294" s="78">
        <f t="shared" si="552"/>
        <v>0</v>
      </c>
      <c r="DA294" s="78">
        <f t="shared" si="553"/>
        <v>0</v>
      </c>
      <c r="DB294" s="78">
        <f t="shared" si="554"/>
        <v>0</v>
      </c>
      <c r="DC294" s="78">
        <f t="shared" si="555"/>
        <v>0</v>
      </c>
      <c r="DD294" s="78">
        <f t="shared" si="556"/>
        <v>0</v>
      </c>
      <c r="DE294" s="78">
        <f t="shared" si="557"/>
        <v>0</v>
      </c>
      <c r="DF294" s="78">
        <f t="shared" si="558"/>
        <v>0</v>
      </c>
      <c r="DG294" s="77">
        <f t="shared" si="559"/>
        <v>73.02</v>
      </c>
      <c r="DH294" s="75"/>
      <c r="DJ294" s="6">
        <f t="shared" si="560"/>
        <v>30</v>
      </c>
      <c r="DK294" s="6">
        <f t="shared" si="561"/>
        <v>0</v>
      </c>
      <c r="DL294" s="6">
        <f t="shared" si="562"/>
        <v>0</v>
      </c>
      <c r="DM294" s="6">
        <f t="shared" si="563"/>
        <v>0</v>
      </c>
      <c r="DN294" s="6">
        <f t="shared" si="564"/>
        <v>0</v>
      </c>
      <c r="DO294" s="6">
        <f t="shared" si="565"/>
        <v>0</v>
      </c>
      <c r="DP294" s="6">
        <f t="shared" si="566"/>
        <v>0</v>
      </c>
      <c r="DQ294" s="6">
        <f t="shared" si="567"/>
        <v>0</v>
      </c>
      <c r="DR294" s="6">
        <f t="shared" si="568"/>
        <v>0</v>
      </c>
      <c r="DS294" s="6">
        <f t="shared" si="569"/>
        <v>0</v>
      </c>
      <c r="DT294" s="6">
        <f t="shared" si="570"/>
        <v>0</v>
      </c>
      <c r="DU294" s="6">
        <f t="shared" si="571"/>
        <v>0</v>
      </c>
      <c r="DV294" s="77">
        <f t="shared" si="589"/>
        <v>30</v>
      </c>
      <c r="DY294" s="6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77">
        <f t="shared" si="587"/>
        <v>0</v>
      </c>
      <c r="EO294" s="75">
        <f t="shared" si="535"/>
        <v>103.02</v>
      </c>
      <c r="EP294" s="75">
        <f t="shared" si="536"/>
        <v>0</v>
      </c>
      <c r="EQ294" s="75">
        <f t="shared" si="537"/>
        <v>0</v>
      </c>
      <c r="ER294" s="75">
        <f t="shared" si="538"/>
        <v>0</v>
      </c>
      <c r="ES294" s="75">
        <f t="shared" si="539"/>
        <v>0</v>
      </c>
      <c r="ET294" s="75">
        <f t="shared" si="540"/>
        <v>0</v>
      </c>
      <c r="EU294" s="75">
        <f t="shared" si="541"/>
        <v>0</v>
      </c>
      <c r="EV294" s="75">
        <f t="shared" si="542"/>
        <v>0</v>
      </c>
      <c r="EW294" s="75">
        <f t="shared" si="543"/>
        <v>0</v>
      </c>
      <c r="EX294" s="75">
        <f t="shared" si="544"/>
        <v>0</v>
      </c>
      <c r="EY294" s="75">
        <f t="shared" si="545"/>
        <v>0</v>
      </c>
      <c r="EZ294" s="75">
        <f t="shared" si="546"/>
        <v>0</v>
      </c>
      <c r="FA294" s="77">
        <f t="shared" si="588"/>
        <v>103.02</v>
      </c>
      <c r="FD294" s="75">
        <f t="shared" si="572"/>
        <v>3547.98</v>
      </c>
      <c r="FE294" s="75">
        <f t="shared" si="573"/>
        <v>0</v>
      </c>
      <c r="FF294" s="75">
        <f t="shared" si="574"/>
        <v>0</v>
      </c>
      <c r="FG294" s="75">
        <f t="shared" si="575"/>
        <v>0</v>
      </c>
      <c r="FH294" s="75">
        <f t="shared" si="576"/>
        <v>0</v>
      </c>
      <c r="FI294" s="75">
        <f t="shared" si="577"/>
        <v>0</v>
      </c>
      <c r="FJ294" s="75">
        <f t="shared" si="578"/>
        <v>0</v>
      </c>
      <c r="FK294" s="75">
        <f t="shared" si="579"/>
        <v>0</v>
      </c>
      <c r="FL294" s="75">
        <f t="shared" si="580"/>
        <v>0</v>
      </c>
      <c r="FM294" s="75">
        <f t="shared" si="581"/>
        <v>0</v>
      </c>
      <c r="FN294" s="75">
        <f t="shared" si="582"/>
        <v>0</v>
      </c>
      <c r="FO294" s="75">
        <f t="shared" si="583"/>
        <v>0</v>
      </c>
      <c r="FP294" s="75">
        <f t="shared" si="584"/>
        <v>3547.98</v>
      </c>
    </row>
    <row r="295" spans="1:172" ht="15" customHeight="1" outlineLevel="2" x14ac:dyDescent="0.25">
      <c r="A295" s="30">
        <v>12</v>
      </c>
      <c r="B295" s="30" t="s">
        <v>408</v>
      </c>
      <c r="C295" s="30" t="s">
        <v>6</v>
      </c>
      <c r="D295" s="64">
        <f t="shared" si="507"/>
        <v>16261</v>
      </c>
      <c r="E295" s="62">
        <v>16261</v>
      </c>
      <c r="F295" s="37" t="s">
        <v>924</v>
      </c>
      <c r="G295" s="36" t="s">
        <v>410</v>
      </c>
      <c r="H295" s="36" t="s">
        <v>410</v>
      </c>
      <c r="I295" s="37" t="s">
        <v>923</v>
      </c>
      <c r="J295" s="37" t="s">
        <v>414</v>
      </c>
      <c r="K295" s="37" t="s">
        <v>415</v>
      </c>
      <c r="L295" s="32" t="s">
        <v>220</v>
      </c>
      <c r="M295" s="33" t="s">
        <v>405</v>
      </c>
      <c r="N295" s="34">
        <v>0.01</v>
      </c>
      <c r="O295" s="34">
        <v>0.02</v>
      </c>
      <c r="P295" s="34">
        <v>0</v>
      </c>
      <c r="Q295" s="34">
        <v>0</v>
      </c>
      <c r="R295" s="33">
        <v>0</v>
      </c>
      <c r="S295" s="33">
        <v>0</v>
      </c>
      <c r="T295" s="33">
        <v>30</v>
      </c>
      <c r="U295" s="33"/>
      <c r="X295" s="75">
        <f>+VLOOKUP($D295,[1]venta_neta_cons!$A$2:$N$1048576,3,0)</f>
        <v>773</v>
      </c>
      <c r="Y295" s="75">
        <f>+VLOOKUP($D295,[1]venta_neta_cons!$A$2:$N$1048576,4,0)</f>
        <v>0</v>
      </c>
      <c r="Z295" s="75">
        <f>+VLOOKUP($D295,[1]venta_neta_cons!$A$2:$N$1048576,5,0)</f>
        <v>0</v>
      </c>
      <c r="AA295" s="75">
        <f>+VLOOKUP($D295,[1]venta_neta_cons!$A$2:$N$1048576,6,0)</f>
        <v>0</v>
      </c>
      <c r="AB295" s="75">
        <f>+VLOOKUP($D295,[1]venta_neta_cons!$A$2:$N$1048576,7,0)</f>
        <v>0</v>
      </c>
      <c r="AC295" s="75">
        <f>+VLOOKUP($D295,[1]venta_neta_cons!$A$2:$N$1048576,8,0)</f>
        <v>0</v>
      </c>
      <c r="AD295" s="75">
        <f>+VLOOKUP($D295,[1]venta_neta_cons!$A$2:$N$1048576,9,0)</f>
        <v>0</v>
      </c>
      <c r="AE295" s="75">
        <f>+VLOOKUP($D295,[1]venta_neta_cons!$A$2:$N$1048576,10,0)</f>
        <v>0</v>
      </c>
      <c r="AF295" s="75">
        <f>+VLOOKUP($D295,[1]venta_neta_cons!$A$2:$N$1048576,11,0)</f>
        <v>0</v>
      </c>
      <c r="AG295" s="75">
        <f>+VLOOKUP($D295,[1]venta_neta_cons!$A$2:$N$1048576,12,0)</f>
        <v>0</v>
      </c>
      <c r="AH295" s="75">
        <f>+VLOOKUP($D295,[1]venta_neta_cons!$A$2:$N$1048576,13,0)</f>
        <v>0</v>
      </c>
      <c r="AI295" s="75">
        <f>+VLOOKUP($D295,[1]venta_neta_cons!$A$2:$N$1048576,14,0)</f>
        <v>0</v>
      </c>
      <c r="AJ295" s="76">
        <f t="shared" si="508"/>
        <v>773</v>
      </c>
      <c r="AK295" s="159">
        <f t="shared" si="506"/>
        <v>0.52014230271668827</v>
      </c>
      <c r="AL295" s="76"/>
      <c r="AM295" s="75">
        <f>+VLOOKUP($D295,[1]saldo_cons!$A$2:$N$1048576,3,0)</f>
        <v>773</v>
      </c>
      <c r="AN295" s="75">
        <f>+VLOOKUP($D295,[1]saldo_cons!$A$2:$N$1048576,4,0)</f>
        <v>0</v>
      </c>
      <c r="AO295" s="75">
        <f>+VLOOKUP($D295,[1]saldo_cons!$A$2:$N$1048576,5,0)</f>
        <v>0</v>
      </c>
      <c r="AP295" s="75">
        <f>+VLOOKUP($D295,[1]saldo_cons!$A$2:$N$1048576,6,0)</f>
        <v>0</v>
      </c>
      <c r="AQ295" s="75">
        <f>+VLOOKUP($D295,[1]saldo_cons!$A$2:$N$1048576,7,0)</f>
        <v>0</v>
      </c>
      <c r="AR295" s="75">
        <f>+VLOOKUP($D295,[1]saldo_cons!$A$2:$N$1048576,8,0)</f>
        <v>0</v>
      </c>
      <c r="AS295" s="75">
        <f>+VLOOKUP($D295,[1]saldo_cons!$A$2:$N$1048576,9,0)</f>
        <v>0</v>
      </c>
      <c r="AT295" s="75">
        <f>+VLOOKUP($D295,[1]saldo_cons!$A$2:$N$1048576,10,0)</f>
        <v>0</v>
      </c>
      <c r="AU295" s="75">
        <f>+VLOOKUP($D295,[1]saldo_cons!$A$2:$N$1048576,11,0)</f>
        <v>0</v>
      </c>
      <c r="AV295" s="75">
        <f>+VLOOKUP($D295,[1]saldo_cons!$A$2:$N$1048576,12,0)</f>
        <v>0</v>
      </c>
      <c r="AW295" s="75">
        <f>+VLOOKUP($D295,[1]saldo_cons!$A$2:$N$1048576,13,0)</f>
        <v>0</v>
      </c>
      <c r="AX295" s="75">
        <f>+VLOOKUP($D295,[1]saldo_cons!$A$2:$N$1048576,14,0)</f>
        <v>0</v>
      </c>
      <c r="AY295" s="76">
        <f t="shared" si="585"/>
        <v>773</v>
      </c>
      <c r="AZ295" s="76"/>
      <c r="BA295" s="76"/>
      <c r="BB295" s="75">
        <f>+VLOOKUP($D295,[1]ggr_cons!$A$2:$N$1048576,3,0)</f>
        <v>402.07</v>
      </c>
      <c r="BC295" s="75">
        <f>+VLOOKUP($D295,[1]ggr_cons!$A$2:$N$1048576,4,0)</f>
        <v>0</v>
      </c>
      <c r="BD295" s="75">
        <f>+VLOOKUP($D295,[1]ggr_cons!$A$2:$N$1048576,5,0)</f>
        <v>0</v>
      </c>
      <c r="BE295" s="75">
        <f>+VLOOKUP($D295,[1]ggr_cons!$A$2:$N$1048576,6,0)</f>
        <v>0</v>
      </c>
      <c r="BF295" s="75">
        <f>+VLOOKUP($D295,[1]ggr_cons!$A$2:$N$1048576,7,0)</f>
        <v>0</v>
      </c>
      <c r="BG295" s="75">
        <f>+VLOOKUP($D295,[1]ggr_cons!$A$2:$N$1048576,8,0)</f>
        <v>0</v>
      </c>
      <c r="BH295" s="75">
        <f>+VLOOKUP($D295,[1]ggr_cons!$A$2:$N$1048576,9,0)</f>
        <v>0</v>
      </c>
      <c r="BI295" s="75">
        <f>+VLOOKUP($D295,[1]ggr_cons!$A$2:$N$1048576,10,0)</f>
        <v>0</v>
      </c>
      <c r="BJ295" s="75">
        <f>+VLOOKUP($D295,[1]ggr_cons!$A$2:$N$1048576,11,0)</f>
        <v>0</v>
      </c>
      <c r="BK295" s="75">
        <f>+VLOOKUP($D295,[1]ggr_cons!$A$2:$N$1048576,12,0)</f>
        <v>0</v>
      </c>
      <c r="BL295" s="75">
        <f>+VLOOKUP($D295,[1]ggr_cons!$A$2:$N$1048576,13,0)</f>
        <v>0</v>
      </c>
      <c r="BM295" s="75">
        <f>+VLOOKUP($D295,[1]ggr_cons!$A$2:$N$1048576,14,0)</f>
        <v>0</v>
      </c>
      <c r="BN295" s="76">
        <f t="shared" si="586"/>
        <v>402.07</v>
      </c>
      <c r="BO295" s="75"/>
      <c r="BP295" s="75"/>
      <c r="BQ295" s="77">
        <f t="shared" si="509"/>
        <v>7.73</v>
      </c>
      <c r="BR295" s="77">
        <f t="shared" si="510"/>
        <v>0</v>
      </c>
      <c r="BS295" s="77">
        <f t="shared" si="511"/>
        <v>0</v>
      </c>
      <c r="BT295" s="77">
        <f t="shared" si="512"/>
        <v>0</v>
      </c>
      <c r="BU295" s="77">
        <f t="shared" si="513"/>
        <v>0</v>
      </c>
      <c r="BV295" s="77">
        <f t="shared" si="514"/>
        <v>0</v>
      </c>
      <c r="BW295" s="77">
        <f t="shared" si="515"/>
        <v>0</v>
      </c>
      <c r="BX295" s="77">
        <f t="shared" si="516"/>
        <v>0</v>
      </c>
      <c r="BY295" s="77">
        <f t="shared" si="517"/>
        <v>0</v>
      </c>
      <c r="BZ295" s="77">
        <f t="shared" si="518"/>
        <v>0</v>
      </c>
      <c r="CA295" s="77">
        <f t="shared" si="519"/>
        <v>0</v>
      </c>
      <c r="CB295" s="77">
        <f t="shared" si="520"/>
        <v>0</v>
      </c>
      <c r="CC295" s="77">
        <f t="shared" si="521"/>
        <v>7.73</v>
      </c>
      <c r="CD295" s="75"/>
      <c r="CE295" s="77"/>
      <c r="CF295" s="77">
        <f t="shared" si="522"/>
        <v>6.3884297520661164</v>
      </c>
      <c r="CG295" s="77">
        <f t="shared" si="523"/>
        <v>0</v>
      </c>
      <c r="CH295" s="77">
        <f t="shared" si="524"/>
        <v>0</v>
      </c>
      <c r="CI295" s="77">
        <f t="shared" si="525"/>
        <v>0</v>
      </c>
      <c r="CJ295" s="77">
        <f t="shared" si="526"/>
        <v>0</v>
      </c>
      <c r="CK295" s="77">
        <f t="shared" si="527"/>
        <v>0</v>
      </c>
      <c r="CL295" s="77">
        <f t="shared" si="528"/>
        <v>0</v>
      </c>
      <c r="CM295" s="77">
        <f t="shared" si="529"/>
        <v>0</v>
      </c>
      <c r="CN295" s="77">
        <f t="shared" si="530"/>
        <v>0</v>
      </c>
      <c r="CO295" s="77">
        <f t="shared" si="531"/>
        <v>0</v>
      </c>
      <c r="CP295" s="77">
        <f t="shared" si="532"/>
        <v>0</v>
      </c>
      <c r="CQ295" s="77">
        <f t="shared" si="533"/>
        <v>0</v>
      </c>
      <c r="CR295" s="77">
        <f t="shared" si="534"/>
        <v>6.3884297520661164</v>
      </c>
      <c r="CS295" s="75"/>
      <c r="CT295" s="75"/>
      <c r="CU295" s="78">
        <f t="shared" si="547"/>
        <v>15.46</v>
      </c>
      <c r="CV295" s="78">
        <f t="shared" si="548"/>
        <v>0</v>
      </c>
      <c r="CW295" s="78">
        <f t="shared" si="549"/>
        <v>0</v>
      </c>
      <c r="CX295" s="78">
        <f t="shared" si="550"/>
        <v>0</v>
      </c>
      <c r="CY295" s="78">
        <f t="shared" si="551"/>
        <v>0</v>
      </c>
      <c r="CZ295" s="78">
        <f t="shared" si="552"/>
        <v>0</v>
      </c>
      <c r="DA295" s="78">
        <f t="shared" si="553"/>
        <v>0</v>
      </c>
      <c r="DB295" s="78">
        <f t="shared" si="554"/>
        <v>0</v>
      </c>
      <c r="DC295" s="78">
        <f t="shared" si="555"/>
        <v>0</v>
      </c>
      <c r="DD295" s="78">
        <f t="shared" si="556"/>
        <v>0</v>
      </c>
      <c r="DE295" s="78">
        <f t="shared" si="557"/>
        <v>0</v>
      </c>
      <c r="DF295" s="78">
        <f t="shared" si="558"/>
        <v>0</v>
      </c>
      <c r="DG295" s="77">
        <f t="shared" si="559"/>
        <v>15.46</v>
      </c>
      <c r="DH295" s="75"/>
      <c r="DJ295" s="6">
        <f t="shared" si="560"/>
        <v>30</v>
      </c>
      <c r="DK295" s="6">
        <f t="shared" si="561"/>
        <v>0</v>
      </c>
      <c r="DL295" s="6">
        <f t="shared" si="562"/>
        <v>0</v>
      </c>
      <c r="DM295" s="6">
        <f t="shared" si="563"/>
        <v>0</v>
      </c>
      <c r="DN295" s="6">
        <f t="shared" si="564"/>
        <v>0</v>
      </c>
      <c r="DO295" s="6">
        <f t="shared" si="565"/>
        <v>0</v>
      </c>
      <c r="DP295" s="6">
        <f t="shared" si="566"/>
        <v>0</v>
      </c>
      <c r="DQ295" s="6">
        <f t="shared" si="567"/>
        <v>0</v>
      </c>
      <c r="DR295" s="6">
        <f t="shared" si="568"/>
        <v>0</v>
      </c>
      <c r="DS295" s="6">
        <f t="shared" si="569"/>
        <v>0</v>
      </c>
      <c r="DT295" s="6">
        <f t="shared" si="570"/>
        <v>0</v>
      </c>
      <c r="DU295" s="6">
        <f t="shared" si="571"/>
        <v>0</v>
      </c>
      <c r="DV295" s="77">
        <f t="shared" si="589"/>
        <v>30</v>
      </c>
      <c r="DY295" s="6">
        <v>0</v>
      </c>
      <c r="DZ295" s="6">
        <v>0</v>
      </c>
      <c r="EA295" s="6">
        <v>0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77">
        <f t="shared" si="587"/>
        <v>0</v>
      </c>
      <c r="EO295" s="75">
        <f t="shared" si="535"/>
        <v>45.46</v>
      </c>
      <c r="EP295" s="75">
        <f t="shared" si="536"/>
        <v>0</v>
      </c>
      <c r="EQ295" s="75">
        <f t="shared" si="537"/>
        <v>0</v>
      </c>
      <c r="ER295" s="75">
        <f t="shared" si="538"/>
        <v>0</v>
      </c>
      <c r="ES295" s="75">
        <f t="shared" si="539"/>
        <v>0</v>
      </c>
      <c r="ET295" s="75">
        <f t="shared" si="540"/>
        <v>0</v>
      </c>
      <c r="EU295" s="75">
        <f t="shared" si="541"/>
        <v>0</v>
      </c>
      <c r="EV295" s="75">
        <f t="shared" si="542"/>
        <v>0</v>
      </c>
      <c r="EW295" s="75">
        <f t="shared" si="543"/>
        <v>0</v>
      </c>
      <c r="EX295" s="75">
        <f t="shared" si="544"/>
        <v>0</v>
      </c>
      <c r="EY295" s="75">
        <f t="shared" si="545"/>
        <v>0</v>
      </c>
      <c r="EZ295" s="75">
        <f t="shared" si="546"/>
        <v>0</v>
      </c>
      <c r="FA295" s="77">
        <f t="shared" si="588"/>
        <v>45.46</v>
      </c>
      <c r="FD295" s="75">
        <f t="shared" si="572"/>
        <v>727.54</v>
      </c>
      <c r="FE295" s="75">
        <f t="shared" si="573"/>
        <v>0</v>
      </c>
      <c r="FF295" s="75">
        <f t="shared" si="574"/>
        <v>0</v>
      </c>
      <c r="FG295" s="75">
        <f t="shared" si="575"/>
        <v>0</v>
      </c>
      <c r="FH295" s="75">
        <f t="shared" si="576"/>
        <v>0</v>
      </c>
      <c r="FI295" s="75">
        <f t="shared" si="577"/>
        <v>0</v>
      </c>
      <c r="FJ295" s="75">
        <f t="shared" si="578"/>
        <v>0</v>
      </c>
      <c r="FK295" s="75">
        <f t="shared" si="579"/>
        <v>0</v>
      </c>
      <c r="FL295" s="75">
        <f t="shared" si="580"/>
        <v>0</v>
      </c>
      <c r="FM295" s="75">
        <f t="shared" si="581"/>
        <v>0</v>
      </c>
      <c r="FN295" s="75">
        <f t="shared" si="582"/>
        <v>0</v>
      </c>
      <c r="FO295" s="75">
        <f t="shared" si="583"/>
        <v>0</v>
      </c>
      <c r="FP295" s="75">
        <f t="shared" si="584"/>
        <v>727.54</v>
      </c>
    </row>
    <row r="296" spans="1:172" ht="15" customHeight="1" outlineLevel="2" x14ac:dyDescent="0.25">
      <c r="A296" s="30">
        <v>12</v>
      </c>
      <c r="B296" s="30" t="s">
        <v>408</v>
      </c>
      <c r="C296" s="30" t="s">
        <v>6</v>
      </c>
      <c r="D296" s="64">
        <f t="shared" si="507"/>
        <v>16262</v>
      </c>
      <c r="E296" s="62">
        <v>16262</v>
      </c>
      <c r="F296" s="37" t="s">
        <v>927</v>
      </c>
      <c r="G296" s="36" t="s">
        <v>410</v>
      </c>
      <c r="H296" s="36" t="s">
        <v>410</v>
      </c>
      <c r="I296" s="37" t="s">
        <v>925</v>
      </c>
      <c r="J296" s="37" t="s">
        <v>926</v>
      </c>
      <c r="K296" s="37" t="s">
        <v>415</v>
      </c>
      <c r="L296" s="32" t="s">
        <v>220</v>
      </c>
      <c r="M296" s="33" t="s">
        <v>405</v>
      </c>
      <c r="N296" s="34">
        <v>0.01</v>
      </c>
      <c r="O296" s="34">
        <v>0.02</v>
      </c>
      <c r="P296" s="34">
        <v>0</v>
      </c>
      <c r="Q296" s="34">
        <v>0</v>
      </c>
      <c r="R296" s="33">
        <v>0</v>
      </c>
      <c r="S296" s="33">
        <v>0</v>
      </c>
      <c r="T296" s="33">
        <v>30</v>
      </c>
      <c r="U296" s="33"/>
      <c r="X296" s="75">
        <f>+VLOOKUP($D296,[1]venta_neta_cons!$A$2:$N$1048576,3,0)</f>
        <v>1572</v>
      </c>
      <c r="Y296" s="75">
        <f>+VLOOKUP($D296,[1]venta_neta_cons!$A$2:$N$1048576,4,0)</f>
        <v>0</v>
      </c>
      <c r="Z296" s="75">
        <f>+VLOOKUP($D296,[1]venta_neta_cons!$A$2:$N$1048576,5,0)</f>
        <v>0</v>
      </c>
      <c r="AA296" s="75">
        <f>+VLOOKUP($D296,[1]venta_neta_cons!$A$2:$N$1048576,6,0)</f>
        <v>0</v>
      </c>
      <c r="AB296" s="75">
        <f>+VLOOKUP($D296,[1]venta_neta_cons!$A$2:$N$1048576,7,0)</f>
        <v>0</v>
      </c>
      <c r="AC296" s="75">
        <f>+VLOOKUP($D296,[1]venta_neta_cons!$A$2:$N$1048576,8,0)</f>
        <v>0</v>
      </c>
      <c r="AD296" s="75">
        <f>+VLOOKUP($D296,[1]venta_neta_cons!$A$2:$N$1048576,9,0)</f>
        <v>0</v>
      </c>
      <c r="AE296" s="75">
        <f>+VLOOKUP($D296,[1]venta_neta_cons!$A$2:$N$1048576,10,0)</f>
        <v>0</v>
      </c>
      <c r="AF296" s="75">
        <f>+VLOOKUP($D296,[1]venta_neta_cons!$A$2:$N$1048576,11,0)</f>
        <v>0</v>
      </c>
      <c r="AG296" s="75">
        <f>+VLOOKUP($D296,[1]venta_neta_cons!$A$2:$N$1048576,12,0)</f>
        <v>0</v>
      </c>
      <c r="AH296" s="75">
        <f>+VLOOKUP($D296,[1]venta_neta_cons!$A$2:$N$1048576,13,0)</f>
        <v>0</v>
      </c>
      <c r="AI296" s="75">
        <f>+VLOOKUP($D296,[1]venta_neta_cons!$A$2:$N$1048576,14,0)</f>
        <v>0</v>
      </c>
      <c r="AJ296" s="76">
        <f t="shared" si="508"/>
        <v>1572</v>
      </c>
      <c r="AK296" s="159">
        <f t="shared" si="506"/>
        <v>0.5589567430025445</v>
      </c>
      <c r="AL296" s="76"/>
      <c r="AM296" s="75">
        <f>+VLOOKUP($D296,[1]saldo_cons!$A$2:$N$1048576,3,0)</f>
        <v>1572</v>
      </c>
      <c r="AN296" s="75">
        <f>+VLOOKUP($D296,[1]saldo_cons!$A$2:$N$1048576,4,0)</f>
        <v>0</v>
      </c>
      <c r="AO296" s="75">
        <f>+VLOOKUP($D296,[1]saldo_cons!$A$2:$N$1048576,5,0)</f>
        <v>0</v>
      </c>
      <c r="AP296" s="75">
        <f>+VLOOKUP($D296,[1]saldo_cons!$A$2:$N$1048576,6,0)</f>
        <v>0</v>
      </c>
      <c r="AQ296" s="75">
        <f>+VLOOKUP($D296,[1]saldo_cons!$A$2:$N$1048576,7,0)</f>
        <v>0</v>
      </c>
      <c r="AR296" s="75">
        <f>+VLOOKUP($D296,[1]saldo_cons!$A$2:$N$1048576,8,0)</f>
        <v>0</v>
      </c>
      <c r="AS296" s="75">
        <f>+VLOOKUP($D296,[1]saldo_cons!$A$2:$N$1048576,9,0)</f>
        <v>0</v>
      </c>
      <c r="AT296" s="75">
        <f>+VLOOKUP($D296,[1]saldo_cons!$A$2:$N$1048576,10,0)</f>
        <v>0</v>
      </c>
      <c r="AU296" s="75">
        <f>+VLOOKUP($D296,[1]saldo_cons!$A$2:$N$1048576,11,0)</f>
        <v>0</v>
      </c>
      <c r="AV296" s="75">
        <f>+VLOOKUP($D296,[1]saldo_cons!$A$2:$N$1048576,12,0)</f>
        <v>0</v>
      </c>
      <c r="AW296" s="75">
        <f>+VLOOKUP($D296,[1]saldo_cons!$A$2:$N$1048576,13,0)</f>
        <v>0</v>
      </c>
      <c r="AX296" s="75">
        <f>+VLOOKUP($D296,[1]saldo_cons!$A$2:$N$1048576,14,0)</f>
        <v>0</v>
      </c>
      <c r="AY296" s="76">
        <f t="shared" si="585"/>
        <v>1572</v>
      </c>
      <c r="AZ296" s="76"/>
      <c r="BA296" s="76"/>
      <c r="BB296" s="75">
        <f>+VLOOKUP($D296,[1]ggr_cons!$A$2:$N$1048576,3,0)</f>
        <v>878.68</v>
      </c>
      <c r="BC296" s="75">
        <f>+VLOOKUP($D296,[1]ggr_cons!$A$2:$N$1048576,4,0)</f>
        <v>0</v>
      </c>
      <c r="BD296" s="75">
        <f>+VLOOKUP($D296,[1]ggr_cons!$A$2:$N$1048576,5,0)</f>
        <v>0</v>
      </c>
      <c r="BE296" s="75">
        <f>+VLOOKUP($D296,[1]ggr_cons!$A$2:$N$1048576,6,0)</f>
        <v>0</v>
      </c>
      <c r="BF296" s="75">
        <f>+VLOOKUP($D296,[1]ggr_cons!$A$2:$N$1048576,7,0)</f>
        <v>0</v>
      </c>
      <c r="BG296" s="75">
        <f>+VLOOKUP($D296,[1]ggr_cons!$A$2:$N$1048576,8,0)</f>
        <v>0</v>
      </c>
      <c r="BH296" s="75">
        <f>+VLOOKUP($D296,[1]ggr_cons!$A$2:$N$1048576,9,0)</f>
        <v>0</v>
      </c>
      <c r="BI296" s="75">
        <f>+VLOOKUP($D296,[1]ggr_cons!$A$2:$N$1048576,10,0)</f>
        <v>0</v>
      </c>
      <c r="BJ296" s="75">
        <f>+VLOOKUP($D296,[1]ggr_cons!$A$2:$N$1048576,11,0)</f>
        <v>0</v>
      </c>
      <c r="BK296" s="75">
        <f>+VLOOKUP($D296,[1]ggr_cons!$A$2:$N$1048576,12,0)</f>
        <v>0</v>
      </c>
      <c r="BL296" s="75">
        <f>+VLOOKUP($D296,[1]ggr_cons!$A$2:$N$1048576,13,0)</f>
        <v>0</v>
      </c>
      <c r="BM296" s="75">
        <f>+VLOOKUP($D296,[1]ggr_cons!$A$2:$N$1048576,14,0)</f>
        <v>0</v>
      </c>
      <c r="BN296" s="76">
        <f t="shared" si="586"/>
        <v>878.68</v>
      </c>
      <c r="BO296" s="75"/>
      <c r="BP296" s="75"/>
      <c r="BQ296" s="77">
        <f t="shared" si="509"/>
        <v>15.72</v>
      </c>
      <c r="BR296" s="77">
        <f t="shared" si="510"/>
        <v>0</v>
      </c>
      <c r="BS296" s="77">
        <f t="shared" si="511"/>
        <v>0</v>
      </c>
      <c r="BT296" s="77">
        <f t="shared" si="512"/>
        <v>0</v>
      </c>
      <c r="BU296" s="77">
        <f t="shared" si="513"/>
        <v>0</v>
      </c>
      <c r="BV296" s="77">
        <f t="shared" si="514"/>
        <v>0</v>
      </c>
      <c r="BW296" s="77">
        <f t="shared" si="515"/>
        <v>0</v>
      </c>
      <c r="BX296" s="77">
        <f t="shared" si="516"/>
        <v>0</v>
      </c>
      <c r="BY296" s="77">
        <f t="shared" si="517"/>
        <v>0</v>
      </c>
      <c r="BZ296" s="77">
        <f t="shared" si="518"/>
        <v>0</v>
      </c>
      <c r="CA296" s="77">
        <f t="shared" si="519"/>
        <v>0</v>
      </c>
      <c r="CB296" s="77">
        <f t="shared" si="520"/>
        <v>0</v>
      </c>
      <c r="CC296" s="77">
        <f t="shared" si="521"/>
        <v>15.72</v>
      </c>
      <c r="CD296" s="75"/>
      <c r="CE296" s="77"/>
      <c r="CF296" s="77">
        <f t="shared" si="522"/>
        <v>12.991735537190083</v>
      </c>
      <c r="CG296" s="77">
        <f t="shared" si="523"/>
        <v>0</v>
      </c>
      <c r="CH296" s="77">
        <f t="shared" si="524"/>
        <v>0</v>
      </c>
      <c r="CI296" s="77">
        <f t="shared" si="525"/>
        <v>0</v>
      </c>
      <c r="CJ296" s="77">
        <f t="shared" si="526"/>
        <v>0</v>
      </c>
      <c r="CK296" s="77">
        <f t="shared" si="527"/>
        <v>0</v>
      </c>
      <c r="CL296" s="77">
        <f t="shared" si="528"/>
        <v>0</v>
      </c>
      <c r="CM296" s="77">
        <f t="shared" si="529"/>
        <v>0</v>
      </c>
      <c r="CN296" s="77">
        <f t="shared" si="530"/>
        <v>0</v>
      </c>
      <c r="CO296" s="77">
        <f t="shared" si="531"/>
        <v>0</v>
      </c>
      <c r="CP296" s="77">
        <f t="shared" si="532"/>
        <v>0</v>
      </c>
      <c r="CQ296" s="77">
        <f t="shared" si="533"/>
        <v>0</v>
      </c>
      <c r="CR296" s="77">
        <f t="shared" si="534"/>
        <v>12.991735537190083</v>
      </c>
      <c r="CS296" s="75"/>
      <c r="CT296" s="75"/>
      <c r="CU296" s="78">
        <f t="shared" si="547"/>
        <v>31.44</v>
      </c>
      <c r="CV296" s="78">
        <f t="shared" si="548"/>
        <v>0</v>
      </c>
      <c r="CW296" s="78">
        <f t="shared" si="549"/>
        <v>0</v>
      </c>
      <c r="CX296" s="78">
        <f t="shared" si="550"/>
        <v>0</v>
      </c>
      <c r="CY296" s="78">
        <f t="shared" si="551"/>
        <v>0</v>
      </c>
      <c r="CZ296" s="78">
        <f t="shared" si="552"/>
        <v>0</v>
      </c>
      <c r="DA296" s="78">
        <f t="shared" si="553"/>
        <v>0</v>
      </c>
      <c r="DB296" s="78">
        <f t="shared" si="554"/>
        <v>0</v>
      </c>
      <c r="DC296" s="78">
        <f t="shared" si="555"/>
        <v>0</v>
      </c>
      <c r="DD296" s="78">
        <f t="shared" si="556"/>
        <v>0</v>
      </c>
      <c r="DE296" s="78">
        <f t="shared" si="557"/>
        <v>0</v>
      </c>
      <c r="DF296" s="78">
        <f t="shared" si="558"/>
        <v>0</v>
      </c>
      <c r="DG296" s="77">
        <f t="shared" si="559"/>
        <v>31.44</v>
      </c>
      <c r="DH296" s="75"/>
      <c r="DJ296" s="6">
        <f t="shared" si="560"/>
        <v>30</v>
      </c>
      <c r="DK296" s="6">
        <f t="shared" si="561"/>
        <v>0</v>
      </c>
      <c r="DL296" s="6">
        <f t="shared" si="562"/>
        <v>0</v>
      </c>
      <c r="DM296" s="6">
        <f t="shared" si="563"/>
        <v>0</v>
      </c>
      <c r="DN296" s="6">
        <f t="shared" si="564"/>
        <v>0</v>
      </c>
      <c r="DO296" s="6">
        <f t="shared" si="565"/>
        <v>0</v>
      </c>
      <c r="DP296" s="6">
        <f t="shared" si="566"/>
        <v>0</v>
      </c>
      <c r="DQ296" s="6">
        <f t="shared" si="567"/>
        <v>0</v>
      </c>
      <c r="DR296" s="6">
        <f t="shared" si="568"/>
        <v>0</v>
      </c>
      <c r="DS296" s="6">
        <f t="shared" si="569"/>
        <v>0</v>
      </c>
      <c r="DT296" s="6">
        <f t="shared" si="570"/>
        <v>0</v>
      </c>
      <c r="DU296" s="6">
        <f t="shared" si="571"/>
        <v>0</v>
      </c>
      <c r="DV296" s="77">
        <f t="shared" si="589"/>
        <v>30</v>
      </c>
      <c r="DY296" s="6">
        <v>0</v>
      </c>
      <c r="DZ296" s="6">
        <v>0</v>
      </c>
      <c r="EA296" s="6">
        <v>0</v>
      </c>
      <c r="EB296" s="6">
        <v>0</v>
      </c>
      <c r="EC296" s="6">
        <v>0</v>
      </c>
      <c r="ED296" s="6">
        <v>0</v>
      </c>
      <c r="EE296" s="6">
        <v>0</v>
      </c>
      <c r="EF296" s="6">
        <v>0</v>
      </c>
      <c r="EG296" s="6">
        <v>0</v>
      </c>
      <c r="EH296" s="6">
        <v>0</v>
      </c>
      <c r="EI296" s="6">
        <v>0</v>
      </c>
      <c r="EJ296" s="6">
        <v>0</v>
      </c>
      <c r="EK296" s="77">
        <f t="shared" si="587"/>
        <v>0</v>
      </c>
      <c r="EO296" s="75">
        <f t="shared" si="535"/>
        <v>61.44</v>
      </c>
      <c r="EP296" s="75">
        <f t="shared" si="536"/>
        <v>0</v>
      </c>
      <c r="EQ296" s="75">
        <f t="shared" si="537"/>
        <v>0</v>
      </c>
      <c r="ER296" s="75">
        <f t="shared" si="538"/>
        <v>0</v>
      </c>
      <c r="ES296" s="75">
        <f t="shared" si="539"/>
        <v>0</v>
      </c>
      <c r="ET296" s="75">
        <f t="shared" si="540"/>
        <v>0</v>
      </c>
      <c r="EU296" s="75">
        <f t="shared" si="541"/>
        <v>0</v>
      </c>
      <c r="EV296" s="75">
        <f t="shared" si="542"/>
        <v>0</v>
      </c>
      <c r="EW296" s="75">
        <f t="shared" si="543"/>
        <v>0</v>
      </c>
      <c r="EX296" s="75">
        <f t="shared" si="544"/>
        <v>0</v>
      </c>
      <c r="EY296" s="75">
        <f t="shared" si="545"/>
        <v>0</v>
      </c>
      <c r="EZ296" s="75">
        <f t="shared" si="546"/>
        <v>0</v>
      </c>
      <c r="FA296" s="77">
        <f t="shared" si="588"/>
        <v>61.44</v>
      </c>
      <c r="FD296" s="75">
        <f t="shared" si="572"/>
        <v>1510.56</v>
      </c>
      <c r="FE296" s="75">
        <f t="shared" si="573"/>
        <v>0</v>
      </c>
      <c r="FF296" s="75">
        <f t="shared" si="574"/>
        <v>0</v>
      </c>
      <c r="FG296" s="75">
        <f t="shared" si="575"/>
        <v>0</v>
      </c>
      <c r="FH296" s="75">
        <f t="shared" si="576"/>
        <v>0</v>
      </c>
      <c r="FI296" s="75">
        <f t="shared" si="577"/>
        <v>0</v>
      </c>
      <c r="FJ296" s="75">
        <f t="shared" si="578"/>
        <v>0</v>
      </c>
      <c r="FK296" s="75">
        <f t="shared" si="579"/>
        <v>0</v>
      </c>
      <c r="FL296" s="75">
        <f t="shared" si="580"/>
        <v>0</v>
      </c>
      <c r="FM296" s="75">
        <f t="shared" si="581"/>
        <v>0</v>
      </c>
      <c r="FN296" s="75">
        <f t="shared" si="582"/>
        <v>0</v>
      </c>
      <c r="FO296" s="75">
        <f t="shared" si="583"/>
        <v>0</v>
      </c>
      <c r="FP296" s="75">
        <f t="shared" si="584"/>
        <v>1510.56</v>
      </c>
    </row>
    <row r="297" spans="1:172" ht="15" customHeight="1" outlineLevel="2" x14ac:dyDescent="0.25">
      <c r="A297" s="30">
        <v>12</v>
      </c>
      <c r="B297" s="30" t="s">
        <v>408</v>
      </c>
      <c r="C297" s="30" t="s">
        <v>6</v>
      </c>
      <c r="D297" s="64">
        <f t="shared" si="507"/>
        <v>16263</v>
      </c>
      <c r="E297" s="62">
        <v>16263</v>
      </c>
      <c r="F297" s="37" t="s">
        <v>930</v>
      </c>
      <c r="G297" s="36" t="s">
        <v>410</v>
      </c>
      <c r="H297" s="36" t="s">
        <v>410</v>
      </c>
      <c r="I297" s="37" t="s">
        <v>928</v>
      </c>
      <c r="J297" s="37" t="s">
        <v>929</v>
      </c>
      <c r="K297" s="37" t="s">
        <v>415</v>
      </c>
      <c r="L297" s="32" t="s">
        <v>220</v>
      </c>
      <c r="M297" s="33" t="s">
        <v>405</v>
      </c>
      <c r="N297" s="34">
        <v>0.01</v>
      </c>
      <c r="O297" s="34">
        <v>0.02</v>
      </c>
      <c r="P297" s="34">
        <v>0</v>
      </c>
      <c r="Q297" s="34">
        <v>0</v>
      </c>
      <c r="R297" s="33">
        <v>0</v>
      </c>
      <c r="S297" s="33">
        <v>0</v>
      </c>
      <c r="T297" s="33">
        <v>30</v>
      </c>
      <c r="U297" s="33"/>
      <c r="X297" s="75">
        <f>+VLOOKUP($D297,[1]venta_neta_cons!$A$2:$N$1048576,3,0)</f>
        <v>383</v>
      </c>
      <c r="Y297" s="75">
        <f>+VLOOKUP($D297,[1]venta_neta_cons!$A$2:$N$1048576,4,0)</f>
        <v>0</v>
      </c>
      <c r="Z297" s="75">
        <f>+VLOOKUP($D297,[1]venta_neta_cons!$A$2:$N$1048576,5,0)</f>
        <v>0</v>
      </c>
      <c r="AA297" s="75">
        <f>+VLOOKUP($D297,[1]venta_neta_cons!$A$2:$N$1048576,6,0)</f>
        <v>0</v>
      </c>
      <c r="AB297" s="75">
        <f>+VLOOKUP($D297,[1]venta_neta_cons!$A$2:$N$1048576,7,0)</f>
        <v>0</v>
      </c>
      <c r="AC297" s="75">
        <f>+VLOOKUP($D297,[1]venta_neta_cons!$A$2:$N$1048576,8,0)</f>
        <v>0</v>
      </c>
      <c r="AD297" s="75">
        <f>+VLOOKUP($D297,[1]venta_neta_cons!$A$2:$N$1048576,9,0)</f>
        <v>0</v>
      </c>
      <c r="AE297" s="75">
        <f>+VLOOKUP($D297,[1]venta_neta_cons!$A$2:$N$1048576,10,0)</f>
        <v>0</v>
      </c>
      <c r="AF297" s="75">
        <f>+VLOOKUP($D297,[1]venta_neta_cons!$A$2:$N$1048576,11,0)</f>
        <v>0</v>
      </c>
      <c r="AG297" s="75">
        <f>+VLOOKUP($D297,[1]venta_neta_cons!$A$2:$N$1048576,12,0)</f>
        <v>0</v>
      </c>
      <c r="AH297" s="75">
        <f>+VLOOKUP($D297,[1]venta_neta_cons!$A$2:$N$1048576,13,0)</f>
        <v>0</v>
      </c>
      <c r="AI297" s="75">
        <f>+VLOOKUP($D297,[1]venta_neta_cons!$A$2:$N$1048576,14,0)</f>
        <v>0</v>
      </c>
      <c r="AJ297" s="76">
        <f t="shared" si="508"/>
        <v>383</v>
      </c>
      <c r="AK297" s="159">
        <f t="shared" si="506"/>
        <v>0.34271540469973888</v>
      </c>
      <c r="AL297" s="76"/>
      <c r="AM297" s="75">
        <f>+VLOOKUP($D297,[1]saldo_cons!$A$2:$N$1048576,3,0)</f>
        <v>383</v>
      </c>
      <c r="AN297" s="75">
        <f>+VLOOKUP($D297,[1]saldo_cons!$A$2:$N$1048576,4,0)</f>
        <v>0</v>
      </c>
      <c r="AO297" s="75">
        <f>+VLOOKUP($D297,[1]saldo_cons!$A$2:$N$1048576,5,0)</f>
        <v>0</v>
      </c>
      <c r="AP297" s="75">
        <f>+VLOOKUP($D297,[1]saldo_cons!$A$2:$N$1048576,6,0)</f>
        <v>0</v>
      </c>
      <c r="AQ297" s="75">
        <f>+VLOOKUP($D297,[1]saldo_cons!$A$2:$N$1048576,7,0)</f>
        <v>0</v>
      </c>
      <c r="AR297" s="75">
        <f>+VLOOKUP($D297,[1]saldo_cons!$A$2:$N$1048576,8,0)</f>
        <v>0</v>
      </c>
      <c r="AS297" s="75">
        <f>+VLOOKUP($D297,[1]saldo_cons!$A$2:$N$1048576,9,0)</f>
        <v>0</v>
      </c>
      <c r="AT297" s="75">
        <f>+VLOOKUP($D297,[1]saldo_cons!$A$2:$N$1048576,10,0)</f>
        <v>0</v>
      </c>
      <c r="AU297" s="75">
        <f>+VLOOKUP($D297,[1]saldo_cons!$A$2:$N$1048576,11,0)</f>
        <v>0</v>
      </c>
      <c r="AV297" s="75">
        <f>+VLOOKUP($D297,[1]saldo_cons!$A$2:$N$1048576,12,0)</f>
        <v>0</v>
      </c>
      <c r="AW297" s="75">
        <f>+VLOOKUP($D297,[1]saldo_cons!$A$2:$N$1048576,13,0)</f>
        <v>0</v>
      </c>
      <c r="AX297" s="75">
        <f>+VLOOKUP($D297,[1]saldo_cons!$A$2:$N$1048576,14,0)</f>
        <v>0</v>
      </c>
      <c r="AY297" s="76">
        <f t="shared" si="585"/>
        <v>383</v>
      </c>
      <c r="AZ297" s="76"/>
      <c r="BA297" s="76"/>
      <c r="BB297" s="75">
        <f>+VLOOKUP($D297,[1]ggr_cons!$A$2:$N$1048576,3,0)</f>
        <v>131.26</v>
      </c>
      <c r="BC297" s="75">
        <f>+VLOOKUP($D297,[1]ggr_cons!$A$2:$N$1048576,4,0)</f>
        <v>0</v>
      </c>
      <c r="BD297" s="75">
        <f>+VLOOKUP($D297,[1]ggr_cons!$A$2:$N$1048576,5,0)</f>
        <v>0</v>
      </c>
      <c r="BE297" s="75">
        <f>+VLOOKUP($D297,[1]ggr_cons!$A$2:$N$1048576,6,0)</f>
        <v>0</v>
      </c>
      <c r="BF297" s="75">
        <f>+VLOOKUP($D297,[1]ggr_cons!$A$2:$N$1048576,7,0)</f>
        <v>0</v>
      </c>
      <c r="BG297" s="75">
        <f>+VLOOKUP($D297,[1]ggr_cons!$A$2:$N$1048576,8,0)</f>
        <v>0</v>
      </c>
      <c r="BH297" s="75">
        <f>+VLOOKUP($D297,[1]ggr_cons!$A$2:$N$1048576,9,0)</f>
        <v>0</v>
      </c>
      <c r="BI297" s="75">
        <f>+VLOOKUP($D297,[1]ggr_cons!$A$2:$N$1048576,10,0)</f>
        <v>0</v>
      </c>
      <c r="BJ297" s="75">
        <f>+VLOOKUP($D297,[1]ggr_cons!$A$2:$N$1048576,11,0)</f>
        <v>0</v>
      </c>
      <c r="BK297" s="75">
        <f>+VLOOKUP($D297,[1]ggr_cons!$A$2:$N$1048576,12,0)</f>
        <v>0</v>
      </c>
      <c r="BL297" s="75">
        <f>+VLOOKUP($D297,[1]ggr_cons!$A$2:$N$1048576,13,0)</f>
        <v>0</v>
      </c>
      <c r="BM297" s="75">
        <f>+VLOOKUP($D297,[1]ggr_cons!$A$2:$N$1048576,14,0)</f>
        <v>0</v>
      </c>
      <c r="BN297" s="76">
        <f t="shared" si="586"/>
        <v>131.26</v>
      </c>
      <c r="BO297" s="75"/>
      <c r="BP297" s="75"/>
      <c r="BQ297" s="77">
        <f t="shared" si="509"/>
        <v>3.83</v>
      </c>
      <c r="BR297" s="77">
        <f t="shared" si="510"/>
        <v>0</v>
      </c>
      <c r="BS297" s="77">
        <f t="shared" si="511"/>
        <v>0</v>
      </c>
      <c r="BT297" s="77">
        <f t="shared" si="512"/>
        <v>0</v>
      </c>
      <c r="BU297" s="77">
        <f t="shared" si="513"/>
        <v>0</v>
      </c>
      <c r="BV297" s="77">
        <f t="shared" si="514"/>
        <v>0</v>
      </c>
      <c r="BW297" s="77">
        <f t="shared" si="515"/>
        <v>0</v>
      </c>
      <c r="BX297" s="77">
        <f t="shared" si="516"/>
        <v>0</v>
      </c>
      <c r="BY297" s="77">
        <f t="shared" si="517"/>
        <v>0</v>
      </c>
      <c r="BZ297" s="77">
        <f t="shared" si="518"/>
        <v>0</v>
      </c>
      <c r="CA297" s="77">
        <f t="shared" si="519"/>
        <v>0</v>
      </c>
      <c r="CB297" s="77">
        <f t="shared" si="520"/>
        <v>0</v>
      </c>
      <c r="CC297" s="77">
        <f t="shared" si="521"/>
        <v>3.83</v>
      </c>
      <c r="CD297" s="75"/>
      <c r="CE297" s="77"/>
      <c r="CF297" s="77">
        <f t="shared" si="522"/>
        <v>3.1652892561983474</v>
      </c>
      <c r="CG297" s="77">
        <f t="shared" si="523"/>
        <v>0</v>
      </c>
      <c r="CH297" s="77">
        <f t="shared" si="524"/>
        <v>0</v>
      </c>
      <c r="CI297" s="77">
        <f t="shared" si="525"/>
        <v>0</v>
      </c>
      <c r="CJ297" s="77">
        <f t="shared" si="526"/>
        <v>0</v>
      </c>
      <c r="CK297" s="77">
        <f t="shared" si="527"/>
        <v>0</v>
      </c>
      <c r="CL297" s="77">
        <f t="shared" si="528"/>
        <v>0</v>
      </c>
      <c r="CM297" s="77">
        <f t="shared" si="529"/>
        <v>0</v>
      </c>
      <c r="CN297" s="77">
        <f t="shared" si="530"/>
        <v>0</v>
      </c>
      <c r="CO297" s="77">
        <f t="shared" si="531"/>
        <v>0</v>
      </c>
      <c r="CP297" s="77">
        <f t="shared" si="532"/>
        <v>0</v>
      </c>
      <c r="CQ297" s="77">
        <f t="shared" si="533"/>
        <v>0</v>
      </c>
      <c r="CR297" s="77">
        <f t="shared" si="534"/>
        <v>3.1652892561983474</v>
      </c>
      <c r="CS297" s="75"/>
      <c r="CT297" s="75"/>
      <c r="CU297" s="78">
        <f t="shared" si="547"/>
        <v>7.66</v>
      </c>
      <c r="CV297" s="78">
        <f t="shared" si="548"/>
        <v>0</v>
      </c>
      <c r="CW297" s="78">
        <f t="shared" si="549"/>
        <v>0</v>
      </c>
      <c r="CX297" s="78">
        <f t="shared" si="550"/>
        <v>0</v>
      </c>
      <c r="CY297" s="78">
        <f t="shared" si="551"/>
        <v>0</v>
      </c>
      <c r="CZ297" s="78">
        <f t="shared" si="552"/>
        <v>0</v>
      </c>
      <c r="DA297" s="78">
        <f t="shared" si="553"/>
        <v>0</v>
      </c>
      <c r="DB297" s="78">
        <f t="shared" si="554"/>
        <v>0</v>
      </c>
      <c r="DC297" s="78">
        <f t="shared" si="555"/>
        <v>0</v>
      </c>
      <c r="DD297" s="78">
        <f t="shared" si="556"/>
        <v>0</v>
      </c>
      <c r="DE297" s="78">
        <f t="shared" si="557"/>
        <v>0</v>
      </c>
      <c r="DF297" s="78">
        <f t="shared" si="558"/>
        <v>0</v>
      </c>
      <c r="DG297" s="77">
        <f t="shared" si="559"/>
        <v>7.66</v>
      </c>
      <c r="DH297" s="75"/>
      <c r="DJ297" s="6">
        <f t="shared" si="560"/>
        <v>30</v>
      </c>
      <c r="DK297" s="6">
        <f t="shared" si="561"/>
        <v>0</v>
      </c>
      <c r="DL297" s="6">
        <f t="shared" si="562"/>
        <v>0</v>
      </c>
      <c r="DM297" s="6">
        <f t="shared" si="563"/>
        <v>0</v>
      </c>
      <c r="DN297" s="6">
        <f t="shared" si="564"/>
        <v>0</v>
      </c>
      <c r="DO297" s="6">
        <f t="shared" si="565"/>
        <v>0</v>
      </c>
      <c r="DP297" s="6">
        <f t="shared" si="566"/>
        <v>0</v>
      </c>
      <c r="DQ297" s="6">
        <f t="shared" si="567"/>
        <v>0</v>
      </c>
      <c r="DR297" s="6">
        <f t="shared" si="568"/>
        <v>0</v>
      </c>
      <c r="DS297" s="6">
        <f t="shared" si="569"/>
        <v>0</v>
      </c>
      <c r="DT297" s="6">
        <f t="shared" si="570"/>
        <v>0</v>
      </c>
      <c r="DU297" s="6">
        <f t="shared" si="571"/>
        <v>0</v>
      </c>
      <c r="DV297" s="77">
        <f t="shared" si="589"/>
        <v>30</v>
      </c>
      <c r="DY297" s="6">
        <v>0</v>
      </c>
      <c r="DZ297" s="6">
        <v>0</v>
      </c>
      <c r="EA297" s="6">
        <v>0</v>
      </c>
      <c r="EB297" s="6">
        <v>0</v>
      </c>
      <c r="EC297" s="6">
        <v>0</v>
      </c>
      <c r="ED297" s="6">
        <v>0</v>
      </c>
      <c r="EE297" s="6">
        <v>0</v>
      </c>
      <c r="EF297" s="6">
        <v>0</v>
      </c>
      <c r="EG297" s="6">
        <v>0</v>
      </c>
      <c r="EH297" s="6">
        <v>0</v>
      </c>
      <c r="EI297" s="6">
        <v>0</v>
      </c>
      <c r="EJ297" s="6">
        <v>0</v>
      </c>
      <c r="EK297" s="77">
        <f t="shared" si="587"/>
        <v>0</v>
      </c>
      <c r="EO297" s="75">
        <f t="shared" si="535"/>
        <v>37.659999999999997</v>
      </c>
      <c r="EP297" s="75">
        <f t="shared" si="536"/>
        <v>0</v>
      </c>
      <c r="EQ297" s="75">
        <f t="shared" si="537"/>
        <v>0</v>
      </c>
      <c r="ER297" s="75">
        <f t="shared" si="538"/>
        <v>0</v>
      </c>
      <c r="ES297" s="75">
        <f t="shared" si="539"/>
        <v>0</v>
      </c>
      <c r="ET297" s="75">
        <f t="shared" si="540"/>
        <v>0</v>
      </c>
      <c r="EU297" s="75">
        <f t="shared" si="541"/>
        <v>0</v>
      </c>
      <c r="EV297" s="75">
        <f t="shared" si="542"/>
        <v>0</v>
      </c>
      <c r="EW297" s="75">
        <f t="shared" si="543"/>
        <v>0</v>
      </c>
      <c r="EX297" s="75">
        <f t="shared" si="544"/>
        <v>0</v>
      </c>
      <c r="EY297" s="75">
        <f t="shared" si="545"/>
        <v>0</v>
      </c>
      <c r="EZ297" s="75">
        <f t="shared" si="546"/>
        <v>0</v>
      </c>
      <c r="FA297" s="77">
        <f t="shared" si="588"/>
        <v>37.659999999999997</v>
      </c>
      <c r="FD297" s="75">
        <f t="shared" si="572"/>
        <v>345.34000000000003</v>
      </c>
      <c r="FE297" s="75">
        <f t="shared" si="573"/>
        <v>0</v>
      </c>
      <c r="FF297" s="75">
        <f t="shared" si="574"/>
        <v>0</v>
      </c>
      <c r="FG297" s="75">
        <f t="shared" si="575"/>
        <v>0</v>
      </c>
      <c r="FH297" s="75">
        <f t="shared" si="576"/>
        <v>0</v>
      </c>
      <c r="FI297" s="75">
        <f t="shared" si="577"/>
        <v>0</v>
      </c>
      <c r="FJ297" s="75">
        <f t="shared" si="578"/>
        <v>0</v>
      </c>
      <c r="FK297" s="75">
        <f t="shared" si="579"/>
        <v>0</v>
      </c>
      <c r="FL297" s="75">
        <f t="shared" si="580"/>
        <v>0</v>
      </c>
      <c r="FM297" s="75">
        <f t="shared" si="581"/>
        <v>0</v>
      </c>
      <c r="FN297" s="75">
        <f t="shared" si="582"/>
        <v>0</v>
      </c>
      <c r="FO297" s="75">
        <f t="shared" si="583"/>
        <v>0</v>
      </c>
      <c r="FP297" s="75">
        <f t="shared" si="584"/>
        <v>345.34000000000003</v>
      </c>
    </row>
    <row r="298" spans="1:172" ht="15" customHeight="1" outlineLevel="2" x14ac:dyDescent="0.25">
      <c r="A298" s="30">
        <v>12</v>
      </c>
      <c r="B298" s="30" t="s">
        <v>408</v>
      </c>
      <c r="C298" s="30" t="s">
        <v>6</v>
      </c>
      <c r="D298" s="64">
        <f t="shared" si="507"/>
        <v>16267</v>
      </c>
      <c r="E298" s="62">
        <v>16267</v>
      </c>
      <c r="F298" s="37" t="s">
        <v>933</v>
      </c>
      <c r="G298" s="36" t="s">
        <v>410</v>
      </c>
      <c r="H298" s="36" t="s">
        <v>410</v>
      </c>
      <c r="I298" s="37" t="s">
        <v>931</v>
      </c>
      <c r="J298" s="37" t="s">
        <v>932</v>
      </c>
      <c r="K298" s="37" t="s">
        <v>415</v>
      </c>
      <c r="L298" s="32" t="s">
        <v>220</v>
      </c>
      <c r="M298" s="33" t="s">
        <v>405</v>
      </c>
      <c r="N298" s="34">
        <v>0.01</v>
      </c>
      <c r="O298" s="34">
        <v>0.02</v>
      </c>
      <c r="P298" s="34">
        <v>0</v>
      </c>
      <c r="Q298" s="34">
        <v>0</v>
      </c>
      <c r="R298" s="33">
        <v>0</v>
      </c>
      <c r="S298" s="33">
        <v>0</v>
      </c>
      <c r="T298" s="33">
        <v>30</v>
      </c>
      <c r="U298" s="33"/>
      <c r="X298" s="75">
        <f>+VLOOKUP($D298,[1]venta_neta_cons!$A$2:$N$1048576,3,0)</f>
        <v>2636</v>
      </c>
      <c r="Y298" s="75">
        <f>+VLOOKUP($D298,[1]venta_neta_cons!$A$2:$N$1048576,4,0)</f>
        <v>0</v>
      </c>
      <c r="Z298" s="75">
        <f>+VLOOKUP($D298,[1]venta_neta_cons!$A$2:$N$1048576,5,0)</f>
        <v>0</v>
      </c>
      <c r="AA298" s="75">
        <f>+VLOOKUP($D298,[1]venta_neta_cons!$A$2:$N$1048576,6,0)</f>
        <v>0</v>
      </c>
      <c r="AB298" s="75">
        <f>+VLOOKUP($D298,[1]venta_neta_cons!$A$2:$N$1048576,7,0)</f>
        <v>0</v>
      </c>
      <c r="AC298" s="75">
        <f>+VLOOKUP($D298,[1]venta_neta_cons!$A$2:$N$1048576,8,0)</f>
        <v>0</v>
      </c>
      <c r="AD298" s="75">
        <f>+VLOOKUP($D298,[1]venta_neta_cons!$A$2:$N$1048576,9,0)</f>
        <v>0</v>
      </c>
      <c r="AE298" s="75">
        <f>+VLOOKUP($D298,[1]venta_neta_cons!$A$2:$N$1048576,10,0)</f>
        <v>0</v>
      </c>
      <c r="AF298" s="75">
        <f>+VLOOKUP($D298,[1]venta_neta_cons!$A$2:$N$1048576,11,0)</f>
        <v>0</v>
      </c>
      <c r="AG298" s="75">
        <f>+VLOOKUP($D298,[1]venta_neta_cons!$A$2:$N$1048576,12,0)</f>
        <v>0</v>
      </c>
      <c r="AH298" s="75">
        <f>+VLOOKUP($D298,[1]venta_neta_cons!$A$2:$N$1048576,13,0)</f>
        <v>0</v>
      </c>
      <c r="AI298" s="75">
        <f>+VLOOKUP($D298,[1]venta_neta_cons!$A$2:$N$1048576,14,0)</f>
        <v>0</v>
      </c>
      <c r="AJ298" s="76">
        <f t="shared" si="508"/>
        <v>2636</v>
      </c>
      <c r="AK298" s="159">
        <f t="shared" si="506"/>
        <v>0.29837253414264037</v>
      </c>
      <c r="AL298" s="76"/>
      <c r="AM298" s="75">
        <f>+VLOOKUP($D298,[1]saldo_cons!$A$2:$N$1048576,3,0)</f>
        <v>2636</v>
      </c>
      <c r="AN298" s="75">
        <f>+VLOOKUP($D298,[1]saldo_cons!$A$2:$N$1048576,4,0)</f>
        <v>0</v>
      </c>
      <c r="AO298" s="75">
        <f>+VLOOKUP($D298,[1]saldo_cons!$A$2:$N$1048576,5,0)</f>
        <v>0</v>
      </c>
      <c r="AP298" s="75">
        <f>+VLOOKUP($D298,[1]saldo_cons!$A$2:$N$1048576,6,0)</f>
        <v>0</v>
      </c>
      <c r="AQ298" s="75">
        <f>+VLOOKUP($D298,[1]saldo_cons!$A$2:$N$1048576,7,0)</f>
        <v>0</v>
      </c>
      <c r="AR298" s="75">
        <f>+VLOOKUP($D298,[1]saldo_cons!$A$2:$N$1048576,8,0)</f>
        <v>0</v>
      </c>
      <c r="AS298" s="75">
        <f>+VLOOKUP($D298,[1]saldo_cons!$A$2:$N$1048576,9,0)</f>
        <v>0</v>
      </c>
      <c r="AT298" s="75">
        <f>+VLOOKUP($D298,[1]saldo_cons!$A$2:$N$1048576,10,0)</f>
        <v>0</v>
      </c>
      <c r="AU298" s="75">
        <f>+VLOOKUP($D298,[1]saldo_cons!$A$2:$N$1048576,11,0)</f>
        <v>0</v>
      </c>
      <c r="AV298" s="75">
        <f>+VLOOKUP($D298,[1]saldo_cons!$A$2:$N$1048576,12,0)</f>
        <v>0</v>
      </c>
      <c r="AW298" s="75">
        <f>+VLOOKUP($D298,[1]saldo_cons!$A$2:$N$1048576,13,0)</f>
        <v>0</v>
      </c>
      <c r="AX298" s="75">
        <f>+VLOOKUP($D298,[1]saldo_cons!$A$2:$N$1048576,14,0)</f>
        <v>0</v>
      </c>
      <c r="AY298" s="76">
        <f t="shared" si="585"/>
        <v>2636</v>
      </c>
      <c r="AZ298" s="76"/>
      <c r="BA298" s="76"/>
      <c r="BB298" s="75">
        <f>+VLOOKUP($D298,[1]ggr_cons!$A$2:$N$1048576,3,0)</f>
        <v>786.51</v>
      </c>
      <c r="BC298" s="75">
        <f>+VLOOKUP($D298,[1]ggr_cons!$A$2:$N$1048576,4,0)</f>
        <v>0</v>
      </c>
      <c r="BD298" s="75">
        <f>+VLOOKUP($D298,[1]ggr_cons!$A$2:$N$1048576,5,0)</f>
        <v>0</v>
      </c>
      <c r="BE298" s="75">
        <f>+VLOOKUP($D298,[1]ggr_cons!$A$2:$N$1048576,6,0)</f>
        <v>0</v>
      </c>
      <c r="BF298" s="75">
        <f>+VLOOKUP($D298,[1]ggr_cons!$A$2:$N$1048576,7,0)</f>
        <v>0</v>
      </c>
      <c r="BG298" s="75">
        <f>+VLOOKUP($D298,[1]ggr_cons!$A$2:$N$1048576,8,0)</f>
        <v>0</v>
      </c>
      <c r="BH298" s="75">
        <f>+VLOOKUP($D298,[1]ggr_cons!$A$2:$N$1048576,9,0)</f>
        <v>0</v>
      </c>
      <c r="BI298" s="75">
        <f>+VLOOKUP($D298,[1]ggr_cons!$A$2:$N$1048576,10,0)</f>
        <v>0</v>
      </c>
      <c r="BJ298" s="75">
        <f>+VLOOKUP($D298,[1]ggr_cons!$A$2:$N$1048576,11,0)</f>
        <v>0</v>
      </c>
      <c r="BK298" s="75">
        <f>+VLOOKUP($D298,[1]ggr_cons!$A$2:$N$1048576,12,0)</f>
        <v>0</v>
      </c>
      <c r="BL298" s="75">
        <f>+VLOOKUP($D298,[1]ggr_cons!$A$2:$N$1048576,13,0)</f>
        <v>0</v>
      </c>
      <c r="BM298" s="75">
        <f>+VLOOKUP($D298,[1]ggr_cons!$A$2:$N$1048576,14,0)</f>
        <v>0</v>
      </c>
      <c r="BN298" s="76">
        <f t="shared" si="586"/>
        <v>786.51</v>
      </c>
      <c r="BO298" s="75"/>
      <c r="BP298" s="75"/>
      <c r="BQ298" s="77">
        <f t="shared" si="509"/>
        <v>26.36</v>
      </c>
      <c r="BR298" s="77">
        <f t="shared" si="510"/>
        <v>0</v>
      </c>
      <c r="BS298" s="77">
        <f t="shared" si="511"/>
        <v>0</v>
      </c>
      <c r="BT298" s="77">
        <f t="shared" si="512"/>
        <v>0</v>
      </c>
      <c r="BU298" s="77">
        <f t="shared" si="513"/>
        <v>0</v>
      </c>
      <c r="BV298" s="77">
        <f t="shared" si="514"/>
        <v>0</v>
      </c>
      <c r="BW298" s="77">
        <f t="shared" si="515"/>
        <v>0</v>
      </c>
      <c r="BX298" s="77">
        <f t="shared" si="516"/>
        <v>0</v>
      </c>
      <c r="BY298" s="77">
        <f t="shared" si="517"/>
        <v>0</v>
      </c>
      <c r="BZ298" s="77">
        <f t="shared" si="518"/>
        <v>0</v>
      </c>
      <c r="CA298" s="77">
        <f t="shared" si="519"/>
        <v>0</v>
      </c>
      <c r="CB298" s="77">
        <f t="shared" si="520"/>
        <v>0</v>
      </c>
      <c r="CC298" s="77">
        <f t="shared" si="521"/>
        <v>26.36</v>
      </c>
      <c r="CD298" s="75"/>
      <c r="CE298" s="77"/>
      <c r="CF298" s="77">
        <f t="shared" si="522"/>
        <v>21.785123966942148</v>
      </c>
      <c r="CG298" s="77">
        <f t="shared" si="523"/>
        <v>0</v>
      </c>
      <c r="CH298" s="77">
        <f t="shared" si="524"/>
        <v>0</v>
      </c>
      <c r="CI298" s="77">
        <f t="shared" si="525"/>
        <v>0</v>
      </c>
      <c r="CJ298" s="77">
        <f t="shared" si="526"/>
        <v>0</v>
      </c>
      <c r="CK298" s="77">
        <f t="shared" si="527"/>
        <v>0</v>
      </c>
      <c r="CL298" s="77">
        <f t="shared" si="528"/>
        <v>0</v>
      </c>
      <c r="CM298" s="77">
        <f t="shared" si="529"/>
        <v>0</v>
      </c>
      <c r="CN298" s="77">
        <f t="shared" si="530"/>
        <v>0</v>
      </c>
      <c r="CO298" s="77">
        <f t="shared" si="531"/>
        <v>0</v>
      </c>
      <c r="CP298" s="77">
        <f t="shared" si="532"/>
        <v>0</v>
      </c>
      <c r="CQ298" s="77">
        <f t="shared" si="533"/>
        <v>0</v>
      </c>
      <c r="CR298" s="77">
        <f t="shared" si="534"/>
        <v>21.785123966942148</v>
      </c>
      <c r="CS298" s="75"/>
      <c r="CT298" s="75"/>
      <c r="CU298" s="78">
        <f t="shared" si="547"/>
        <v>52.72</v>
      </c>
      <c r="CV298" s="78">
        <f t="shared" si="548"/>
        <v>0</v>
      </c>
      <c r="CW298" s="78">
        <f t="shared" si="549"/>
        <v>0</v>
      </c>
      <c r="CX298" s="78">
        <f t="shared" si="550"/>
        <v>0</v>
      </c>
      <c r="CY298" s="78">
        <f t="shared" si="551"/>
        <v>0</v>
      </c>
      <c r="CZ298" s="78">
        <f t="shared" si="552"/>
        <v>0</v>
      </c>
      <c r="DA298" s="78">
        <f t="shared" si="553"/>
        <v>0</v>
      </c>
      <c r="DB298" s="78">
        <f t="shared" si="554"/>
        <v>0</v>
      </c>
      <c r="DC298" s="78">
        <f t="shared" si="555"/>
        <v>0</v>
      </c>
      <c r="DD298" s="78">
        <f t="shared" si="556"/>
        <v>0</v>
      </c>
      <c r="DE298" s="78">
        <f t="shared" si="557"/>
        <v>0</v>
      </c>
      <c r="DF298" s="78">
        <f t="shared" si="558"/>
        <v>0</v>
      </c>
      <c r="DG298" s="77">
        <f t="shared" si="559"/>
        <v>52.72</v>
      </c>
      <c r="DH298" s="75"/>
      <c r="DJ298" s="6">
        <f t="shared" si="560"/>
        <v>30</v>
      </c>
      <c r="DK298" s="6">
        <f t="shared" si="561"/>
        <v>0</v>
      </c>
      <c r="DL298" s="6">
        <f t="shared" si="562"/>
        <v>0</v>
      </c>
      <c r="DM298" s="6">
        <f t="shared" si="563"/>
        <v>0</v>
      </c>
      <c r="DN298" s="6">
        <f t="shared" si="564"/>
        <v>0</v>
      </c>
      <c r="DO298" s="6">
        <f t="shared" si="565"/>
        <v>0</v>
      </c>
      <c r="DP298" s="6">
        <f t="shared" si="566"/>
        <v>0</v>
      </c>
      <c r="DQ298" s="6">
        <f t="shared" si="567"/>
        <v>0</v>
      </c>
      <c r="DR298" s="6">
        <f t="shared" si="568"/>
        <v>0</v>
      </c>
      <c r="DS298" s="6">
        <f t="shared" si="569"/>
        <v>0</v>
      </c>
      <c r="DT298" s="6">
        <f t="shared" si="570"/>
        <v>0</v>
      </c>
      <c r="DU298" s="6">
        <f t="shared" si="571"/>
        <v>0</v>
      </c>
      <c r="DV298" s="77">
        <f t="shared" si="589"/>
        <v>30</v>
      </c>
      <c r="DY298" s="6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77">
        <f t="shared" si="587"/>
        <v>0</v>
      </c>
      <c r="EO298" s="75">
        <f t="shared" si="535"/>
        <v>82.72</v>
      </c>
      <c r="EP298" s="75">
        <f t="shared" si="536"/>
        <v>0</v>
      </c>
      <c r="EQ298" s="75">
        <f t="shared" si="537"/>
        <v>0</v>
      </c>
      <c r="ER298" s="75">
        <f t="shared" si="538"/>
        <v>0</v>
      </c>
      <c r="ES298" s="75">
        <f t="shared" si="539"/>
        <v>0</v>
      </c>
      <c r="ET298" s="75">
        <f t="shared" si="540"/>
        <v>0</v>
      </c>
      <c r="EU298" s="75">
        <f t="shared" si="541"/>
        <v>0</v>
      </c>
      <c r="EV298" s="75">
        <f t="shared" si="542"/>
        <v>0</v>
      </c>
      <c r="EW298" s="75">
        <f t="shared" si="543"/>
        <v>0</v>
      </c>
      <c r="EX298" s="75">
        <f t="shared" si="544"/>
        <v>0</v>
      </c>
      <c r="EY298" s="75">
        <f t="shared" si="545"/>
        <v>0</v>
      </c>
      <c r="EZ298" s="75">
        <f t="shared" si="546"/>
        <v>0</v>
      </c>
      <c r="FA298" s="77">
        <f t="shared" si="588"/>
        <v>82.72</v>
      </c>
      <c r="FD298" s="75">
        <f t="shared" si="572"/>
        <v>2553.2800000000002</v>
      </c>
      <c r="FE298" s="75">
        <f t="shared" si="573"/>
        <v>0</v>
      </c>
      <c r="FF298" s="75">
        <f t="shared" si="574"/>
        <v>0</v>
      </c>
      <c r="FG298" s="75">
        <f t="shared" si="575"/>
        <v>0</v>
      </c>
      <c r="FH298" s="75">
        <f t="shared" si="576"/>
        <v>0</v>
      </c>
      <c r="FI298" s="75">
        <f t="shared" si="577"/>
        <v>0</v>
      </c>
      <c r="FJ298" s="75">
        <f t="shared" si="578"/>
        <v>0</v>
      </c>
      <c r="FK298" s="75">
        <f t="shared" si="579"/>
        <v>0</v>
      </c>
      <c r="FL298" s="75">
        <f t="shared" si="580"/>
        <v>0</v>
      </c>
      <c r="FM298" s="75">
        <f t="shared" si="581"/>
        <v>0</v>
      </c>
      <c r="FN298" s="75">
        <f t="shared" si="582"/>
        <v>0</v>
      </c>
      <c r="FO298" s="75">
        <f t="shared" si="583"/>
        <v>0</v>
      </c>
      <c r="FP298" s="75">
        <f t="shared" si="584"/>
        <v>2553.2800000000002</v>
      </c>
    </row>
    <row r="299" spans="1:172" ht="15" customHeight="1" outlineLevel="2" x14ac:dyDescent="0.25">
      <c r="A299" s="30">
        <v>12</v>
      </c>
      <c r="B299" s="30" t="s">
        <v>408</v>
      </c>
      <c r="C299" s="30" t="s">
        <v>6</v>
      </c>
      <c r="D299" s="64">
        <f t="shared" si="507"/>
        <v>16268</v>
      </c>
      <c r="E299" s="62">
        <v>16268</v>
      </c>
      <c r="F299" s="37" t="s">
        <v>936</v>
      </c>
      <c r="G299" s="36" t="s">
        <v>410</v>
      </c>
      <c r="H299" s="36" t="s">
        <v>410</v>
      </c>
      <c r="I299" s="37" t="s">
        <v>934</v>
      </c>
      <c r="J299" s="37" t="s">
        <v>935</v>
      </c>
      <c r="K299" s="37" t="s">
        <v>415</v>
      </c>
      <c r="L299" s="32" t="s">
        <v>220</v>
      </c>
      <c r="M299" s="33" t="s">
        <v>405</v>
      </c>
      <c r="N299" s="34">
        <v>0.01</v>
      </c>
      <c r="O299" s="34">
        <v>0.02</v>
      </c>
      <c r="P299" s="34">
        <v>0</v>
      </c>
      <c r="Q299" s="34">
        <v>0</v>
      </c>
      <c r="R299" s="33">
        <v>0</v>
      </c>
      <c r="S299" s="33">
        <v>0</v>
      </c>
      <c r="T299" s="33">
        <v>30</v>
      </c>
      <c r="U299" s="33"/>
      <c r="X299" s="75">
        <f>+VLOOKUP($D299,[1]venta_neta_cons!$A$2:$N$1048576,3,0)</f>
        <v>1969</v>
      </c>
      <c r="Y299" s="75">
        <f>+VLOOKUP($D299,[1]venta_neta_cons!$A$2:$N$1048576,4,0)</f>
        <v>0</v>
      </c>
      <c r="Z299" s="75">
        <f>+VLOOKUP($D299,[1]venta_neta_cons!$A$2:$N$1048576,5,0)</f>
        <v>0</v>
      </c>
      <c r="AA299" s="75">
        <f>+VLOOKUP($D299,[1]venta_neta_cons!$A$2:$N$1048576,6,0)</f>
        <v>0</v>
      </c>
      <c r="AB299" s="75">
        <f>+VLOOKUP($D299,[1]venta_neta_cons!$A$2:$N$1048576,7,0)</f>
        <v>0</v>
      </c>
      <c r="AC299" s="75">
        <f>+VLOOKUP($D299,[1]venta_neta_cons!$A$2:$N$1048576,8,0)</f>
        <v>0</v>
      </c>
      <c r="AD299" s="75">
        <f>+VLOOKUP($D299,[1]venta_neta_cons!$A$2:$N$1048576,9,0)</f>
        <v>0</v>
      </c>
      <c r="AE299" s="75">
        <f>+VLOOKUP($D299,[1]venta_neta_cons!$A$2:$N$1048576,10,0)</f>
        <v>0</v>
      </c>
      <c r="AF299" s="75">
        <f>+VLOOKUP($D299,[1]venta_neta_cons!$A$2:$N$1048576,11,0)</f>
        <v>0</v>
      </c>
      <c r="AG299" s="75">
        <f>+VLOOKUP($D299,[1]venta_neta_cons!$A$2:$N$1048576,12,0)</f>
        <v>0</v>
      </c>
      <c r="AH299" s="75">
        <f>+VLOOKUP($D299,[1]venta_neta_cons!$A$2:$N$1048576,13,0)</f>
        <v>0</v>
      </c>
      <c r="AI299" s="75">
        <f>+VLOOKUP($D299,[1]venta_neta_cons!$A$2:$N$1048576,14,0)</f>
        <v>0</v>
      </c>
      <c r="AJ299" s="76">
        <f t="shared" si="508"/>
        <v>1969</v>
      </c>
      <c r="AK299" s="159">
        <f t="shared" si="506"/>
        <v>-0.11678517013712535</v>
      </c>
      <c r="AL299" s="76"/>
      <c r="AM299" s="75">
        <f>+VLOOKUP($D299,[1]saldo_cons!$A$2:$N$1048576,3,0)</f>
        <v>1969</v>
      </c>
      <c r="AN299" s="75">
        <f>+VLOOKUP($D299,[1]saldo_cons!$A$2:$N$1048576,4,0)</f>
        <v>0</v>
      </c>
      <c r="AO299" s="75">
        <f>+VLOOKUP($D299,[1]saldo_cons!$A$2:$N$1048576,5,0)</f>
        <v>0</v>
      </c>
      <c r="AP299" s="75">
        <f>+VLOOKUP($D299,[1]saldo_cons!$A$2:$N$1048576,6,0)</f>
        <v>0</v>
      </c>
      <c r="AQ299" s="75">
        <f>+VLOOKUP($D299,[1]saldo_cons!$A$2:$N$1048576,7,0)</f>
        <v>0</v>
      </c>
      <c r="AR299" s="75">
        <f>+VLOOKUP($D299,[1]saldo_cons!$A$2:$N$1048576,8,0)</f>
        <v>0</v>
      </c>
      <c r="AS299" s="75">
        <f>+VLOOKUP($D299,[1]saldo_cons!$A$2:$N$1048576,9,0)</f>
        <v>0</v>
      </c>
      <c r="AT299" s="75">
        <f>+VLOOKUP($D299,[1]saldo_cons!$A$2:$N$1048576,10,0)</f>
        <v>0</v>
      </c>
      <c r="AU299" s="75">
        <f>+VLOOKUP($D299,[1]saldo_cons!$A$2:$N$1048576,11,0)</f>
        <v>0</v>
      </c>
      <c r="AV299" s="75">
        <f>+VLOOKUP($D299,[1]saldo_cons!$A$2:$N$1048576,12,0)</f>
        <v>0</v>
      </c>
      <c r="AW299" s="75">
        <f>+VLOOKUP($D299,[1]saldo_cons!$A$2:$N$1048576,13,0)</f>
        <v>0</v>
      </c>
      <c r="AX299" s="75">
        <f>+VLOOKUP($D299,[1]saldo_cons!$A$2:$N$1048576,14,0)</f>
        <v>0</v>
      </c>
      <c r="AY299" s="76">
        <f t="shared" si="585"/>
        <v>1969</v>
      </c>
      <c r="AZ299" s="76"/>
      <c r="BA299" s="76"/>
      <c r="BB299" s="75">
        <f>+VLOOKUP($D299,[1]ggr_cons!$A$2:$N$1048576,3,0)</f>
        <v>-229.94999999999982</v>
      </c>
      <c r="BC299" s="75">
        <f>+VLOOKUP($D299,[1]ggr_cons!$A$2:$N$1048576,4,0)</f>
        <v>0</v>
      </c>
      <c r="BD299" s="75">
        <f>+VLOOKUP($D299,[1]ggr_cons!$A$2:$N$1048576,5,0)</f>
        <v>0</v>
      </c>
      <c r="BE299" s="75">
        <f>+VLOOKUP($D299,[1]ggr_cons!$A$2:$N$1048576,6,0)</f>
        <v>0</v>
      </c>
      <c r="BF299" s="75">
        <f>+VLOOKUP($D299,[1]ggr_cons!$A$2:$N$1048576,7,0)</f>
        <v>0</v>
      </c>
      <c r="BG299" s="75">
        <f>+VLOOKUP($D299,[1]ggr_cons!$A$2:$N$1048576,8,0)</f>
        <v>0</v>
      </c>
      <c r="BH299" s="75">
        <f>+VLOOKUP($D299,[1]ggr_cons!$A$2:$N$1048576,9,0)</f>
        <v>0</v>
      </c>
      <c r="BI299" s="75">
        <f>+VLOOKUP($D299,[1]ggr_cons!$A$2:$N$1048576,10,0)</f>
        <v>0</v>
      </c>
      <c r="BJ299" s="75">
        <f>+VLOOKUP($D299,[1]ggr_cons!$A$2:$N$1048576,11,0)</f>
        <v>0</v>
      </c>
      <c r="BK299" s="75">
        <f>+VLOOKUP($D299,[1]ggr_cons!$A$2:$N$1048576,12,0)</f>
        <v>0</v>
      </c>
      <c r="BL299" s="75">
        <f>+VLOOKUP($D299,[1]ggr_cons!$A$2:$N$1048576,13,0)</f>
        <v>0</v>
      </c>
      <c r="BM299" s="75">
        <f>+VLOOKUP($D299,[1]ggr_cons!$A$2:$N$1048576,14,0)</f>
        <v>0</v>
      </c>
      <c r="BN299" s="76">
        <f t="shared" si="586"/>
        <v>-229.94999999999982</v>
      </c>
      <c r="BO299" s="75"/>
      <c r="BP299" s="75"/>
      <c r="BQ299" s="77">
        <f t="shared" si="509"/>
        <v>19.690000000000001</v>
      </c>
      <c r="BR299" s="77">
        <f t="shared" si="510"/>
        <v>0</v>
      </c>
      <c r="BS299" s="77">
        <f t="shared" si="511"/>
        <v>0</v>
      </c>
      <c r="BT299" s="77">
        <f t="shared" si="512"/>
        <v>0</v>
      </c>
      <c r="BU299" s="77">
        <f t="shared" si="513"/>
        <v>0</v>
      </c>
      <c r="BV299" s="77">
        <f t="shared" si="514"/>
        <v>0</v>
      </c>
      <c r="BW299" s="77">
        <f t="shared" si="515"/>
        <v>0</v>
      </c>
      <c r="BX299" s="77">
        <f t="shared" si="516"/>
        <v>0</v>
      </c>
      <c r="BY299" s="77">
        <f t="shared" si="517"/>
        <v>0</v>
      </c>
      <c r="BZ299" s="77">
        <f t="shared" si="518"/>
        <v>0</v>
      </c>
      <c r="CA299" s="77">
        <f t="shared" si="519"/>
        <v>0</v>
      </c>
      <c r="CB299" s="77">
        <f t="shared" si="520"/>
        <v>0</v>
      </c>
      <c r="CC299" s="77">
        <f t="shared" si="521"/>
        <v>19.690000000000001</v>
      </c>
      <c r="CD299" s="75"/>
      <c r="CE299" s="77"/>
      <c r="CF299" s="77">
        <f t="shared" si="522"/>
        <v>16.272727272727273</v>
      </c>
      <c r="CG299" s="77">
        <f t="shared" si="523"/>
        <v>0</v>
      </c>
      <c r="CH299" s="77">
        <f t="shared" si="524"/>
        <v>0</v>
      </c>
      <c r="CI299" s="77">
        <f t="shared" si="525"/>
        <v>0</v>
      </c>
      <c r="CJ299" s="77">
        <f t="shared" si="526"/>
        <v>0</v>
      </c>
      <c r="CK299" s="77">
        <f t="shared" si="527"/>
        <v>0</v>
      </c>
      <c r="CL299" s="77">
        <f t="shared" si="528"/>
        <v>0</v>
      </c>
      <c r="CM299" s="77">
        <f t="shared" si="529"/>
        <v>0</v>
      </c>
      <c r="CN299" s="77">
        <f t="shared" si="530"/>
        <v>0</v>
      </c>
      <c r="CO299" s="77">
        <f t="shared" si="531"/>
        <v>0</v>
      </c>
      <c r="CP299" s="77">
        <f t="shared" si="532"/>
        <v>0</v>
      </c>
      <c r="CQ299" s="77">
        <f t="shared" si="533"/>
        <v>0</v>
      </c>
      <c r="CR299" s="77">
        <f t="shared" si="534"/>
        <v>16.272727272727273</v>
      </c>
      <c r="CS299" s="75"/>
      <c r="CT299" s="75"/>
      <c r="CU299" s="78">
        <f t="shared" si="547"/>
        <v>39.380000000000003</v>
      </c>
      <c r="CV299" s="78">
        <f t="shared" si="548"/>
        <v>0</v>
      </c>
      <c r="CW299" s="78">
        <f t="shared" si="549"/>
        <v>0</v>
      </c>
      <c r="CX299" s="78">
        <f t="shared" si="550"/>
        <v>0</v>
      </c>
      <c r="CY299" s="78">
        <f t="shared" si="551"/>
        <v>0</v>
      </c>
      <c r="CZ299" s="78">
        <f t="shared" si="552"/>
        <v>0</v>
      </c>
      <c r="DA299" s="78">
        <f t="shared" si="553"/>
        <v>0</v>
      </c>
      <c r="DB299" s="78">
        <f t="shared" si="554"/>
        <v>0</v>
      </c>
      <c r="DC299" s="78">
        <f t="shared" si="555"/>
        <v>0</v>
      </c>
      <c r="DD299" s="78">
        <f t="shared" si="556"/>
        <v>0</v>
      </c>
      <c r="DE299" s="78">
        <f t="shared" si="557"/>
        <v>0</v>
      </c>
      <c r="DF299" s="78">
        <f t="shared" si="558"/>
        <v>0</v>
      </c>
      <c r="DG299" s="77">
        <f t="shared" si="559"/>
        <v>39.380000000000003</v>
      </c>
      <c r="DH299" s="75"/>
      <c r="DJ299" s="6">
        <f t="shared" si="560"/>
        <v>30</v>
      </c>
      <c r="DK299" s="6">
        <f t="shared" si="561"/>
        <v>0</v>
      </c>
      <c r="DL299" s="6">
        <f t="shared" si="562"/>
        <v>0</v>
      </c>
      <c r="DM299" s="6">
        <f t="shared" si="563"/>
        <v>0</v>
      </c>
      <c r="DN299" s="6">
        <f t="shared" si="564"/>
        <v>0</v>
      </c>
      <c r="DO299" s="6">
        <f t="shared" si="565"/>
        <v>0</v>
      </c>
      <c r="DP299" s="6">
        <f t="shared" si="566"/>
        <v>0</v>
      </c>
      <c r="DQ299" s="6">
        <f t="shared" si="567"/>
        <v>0</v>
      </c>
      <c r="DR299" s="6">
        <f t="shared" si="568"/>
        <v>0</v>
      </c>
      <c r="DS299" s="6">
        <f t="shared" si="569"/>
        <v>0</v>
      </c>
      <c r="DT299" s="6">
        <f t="shared" si="570"/>
        <v>0</v>
      </c>
      <c r="DU299" s="6">
        <f t="shared" si="571"/>
        <v>0</v>
      </c>
      <c r="DV299" s="77">
        <f t="shared" si="589"/>
        <v>30</v>
      </c>
      <c r="DY299" s="6">
        <v>0</v>
      </c>
      <c r="DZ299" s="6">
        <v>0</v>
      </c>
      <c r="EA299" s="6">
        <v>0</v>
      </c>
      <c r="EB299" s="6">
        <v>0</v>
      </c>
      <c r="EC299" s="6">
        <v>0</v>
      </c>
      <c r="ED299" s="6">
        <v>0</v>
      </c>
      <c r="EE299" s="6">
        <v>0</v>
      </c>
      <c r="EF299" s="6">
        <v>0</v>
      </c>
      <c r="EG299" s="6">
        <v>0</v>
      </c>
      <c r="EH299" s="6">
        <v>0</v>
      </c>
      <c r="EI299" s="6">
        <v>0</v>
      </c>
      <c r="EJ299" s="6">
        <v>0</v>
      </c>
      <c r="EK299" s="77">
        <f t="shared" si="587"/>
        <v>0</v>
      </c>
      <c r="EO299" s="75">
        <f t="shared" si="535"/>
        <v>69.38</v>
      </c>
      <c r="EP299" s="75">
        <f t="shared" si="536"/>
        <v>0</v>
      </c>
      <c r="EQ299" s="75">
        <f t="shared" si="537"/>
        <v>0</v>
      </c>
      <c r="ER299" s="75">
        <f t="shared" si="538"/>
        <v>0</v>
      </c>
      <c r="ES299" s="75">
        <f t="shared" si="539"/>
        <v>0</v>
      </c>
      <c r="ET299" s="75">
        <f t="shared" si="540"/>
        <v>0</v>
      </c>
      <c r="EU299" s="75">
        <f t="shared" si="541"/>
        <v>0</v>
      </c>
      <c r="EV299" s="75">
        <f t="shared" si="542"/>
        <v>0</v>
      </c>
      <c r="EW299" s="75">
        <f t="shared" si="543"/>
        <v>0</v>
      </c>
      <c r="EX299" s="75">
        <f t="shared" si="544"/>
        <v>0</v>
      </c>
      <c r="EY299" s="75">
        <f t="shared" si="545"/>
        <v>0</v>
      </c>
      <c r="EZ299" s="75">
        <f t="shared" si="546"/>
        <v>0</v>
      </c>
      <c r="FA299" s="77">
        <f t="shared" si="588"/>
        <v>69.38</v>
      </c>
      <c r="FD299" s="75">
        <f t="shared" si="572"/>
        <v>1899.62</v>
      </c>
      <c r="FE299" s="75">
        <f t="shared" si="573"/>
        <v>0</v>
      </c>
      <c r="FF299" s="75">
        <f t="shared" si="574"/>
        <v>0</v>
      </c>
      <c r="FG299" s="75">
        <f t="shared" si="575"/>
        <v>0</v>
      </c>
      <c r="FH299" s="75">
        <f t="shared" si="576"/>
        <v>0</v>
      </c>
      <c r="FI299" s="75">
        <f t="shared" si="577"/>
        <v>0</v>
      </c>
      <c r="FJ299" s="75">
        <f t="shared" si="578"/>
        <v>0</v>
      </c>
      <c r="FK299" s="75">
        <f t="shared" si="579"/>
        <v>0</v>
      </c>
      <c r="FL299" s="75">
        <f t="shared" si="580"/>
        <v>0</v>
      </c>
      <c r="FM299" s="75">
        <f t="shared" si="581"/>
        <v>0</v>
      </c>
      <c r="FN299" s="75">
        <f t="shared" si="582"/>
        <v>0</v>
      </c>
      <c r="FO299" s="75">
        <f t="shared" si="583"/>
        <v>0</v>
      </c>
      <c r="FP299" s="75">
        <f t="shared" si="584"/>
        <v>1899.62</v>
      </c>
    </row>
    <row r="300" spans="1:172" ht="15" customHeight="1" outlineLevel="2" x14ac:dyDescent="0.25">
      <c r="A300" s="30">
        <v>12</v>
      </c>
      <c r="B300" s="30" t="s">
        <v>408</v>
      </c>
      <c r="C300" s="30" t="s">
        <v>6</v>
      </c>
      <c r="D300" s="64">
        <f t="shared" si="507"/>
        <v>16271</v>
      </c>
      <c r="E300" s="62">
        <v>16271</v>
      </c>
      <c r="F300" s="37" t="s">
        <v>938</v>
      </c>
      <c r="G300" s="36" t="s">
        <v>410</v>
      </c>
      <c r="H300" s="36" t="s">
        <v>410</v>
      </c>
      <c r="I300" s="37" t="s">
        <v>937</v>
      </c>
      <c r="J300" s="37" t="s">
        <v>415</v>
      </c>
      <c r="K300" s="37" t="s">
        <v>415</v>
      </c>
      <c r="L300" s="32" t="s">
        <v>220</v>
      </c>
      <c r="M300" s="33" t="s">
        <v>405</v>
      </c>
      <c r="N300" s="34">
        <v>0.01</v>
      </c>
      <c r="O300" s="34">
        <v>0.02</v>
      </c>
      <c r="P300" s="34">
        <v>0</v>
      </c>
      <c r="Q300" s="34">
        <v>0</v>
      </c>
      <c r="R300" s="33">
        <v>0</v>
      </c>
      <c r="S300" s="33">
        <v>0</v>
      </c>
      <c r="T300" s="33">
        <v>30</v>
      </c>
      <c r="U300" s="33"/>
      <c r="X300" s="75">
        <f>+VLOOKUP($D300,[1]venta_neta_cons!$A$2:$N$1048576,3,0)</f>
        <v>3943</v>
      </c>
      <c r="Y300" s="75">
        <f>+VLOOKUP($D300,[1]venta_neta_cons!$A$2:$N$1048576,4,0)</f>
        <v>0</v>
      </c>
      <c r="Z300" s="75">
        <f>+VLOOKUP($D300,[1]venta_neta_cons!$A$2:$N$1048576,5,0)</f>
        <v>0</v>
      </c>
      <c r="AA300" s="75">
        <f>+VLOOKUP($D300,[1]venta_neta_cons!$A$2:$N$1048576,6,0)</f>
        <v>0</v>
      </c>
      <c r="AB300" s="75">
        <f>+VLOOKUP($D300,[1]venta_neta_cons!$A$2:$N$1048576,7,0)</f>
        <v>0</v>
      </c>
      <c r="AC300" s="75">
        <f>+VLOOKUP($D300,[1]venta_neta_cons!$A$2:$N$1048576,8,0)</f>
        <v>0</v>
      </c>
      <c r="AD300" s="75">
        <f>+VLOOKUP($D300,[1]venta_neta_cons!$A$2:$N$1048576,9,0)</f>
        <v>0</v>
      </c>
      <c r="AE300" s="75">
        <f>+VLOOKUP($D300,[1]venta_neta_cons!$A$2:$N$1048576,10,0)</f>
        <v>0</v>
      </c>
      <c r="AF300" s="75">
        <f>+VLOOKUP($D300,[1]venta_neta_cons!$A$2:$N$1048576,11,0)</f>
        <v>0</v>
      </c>
      <c r="AG300" s="75">
        <f>+VLOOKUP($D300,[1]venta_neta_cons!$A$2:$N$1048576,12,0)</f>
        <v>0</v>
      </c>
      <c r="AH300" s="75">
        <f>+VLOOKUP($D300,[1]venta_neta_cons!$A$2:$N$1048576,13,0)</f>
        <v>0</v>
      </c>
      <c r="AI300" s="75">
        <f>+VLOOKUP($D300,[1]venta_neta_cons!$A$2:$N$1048576,14,0)</f>
        <v>0</v>
      </c>
      <c r="AJ300" s="76">
        <f t="shared" si="508"/>
        <v>3943</v>
      </c>
      <c r="AK300" s="159">
        <f t="shared" si="506"/>
        <v>0.2110372812579254</v>
      </c>
      <c r="AL300" s="76"/>
      <c r="AM300" s="75">
        <f>+VLOOKUP($D300,[1]saldo_cons!$A$2:$N$1048576,3,0)</f>
        <v>3943</v>
      </c>
      <c r="AN300" s="75">
        <f>+VLOOKUP($D300,[1]saldo_cons!$A$2:$N$1048576,4,0)</f>
        <v>0</v>
      </c>
      <c r="AO300" s="75">
        <f>+VLOOKUP($D300,[1]saldo_cons!$A$2:$N$1048576,5,0)</f>
        <v>0</v>
      </c>
      <c r="AP300" s="75">
        <f>+VLOOKUP($D300,[1]saldo_cons!$A$2:$N$1048576,6,0)</f>
        <v>0</v>
      </c>
      <c r="AQ300" s="75">
        <f>+VLOOKUP($D300,[1]saldo_cons!$A$2:$N$1048576,7,0)</f>
        <v>0</v>
      </c>
      <c r="AR300" s="75">
        <f>+VLOOKUP($D300,[1]saldo_cons!$A$2:$N$1048576,8,0)</f>
        <v>0</v>
      </c>
      <c r="AS300" s="75">
        <f>+VLOOKUP($D300,[1]saldo_cons!$A$2:$N$1048576,9,0)</f>
        <v>0</v>
      </c>
      <c r="AT300" s="75">
        <f>+VLOOKUP($D300,[1]saldo_cons!$A$2:$N$1048576,10,0)</f>
        <v>0</v>
      </c>
      <c r="AU300" s="75">
        <f>+VLOOKUP($D300,[1]saldo_cons!$A$2:$N$1048576,11,0)</f>
        <v>0</v>
      </c>
      <c r="AV300" s="75">
        <f>+VLOOKUP($D300,[1]saldo_cons!$A$2:$N$1048576,12,0)</f>
        <v>0</v>
      </c>
      <c r="AW300" s="75">
        <f>+VLOOKUP($D300,[1]saldo_cons!$A$2:$N$1048576,13,0)</f>
        <v>0</v>
      </c>
      <c r="AX300" s="75">
        <f>+VLOOKUP($D300,[1]saldo_cons!$A$2:$N$1048576,14,0)</f>
        <v>0</v>
      </c>
      <c r="AY300" s="76">
        <f t="shared" si="585"/>
        <v>3943</v>
      </c>
      <c r="AZ300" s="76"/>
      <c r="BA300" s="76"/>
      <c r="BB300" s="75">
        <f>+VLOOKUP($D300,[1]ggr_cons!$A$2:$N$1048576,3,0)</f>
        <v>832.11999999999989</v>
      </c>
      <c r="BC300" s="75">
        <f>+VLOOKUP($D300,[1]ggr_cons!$A$2:$N$1048576,4,0)</f>
        <v>0</v>
      </c>
      <c r="BD300" s="75">
        <f>+VLOOKUP($D300,[1]ggr_cons!$A$2:$N$1048576,5,0)</f>
        <v>0</v>
      </c>
      <c r="BE300" s="75">
        <f>+VLOOKUP($D300,[1]ggr_cons!$A$2:$N$1048576,6,0)</f>
        <v>0</v>
      </c>
      <c r="BF300" s="75">
        <f>+VLOOKUP($D300,[1]ggr_cons!$A$2:$N$1048576,7,0)</f>
        <v>0</v>
      </c>
      <c r="BG300" s="75">
        <f>+VLOOKUP($D300,[1]ggr_cons!$A$2:$N$1048576,8,0)</f>
        <v>0</v>
      </c>
      <c r="BH300" s="75">
        <f>+VLOOKUP($D300,[1]ggr_cons!$A$2:$N$1048576,9,0)</f>
        <v>0</v>
      </c>
      <c r="BI300" s="75">
        <f>+VLOOKUP($D300,[1]ggr_cons!$A$2:$N$1048576,10,0)</f>
        <v>0</v>
      </c>
      <c r="BJ300" s="75">
        <f>+VLOOKUP($D300,[1]ggr_cons!$A$2:$N$1048576,11,0)</f>
        <v>0</v>
      </c>
      <c r="BK300" s="75">
        <f>+VLOOKUP($D300,[1]ggr_cons!$A$2:$N$1048576,12,0)</f>
        <v>0</v>
      </c>
      <c r="BL300" s="75">
        <f>+VLOOKUP($D300,[1]ggr_cons!$A$2:$N$1048576,13,0)</f>
        <v>0</v>
      </c>
      <c r="BM300" s="75">
        <f>+VLOOKUP($D300,[1]ggr_cons!$A$2:$N$1048576,14,0)</f>
        <v>0</v>
      </c>
      <c r="BN300" s="76">
        <f t="shared" si="586"/>
        <v>832.11999999999989</v>
      </c>
      <c r="BO300" s="75"/>
      <c r="BP300" s="75"/>
      <c r="BQ300" s="77">
        <f t="shared" si="509"/>
        <v>39.43</v>
      </c>
      <c r="BR300" s="77">
        <f t="shared" si="510"/>
        <v>0</v>
      </c>
      <c r="BS300" s="77">
        <f t="shared" si="511"/>
        <v>0</v>
      </c>
      <c r="BT300" s="77">
        <f t="shared" si="512"/>
        <v>0</v>
      </c>
      <c r="BU300" s="77">
        <f t="shared" si="513"/>
        <v>0</v>
      </c>
      <c r="BV300" s="77">
        <f t="shared" si="514"/>
        <v>0</v>
      </c>
      <c r="BW300" s="77">
        <f t="shared" si="515"/>
        <v>0</v>
      </c>
      <c r="BX300" s="77">
        <f t="shared" si="516"/>
        <v>0</v>
      </c>
      <c r="BY300" s="77">
        <f t="shared" si="517"/>
        <v>0</v>
      </c>
      <c r="BZ300" s="77">
        <f t="shared" si="518"/>
        <v>0</v>
      </c>
      <c r="CA300" s="77">
        <f t="shared" si="519"/>
        <v>0</v>
      </c>
      <c r="CB300" s="77">
        <f t="shared" si="520"/>
        <v>0</v>
      </c>
      <c r="CC300" s="77">
        <f t="shared" si="521"/>
        <v>39.43</v>
      </c>
      <c r="CD300" s="75"/>
      <c r="CE300" s="77"/>
      <c r="CF300" s="77">
        <f t="shared" si="522"/>
        <v>32.586776859504134</v>
      </c>
      <c r="CG300" s="77">
        <f t="shared" si="523"/>
        <v>0</v>
      </c>
      <c r="CH300" s="77">
        <f t="shared" si="524"/>
        <v>0</v>
      </c>
      <c r="CI300" s="77">
        <f t="shared" si="525"/>
        <v>0</v>
      </c>
      <c r="CJ300" s="77">
        <f t="shared" si="526"/>
        <v>0</v>
      </c>
      <c r="CK300" s="77">
        <f t="shared" si="527"/>
        <v>0</v>
      </c>
      <c r="CL300" s="77">
        <f t="shared" si="528"/>
        <v>0</v>
      </c>
      <c r="CM300" s="77">
        <f t="shared" si="529"/>
        <v>0</v>
      </c>
      <c r="CN300" s="77">
        <f t="shared" si="530"/>
        <v>0</v>
      </c>
      <c r="CO300" s="77">
        <f t="shared" si="531"/>
        <v>0</v>
      </c>
      <c r="CP300" s="77">
        <f t="shared" si="532"/>
        <v>0</v>
      </c>
      <c r="CQ300" s="77">
        <f t="shared" si="533"/>
        <v>0</v>
      </c>
      <c r="CR300" s="77">
        <f t="shared" si="534"/>
        <v>32.586776859504134</v>
      </c>
      <c r="CS300" s="75"/>
      <c r="CT300" s="75"/>
      <c r="CU300" s="78">
        <f t="shared" si="547"/>
        <v>78.86</v>
      </c>
      <c r="CV300" s="78">
        <f t="shared" si="548"/>
        <v>0</v>
      </c>
      <c r="CW300" s="78">
        <f t="shared" si="549"/>
        <v>0</v>
      </c>
      <c r="CX300" s="78">
        <f t="shared" si="550"/>
        <v>0</v>
      </c>
      <c r="CY300" s="78">
        <f t="shared" si="551"/>
        <v>0</v>
      </c>
      <c r="CZ300" s="78">
        <f t="shared" si="552"/>
        <v>0</v>
      </c>
      <c r="DA300" s="78">
        <f t="shared" si="553"/>
        <v>0</v>
      </c>
      <c r="DB300" s="78">
        <f t="shared" si="554"/>
        <v>0</v>
      </c>
      <c r="DC300" s="78">
        <f t="shared" si="555"/>
        <v>0</v>
      </c>
      <c r="DD300" s="78">
        <f t="shared" si="556"/>
        <v>0</v>
      </c>
      <c r="DE300" s="78">
        <f t="shared" si="557"/>
        <v>0</v>
      </c>
      <c r="DF300" s="78">
        <f t="shared" si="558"/>
        <v>0</v>
      </c>
      <c r="DG300" s="77">
        <f t="shared" si="559"/>
        <v>78.86</v>
      </c>
      <c r="DH300" s="75"/>
      <c r="DJ300" s="6">
        <f t="shared" si="560"/>
        <v>30</v>
      </c>
      <c r="DK300" s="6">
        <f t="shared" si="561"/>
        <v>0</v>
      </c>
      <c r="DL300" s="6">
        <f t="shared" si="562"/>
        <v>0</v>
      </c>
      <c r="DM300" s="6">
        <f t="shared" si="563"/>
        <v>0</v>
      </c>
      <c r="DN300" s="6">
        <f t="shared" si="564"/>
        <v>0</v>
      </c>
      <c r="DO300" s="6">
        <f t="shared" si="565"/>
        <v>0</v>
      </c>
      <c r="DP300" s="6">
        <f t="shared" si="566"/>
        <v>0</v>
      </c>
      <c r="DQ300" s="6">
        <f t="shared" si="567"/>
        <v>0</v>
      </c>
      <c r="DR300" s="6">
        <f t="shared" si="568"/>
        <v>0</v>
      </c>
      <c r="DS300" s="6">
        <f t="shared" si="569"/>
        <v>0</v>
      </c>
      <c r="DT300" s="6">
        <f t="shared" si="570"/>
        <v>0</v>
      </c>
      <c r="DU300" s="6">
        <f t="shared" si="571"/>
        <v>0</v>
      </c>
      <c r="DV300" s="77">
        <f t="shared" si="589"/>
        <v>30</v>
      </c>
      <c r="DY300" s="6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77">
        <f t="shared" si="587"/>
        <v>0</v>
      </c>
      <c r="EO300" s="75">
        <f t="shared" si="535"/>
        <v>108.86</v>
      </c>
      <c r="EP300" s="75">
        <f t="shared" si="536"/>
        <v>0</v>
      </c>
      <c r="EQ300" s="75">
        <f t="shared" si="537"/>
        <v>0</v>
      </c>
      <c r="ER300" s="75">
        <f t="shared" si="538"/>
        <v>0</v>
      </c>
      <c r="ES300" s="75">
        <f t="shared" si="539"/>
        <v>0</v>
      </c>
      <c r="ET300" s="75">
        <f t="shared" si="540"/>
        <v>0</v>
      </c>
      <c r="EU300" s="75">
        <f t="shared" si="541"/>
        <v>0</v>
      </c>
      <c r="EV300" s="75">
        <f t="shared" si="542"/>
        <v>0</v>
      </c>
      <c r="EW300" s="75">
        <f t="shared" si="543"/>
        <v>0</v>
      </c>
      <c r="EX300" s="75">
        <f t="shared" si="544"/>
        <v>0</v>
      </c>
      <c r="EY300" s="75">
        <f t="shared" si="545"/>
        <v>0</v>
      </c>
      <c r="EZ300" s="75">
        <f t="shared" si="546"/>
        <v>0</v>
      </c>
      <c r="FA300" s="77">
        <f t="shared" si="588"/>
        <v>108.86</v>
      </c>
      <c r="FD300" s="75">
        <f t="shared" si="572"/>
        <v>3834.14</v>
      </c>
      <c r="FE300" s="75">
        <f t="shared" si="573"/>
        <v>0</v>
      </c>
      <c r="FF300" s="75">
        <f t="shared" si="574"/>
        <v>0</v>
      </c>
      <c r="FG300" s="75">
        <f t="shared" si="575"/>
        <v>0</v>
      </c>
      <c r="FH300" s="75">
        <f t="shared" si="576"/>
        <v>0</v>
      </c>
      <c r="FI300" s="75">
        <f t="shared" si="577"/>
        <v>0</v>
      </c>
      <c r="FJ300" s="75">
        <f t="shared" si="578"/>
        <v>0</v>
      </c>
      <c r="FK300" s="75">
        <f t="shared" si="579"/>
        <v>0</v>
      </c>
      <c r="FL300" s="75">
        <f t="shared" si="580"/>
        <v>0</v>
      </c>
      <c r="FM300" s="75">
        <f t="shared" si="581"/>
        <v>0</v>
      </c>
      <c r="FN300" s="75">
        <f t="shared" si="582"/>
        <v>0</v>
      </c>
      <c r="FO300" s="75">
        <f t="shared" si="583"/>
        <v>0</v>
      </c>
      <c r="FP300" s="75">
        <f t="shared" si="584"/>
        <v>3834.14</v>
      </c>
    </row>
    <row r="301" spans="1:172" ht="15" customHeight="1" outlineLevel="2" x14ac:dyDescent="0.25">
      <c r="A301" s="30">
        <v>12</v>
      </c>
      <c r="B301" s="30" t="s">
        <v>408</v>
      </c>
      <c r="C301" s="30" t="s">
        <v>6</v>
      </c>
      <c r="D301" s="64">
        <f t="shared" si="507"/>
        <v>16272</v>
      </c>
      <c r="E301" s="62">
        <v>16272</v>
      </c>
      <c r="F301" s="37" t="s">
        <v>941</v>
      </c>
      <c r="G301" s="36" t="s">
        <v>410</v>
      </c>
      <c r="H301" s="36" t="s">
        <v>410</v>
      </c>
      <c r="I301" s="37" t="s">
        <v>939</v>
      </c>
      <c r="J301" s="37" t="s">
        <v>940</v>
      </c>
      <c r="K301" s="37" t="s">
        <v>415</v>
      </c>
      <c r="L301" s="32" t="s">
        <v>220</v>
      </c>
      <c r="M301" s="33" t="s">
        <v>405</v>
      </c>
      <c r="N301" s="34">
        <v>0.01</v>
      </c>
      <c r="O301" s="34">
        <v>0.02</v>
      </c>
      <c r="P301" s="34">
        <v>0</v>
      </c>
      <c r="Q301" s="34">
        <v>0</v>
      </c>
      <c r="R301" s="33">
        <v>0</v>
      </c>
      <c r="S301" s="33">
        <v>0</v>
      </c>
      <c r="T301" s="33">
        <v>30</v>
      </c>
      <c r="U301" s="33"/>
      <c r="X301" s="75">
        <f>+VLOOKUP($D301,[1]venta_neta_cons!$A$2:$N$1048576,3,0)</f>
        <v>593</v>
      </c>
      <c r="Y301" s="75">
        <f>+VLOOKUP($D301,[1]venta_neta_cons!$A$2:$N$1048576,4,0)</f>
        <v>0</v>
      </c>
      <c r="Z301" s="75">
        <f>+VLOOKUP($D301,[1]venta_neta_cons!$A$2:$N$1048576,5,0)</f>
        <v>0</v>
      </c>
      <c r="AA301" s="75">
        <f>+VLOOKUP($D301,[1]venta_neta_cons!$A$2:$N$1048576,6,0)</f>
        <v>0</v>
      </c>
      <c r="AB301" s="75">
        <f>+VLOOKUP($D301,[1]venta_neta_cons!$A$2:$N$1048576,7,0)</f>
        <v>0</v>
      </c>
      <c r="AC301" s="75">
        <f>+VLOOKUP($D301,[1]venta_neta_cons!$A$2:$N$1048576,8,0)</f>
        <v>0</v>
      </c>
      <c r="AD301" s="75">
        <f>+VLOOKUP($D301,[1]venta_neta_cons!$A$2:$N$1048576,9,0)</f>
        <v>0</v>
      </c>
      <c r="AE301" s="75">
        <f>+VLOOKUP($D301,[1]venta_neta_cons!$A$2:$N$1048576,10,0)</f>
        <v>0</v>
      </c>
      <c r="AF301" s="75">
        <f>+VLOOKUP($D301,[1]venta_neta_cons!$A$2:$N$1048576,11,0)</f>
        <v>0</v>
      </c>
      <c r="AG301" s="75">
        <f>+VLOOKUP($D301,[1]venta_neta_cons!$A$2:$N$1048576,12,0)</f>
        <v>0</v>
      </c>
      <c r="AH301" s="75">
        <f>+VLOOKUP($D301,[1]venta_neta_cons!$A$2:$N$1048576,13,0)</f>
        <v>0</v>
      </c>
      <c r="AI301" s="75">
        <f>+VLOOKUP($D301,[1]venta_neta_cons!$A$2:$N$1048576,14,0)</f>
        <v>0</v>
      </c>
      <c r="AJ301" s="76">
        <f t="shared" si="508"/>
        <v>593</v>
      </c>
      <c r="AK301" s="159">
        <f t="shared" si="506"/>
        <v>0.54487352445193926</v>
      </c>
      <c r="AL301" s="76"/>
      <c r="AM301" s="75">
        <f>+VLOOKUP($D301,[1]saldo_cons!$A$2:$N$1048576,3,0)</f>
        <v>593</v>
      </c>
      <c r="AN301" s="75">
        <f>+VLOOKUP($D301,[1]saldo_cons!$A$2:$N$1048576,4,0)</f>
        <v>0</v>
      </c>
      <c r="AO301" s="75">
        <f>+VLOOKUP($D301,[1]saldo_cons!$A$2:$N$1048576,5,0)</f>
        <v>0</v>
      </c>
      <c r="AP301" s="75">
        <f>+VLOOKUP($D301,[1]saldo_cons!$A$2:$N$1048576,6,0)</f>
        <v>0</v>
      </c>
      <c r="AQ301" s="75">
        <f>+VLOOKUP($D301,[1]saldo_cons!$A$2:$N$1048576,7,0)</f>
        <v>0</v>
      </c>
      <c r="AR301" s="75">
        <f>+VLOOKUP($D301,[1]saldo_cons!$A$2:$N$1048576,8,0)</f>
        <v>0</v>
      </c>
      <c r="AS301" s="75">
        <f>+VLOOKUP($D301,[1]saldo_cons!$A$2:$N$1048576,9,0)</f>
        <v>0</v>
      </c>
      <c r="AT301" s="75">
        <f>+VLOOKUP($D301,[1]saldo_cons!$A$2:$N$1048576,10,0)</f>
        <v>0</v>
      </c>
      <c r="AU301" s="75">
        <f>+VLOOKUP($D301,[1]saldo_cons!$A$2:$N$1048576,11,0)</f>
        <v>0</v>
      </c>
      <c r="AV301" s="75">
        <f>+VLOOKUP($D301,[1]saldo_cons!$A$2:$N$1048576,12,0)</f>
        <v>0</v>
      </c>
      <c r="AW301" s="75">
        <f>+VLOOKUP($D301,[1]saldo_cons!$A$2:$N$1048576,13,0)</f>
        <v>0</v>
      </c>
      <c r="AX301" s="75">
        <f>+VLOOKUP($D301,[1]saldo_cons!$A$2:$N$1048576,14,0)</f>
        <v>0</v>
      </c>
      <c r="AY301" s="76">
        <f t="shared" si="585"/>
        <v>593</v>
      </c>
      <c r="AZ301" s="76"/>
      <c r="BA301" s="76"/>
      <c r="BB301" s="75">
        <f>+VLOOKUP($D301,[1]ggr_cons!$A$2:$N$1048576,3,0)</f>
        <v>323.11</v>
      </c>
      <c r="BC301" s="75">
        <f>+VLOOKUP($D301,[1]ggr_cons!$A$2:$N$1048576,4,0)</f>
        <v>0</v>
      </c>
      <c r="BD301" s="75">
        <f>+VLOOKUP($D301,[1]ggr_cons!$A$2:$N$1048576,5,0)</f>
        <v>0</v>
      </c>
      <c r="BE301" s="75">
        <f>+VLOOKUP($D301,[1]ggr_cons!$A$2:$N$1048576,6,0)</f>
        <v>0</v>
      </c>
      <c r="BF301" s="75">
        <f>+VLOOKUP($D301,[1]ggr_cons!$A$2:$N$1048576,7,0)</f>
        <v>0</v>
      </c>
      <c r="BG301" s="75">
        <f>+VLOOKUP($D301,[1]ggr_cons!$A$2:$N$1048576,8,0)</f>
        <v>0</v>
      </c>
      <c r="BH301" s="75">
        <f>+VLOOKUP($D301,[1]ggr_cons!$A$2:$N$1048576,9,0)</f>
        <v>0</v>
      </c>
      <c r="BI301" s="75">
        <f>+VLOOKUP($D301,[1]ggr_cons!$A$2:$N$1048576,10,0)</f>
        <v>0</v>
      </c>
      <c r="BJ301" s="75">
        <f>+VLOOKUP($D301,[1]ggr_cons!$A$2:$N$1048576,11,0)</f>
        <v>0</v>
      </c>
      <c r="BK301" s="75">
        <f>+VLOOKUP($D301,[1]ggr_cons!$A$2:$N$1048576,12,0)</f>
        <v>0</v>
      </c>
      <c r="BL301" s="75">
        <f>+VLOOKUP($D301,[1]ggr_cons!$A$2:$N$1048576,13,0)</f>
        <v>0</v>
      </c>
      <c r="BM301" s="75">
        <f>+VLOOKUP($D301,[1]ggr_cons!$A$2:$N$1048576,14,0)</f>
        <v>0</v>
      </c>
      <c r="BN301" s="76">
        <f t="shared" si="586"/>
        <v>323.11</v>
      </c>
      <c r="BO301" s="75"/>
      <c r="BP301" s="75"/>
      <c r="BQ301" s="77">
        <f t="shared" si="509"/>
        <v>5.93</v>
      </c>
      <c r="BR301" s="77">
        <f t="shared" si="510"/>
        <v>0</v>
      </c>
      <c r="BS301" s="77">
        <f t="shared" si="511"/>
        <v>0</v>
      </c>
      <c r="BT301" s="77">
        <f t="shared" si="512"/>
        <v>0</v>
      </c>
      <c r="BU301" s="77">
        <f t="shared" si="513"/>
        <v>0</v>
      </c>
      <c r="BV301" s="77">
        <f t="shared" si="514"/>
        <v>0</v>
      </c>
      <c r="BW301" s="77">
        <f t="shared" si="515"/>
        <v>0</v>
      </c>
      <c r="BX301" s="77">
        <f t="shared" si="516"/>
        <v>0</v>
      </c>
      <c r="BY301" s="77">
        <f t="shared" si="517"/>
        <v>0</v>
      </c>
      <c r="BZ301" s="77">
        <f t="shared" si="518"/>
        <v>0</v>
      </c>
      <c r="CA301" s="77">
        <f t="shared" si="519"/>
        <v>0</v>
      </c>
      <c r="CB301" s="77">
        <f t="shared" si="520"/>
        <v>0</v>
      </c>
      <c r="CC301" s="77">
        <f t="shared" si="521"/>
        <v>5.93</v>
      </c>
      <c r="CD301" s="75"/>
      <c r="CE301" s="77"/>
      <c r="CF301" s="77">
        <f t="shared" si="522"/>
        <v>4.9008264462809921</v>
      </c>
      <c r="CG301" s="77">
        <f t="shared" si="523"/>
        <v>0</v>
      </c>
      <c r="CH301" s="77">
        <f t="shared" si="524"/>
        <v>0</v>
      </c>
      <c r="CI301" s="77">
        <f t="shared" si="525"/>
        <v>0</v>
      </c>
      <c r="CJ301" s="77">
        <f t="shared" si="526"/>
        <v>0</v>
      </c>
      <c r="CK301" s="77">
        <f t="shared" si="527"/>
        <v>0</v>
      </c>
      <c r="CL301" s="77">
        <f t="shared" si="528"/>
        <v>0</v>
      </c>
      <c r="CM301" s="77">
        <f t="shared" si="529"/>
        <v>0</v>
      </c>
      <c r="CN301" s="77">
        <f t="shared" si="530"/>
        <v>0</v>
      </c>
      <c r="CO301" s="77">
        <f t="shared" si="531"/>
        <v>0</v>
      </c>
      <c r="CP301" s="77">
        <f t="shared" si="532"/>
        <v>0</v>
      </c>
      <c r="CQ301" s="77">
        <f t="shared" si="533"/>
        <v>0</v>
      </c>
      <c r="CR301" s="77">
        <f t="shared" si="534"/>
        <v>4.9008264462809921</v>
      </c>
      <c r="CS301" s="75"/>
      <c r="CT301" s="75"/>
      <c r="CU301" s="78">
        <f t="shared" si="547"/>
        <v>11.86</v>
      </c>
      <c r="CV301" s="78">
        <f t="shared" si="548"/>
        <v>0</v>
      </c>
      <c r="CW301" s="78">
        <f t="shared" si="549"/>
        <v>0</v>
      </c>
      <c r="CX301" s="78">
        <f t="shared" si="550"/>
        <v>0</v>
      </c>
      <c r="CY301" s="78">
        <f t="shared" si="551"/>
        <v>0</v>
      </c>
      <c r="CZ301" s="78">
        <f t="shared" si="552"/>
        <v>0</v>
      </c>
      <c r="DA301" s="78">
        <f t="shared" si="553"/>
        <v>0</v>
      </c>
      <c r="DB301" s="78">
        <f t="shared" si="554"/>
        <v>0</v>
      </c>
      <c r="DC301" s="78">
        <f t="shared" si="555"/>
        <v>0</v>
      </c>
      <c r="DD301" s="78">
        <f t="shared" si="556"/>
        <v>0</v>
      </c>
      <c r="DE301" s="78">
        <f t="shared" si="557"/>
        <v>0</v>
      </c>
      <c r="DF301" s="78">
        <f t="shared" si="558"/>
        <v>0</v>
      </c>
      <c r="DG301" s="77">
        <f t="shared" si="559"/>
        <v>11.86</v>
      </c>
      <c r="DH301" s="75"/>
      <c r="DJ301" s="6">
        <f t="shared" si="560"/>
        <v>30</v>
      </c>
      <c r="DK301" s="6">
        <f t="shared" si="561"/>
        <v>0</v>
      </c>
      <c r="DL301" s="6">
        <f t="shared" si="562"/>
        <v>0</v>
      </c>
      <c r="DM301" s="6">
        <f t="shared" si="563"/>
        <v>0</v>
      </c>
      <c r="DN301" s="6">
        <f t="shared" si="564"/>
        <v>0</v>
      </c>
      <c r="DO301" s="6">
        <f t="shared" si="565"/>
        <v>0</v>
      </c>
      <c r="DP301" s="6">
        <f t="shared" si="566"/>
        <v>0</v>
      </c>
      <c r="DQ301" s="6">
        <f t="shared" si="567"/>
        <v>0</v>
      </c>
      <c r="DR301" s="6">
        <f t="shared" si="568"/>
        <v>0</v>
      </c>
      <c r="DS301" s="6">
        <f t="shared" si="569"/>
        <v>0</v>
      </c>
      <c r="DT301" s="6">
        <f t="shared" si="570"/>
        <v>0</v>
      </c>
      <c r="DU301" s="6">
        <f t="shared" si="571"/>
        <v>0</v>
      </c>
      <c r="DV301" s="77">
        <f t="shared" si="589"/>
        <v>30</v>
      </c>
      <c r="DY301" s="6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77">
        <f t="shared" si="587"/>
        <v>0</v>
      </c>
      <c r="EO301" s="75">
        <f t="shared" si="535"/>
        <v>41.86</v>
      </c>
      <c r="EP301" s="75">
        <f t="shared" si="536"/>
        <v>0</v>
      </c>
      <c r="EQ301" s="75">
        <f t="shared" si="537"/>
        <v>0</v>
      </c>
      <c r="ER301" s="75">
        <f t="shared" si="538"/>
        <v>0</v>
      </c>
      <c r="ES301" s="75">
        <f t="shared" si="539"/>
        <v>0</v>
      </c>
      <c r="ET301" s="75">
        <f t="shared" si="540"/>
        <v>0</v>
      </c>
      <c r="EU301" s="75">
        <f t="shared" si="541"/>
        <v>0</v>
      </c>
      <c r="EV301" s="75">
        <f t="shared" si="542"/>
        <v>0</v>
      </c>
      <c r="EW301" s="75">
        <f t="shared" si="543"/>
        <v>0</v>
      </c>
      <c r="EX301" s="75">
        <f t="shared" si="544"/>
        <v>0</v>
      </c>
      <c r="EY301" s="75">
        <f t="shared" si="545"/>
        <v>0</v>
      </c>
      <c r="EZ301" s="75">
        <f t="shared" si="546"/>
        <v>0</v>
      </c>
      <c r="FA301" s="77">
        <f t="shared" si="588"/>
        <v>41.86</v>
      </c>
      <c r="FD301" s="75">
        <f t="shared" si="572"/>
        <v>551.14</v>
      </c>
      <c r="FE301" s="75">
        <f t="shared" si="573"/>
        <v>0</v>
      </c>
      <c r="FF301" s="75">
        <f t="shared" si="574"/>
        <v>0</v>
      </c>
      <c r="FG301" s="75">
        <f t="shared" si="575"/>
        <v>0</v>
      </c>
      <c r="FH301" s="75">
        <f t="shared" si="576"/>
        <v>0</v>
      </c>
      <c r="FI301" s="75">
        <f t="shared" si="577"/>
        <v>0</v>
      </c>
      <c r="FJ301" s="75">
        <f t="shared" si="578"/>
        <v>0</v>
      </c>
      <c r="FK301" s="75">
        <f t="shared" si="579"/>
        <v>0</v>
      </c>
      <c r="FL301" s="75">
        <f t="shared" si="580"/>
        <v>0</v>
      </c>
      <c r="FM301" s="75">
        <f t="shared" si="581"/>
        <v>0</v>
      </c>
      <c r="FN301" s="75">
        <f t="shared" si="582"/>
        <v>0</v>
      </c>
      <c r="FO301" s="75">
        <f t="shared" si="583"/>
        <v>0</v>
      </c>
      <c r="FP301" s="75">
        <f t="shared" si="584"/>
        <v>551.14</v>
      </c>
    </row>
    <row r="302" spans="1:172" ht="15" customHeight="1" outlineLevel="2" x14ac:dyDescent="0.25">
      <c r="A302" s="30">
        <v>12</v>
      </c>
      <c r="B302" s="30" t="s">
        <v>408</v>
      </c>
      <c r="C302" s="30" t="s">
        <v>6</v>
      </c>
      <c r="D302" s="64">
        <f t="shared" si="507"/>
        <v>16273</v>
      </c>
      <c r="E302" s="62">
        <v>16273</v>
      </c>
      <c r="F302" s="37" t="s">
        <v>943</v>
      </c>
      <c r="G302" s="36" t="s">
        <v>410</v>
      </c>
      <c r="H302" s="36" t="s">
        <v>410</v>
      </c>
      <c r="I302" s="37" t="s">
        <v>942</v>
      </c>
      <c r="J302" s="37" t="s">
        <v>414</v>
      </c>
      <c r="K302" s="37" t="s">
        <v>415</v>
      </c>
      <c r="L302" s="32" t="s">
        <v>220</v>
      </c>
      <c r="M302" s="33" t="s">
        <v>405</v>
      </c>
      <c r="N302" s="34">
        <v>0.01</v>
      </c>
      <c r="O302" s="34">
        <v>0.02</v>
      </c>
      <c r="P302" s="34">
        <v>0</v>
      </c>
      <c r="Q302" s="34">
        <v>0</v>
      </c>
      <c r="R302" s="33">
        <v>0</v>
      </c>
      <c r="S302" s="33">
        <v>0</v>
      </c>
      <c r="T302" s="33">
        <v>30</v>
      </c>
      <c r="U302" s="33"/>
      <c r="X302" s="75">
        <f>+VLOOKUP($D302,[1]venta_neta_cons!$A$2:$N$1048576,3,0)</f>
        <v>590</v>
      </c>
      <c r="Y302" s="75">
        <f>+VLOOKUP($D302,[1]venta_neta_cons!$A$2:$N$1048576,4,0)</f>
        <v>0</v>
      </c>
      <c r="Z302" s="75">
        <f>+VLOOKUP($D302,[1]venta_neta_cons!$A$2:$N$1048576,5,0)</f>
        <v>0</v>
      </c>
      <c r="AA302" s="75">
        <f>+VLOOKUP($D302,[1]venta_neta_cons!$A$2:$N$1048576,6,0)</f>
        <v>0</v>
      </c>
      <c r="AB302" s="75">
        <f>+VLOOKUP($D302,[1]venta_neta_cons!$A$2:$N$1048576,7,0)</f>
        <v>0</v>
      </c>
      <c r="AC302" s="75">
        <f>+VLOOKUP($D302,[1]venta_neta_cons!$A$2:$N$1048576,8,0)</f>
        <v>0</v>
      </c>
      <c r="AD302" s="75">
        <f>+VLOOKUP($D302,[1]venta_neta_cons!$A$2:$N$1048576,9,0)</f>
        <v>0</v>
      </c>
      <c r="AE302" s="75">
        <f>+VLOOKUP($D302,[1]venta_neta_cons!$A$2:$N$1048576,10,0)</f>
        <v>0</v>
      </c>
      <c r="AF302" s="75">
        <f>+VLOOKUP($D302,[1]venta_neta_cons!$A$2:$N$1048576,11,0)</f>
        <v>0</v>
      </c>
      <c r="AG302" s="75">
        <f>+VLOOKUP($D302,[1]venta_neta_cons!$A$2:$N$1048576,12,0)</f>
        <v>0</v>
      </c>
      <c r="AH302" s="75">
        <f>+VLOOKUP($D302,[1]venta_neta_cons!$A$2:$N$1048576,13,0)</f>
        <v>0</v>
      </c>
      <c r="AI302" s="75">
        <f>+VLOOKUP($D302,[1]venta_neta_cons!$A$2:$N$1048576,14,0)</f>
        <v>0</v>
      </c>
      <c r="AJ302" s="76">
        <f t="shared" si="508"/>
        <v>590</v>
      </c>
      <c r="AK302" s="159">
        <f t="shared" si="506"/>
        <v>0.51354237288135596</v>
      </c>
      <c r="AL302" s="76"/>
      <c r="AM302" s="75">
        <f>+VLOOKUP($D302,[1]saldo_cons!$A$2:$N$1048576,3,0)</f>
        <v>590</v>
      </c>
      <c r="AN302" s="75">
        <f>+VLOOKUP($D302,[1]saldo_cons!$A$2:$N$1048576,4,0)</f>
        <v>0</v>
      </c>
      <c r="AO302" s="75">
        <f>+VLOOKUP($D302,[1]saldo_cons!$A$2:$N$1048576,5,0)</f>
        <v>0</v>
      </c>
      <c r="AP302" s="75">
        <f>+VLOOKUP($D302,[1]saldo_cons!$A$2:$N$1048576,6,0)</f>
        <v>0</v>
      </c>
      <c r="AQ302" s="75">
        <f>+VLOOKUP($D302,[1]saldo_cons!$A$2:$N$1048576,7,0)</f>
        <v>0</v>
      </c>
      <c r="AR302" s="75">
        <f>+VLOOKUP($D302,[1]saldo_cons!$A$2:$N$1048576,8,0)</f>
        <v>0</v>
      </c>
      <c r="AS302" s="75">
        <f>+VLOOKUP($D302,[1]saldo_cons!$A$2:$N$1048576,9,0)</f>
        <v>0</v>
      </c>
      <c r="AT302" s="75">
        <f>+VLOOKUP($D302,[1]saldo_cons!$A$2:$N$1048576,10,0)</f>
        <v>0</v>
      </c>
      <c r="AU302" s="75">
        <f>+VLOOKUP($D302,[1]saldo_cons!$A$2:$N$1048576,11,0)</f>
        <v>0</v>
      </c>
      <c r="AV302" s="75">
        <f>+VLOOKUP($D302,[1]saldo_cons!$A$2:$N$1048576,12,0)</f>
        <v>0</v>
      </c>
      <c r="AW302" s="75">
        <f>+VLOOKUP($D302,[1]saldo_cons!$A$2:$N$1048576,13,0)</f>
        <v>0</v>
      </c>
      <c r="AX302" s="75">
        <f>+VLOOKUP($D302,[1]saldo_cons!$A$2:$N$1048576,14,0)</f>
        <v>0</v>
      </c>
      <c r="AY302" s="76">
        <f t="shared" si="585"/>
        <v>590</v>
      </c>
      <c r="AZ302" s="76"/>
      <c r="BA302" s="76"/>
      <c r="BB302" s="75">
        <f>+VLOOKUP($D302,[1]ggr_cons!$A$2:$N$1048576,3,0)</f>
        <v>302.99</v>
      </c>
      <c r="BC302" s="75">
        <f>+VLOOKUP($D302,[1]ggr_cons!$A$2:$N$1048576,4,0)</f>
        <v>0</v>
      </c>
      <c r="BD302" s="75">
        <f>+VLOOKUP($D302,[1]ggr_cons!$A$2:$N$1048576,5,0)</f>
        <v>0</v>
      </c>
      <c r="BE302" s="75">
        <f>+VLOOKUP($D302,[1]ggr_cons!$A$2:$N$1048576,6,0)</f>
        <v>0</v>
      </c>
      <c r="BF302" s="75">
        <f>+VLOOKUP($D302,[1]ggr_cons!$A$2:$N$1048576,7,0)</f>
        <v>0</v>
      </c>
      <c r="BG302" s="75">
        <f>+VLOOKUP($D302,[1]ggr_cons!$A$2:$N$1048576,8,0)</f>
        <v>0</v>
      </c>
      <c r="BH302" s="75">
        <f>+VLOOKUP($D302,[1]ggr_cons!$A$2:$N$1048576,9,0)</f>
        <v>0</v>
      </c>
      <c r="BI302" s="75">
        <f>+VLOOKUP($D302,[1]ggr_cons!$A$2:$N$1048576,10,0)</f>
        <v>0</v>
      </c>
      <c r="BJ302" s="75">
        <f>+VLOOKUP($D302,[1]ggr_cons!$A$2:$N$1048576,11,0)</f>
        <v>0</v>
      </c>
      <c r="BK302" s="75">
        <f>+VLOOKUP($D302,[1]ggr_cons!$A$2:$N$1048576,12,0)</f>
        <v>0</v>
      </c>
      <c r="BL302" s="75">
        <f>+VLOOKUP($D302,[1]ggr_cons!$A$2:$N$1048576,13,0)</f>
        <v>0</v>
      </c>
      <c r="BM302" s="75">
        <f>+VLOOKUP($D302,[1]ggr_cons!$A$2:$N$1048576,14,0)</f>
        <v>0</v>
      </c>
      <c r="BN302" s="76">
        <f t="shared" si="586"/>
        <v>302.99</v>
      </c>
      <c r="BO302" s="75"/>
      <c r="BP302" s="75"/>
      <c r="BQ302" s="77">
        <f t="shared" si="509"/>
        <v>5.9</v>
      </c>
      <c r="BR302" s="77">
        <f t="shared" si="510"/>
        <v>0</v>
      </c>
      <c r="BS302" s="77">
        <f t="shared" si="511"/>
        <v>0</v>
      </c>
      <c r="BT302" s="77">
        <f t="shared" si="512"/>
        <v>0</v>
      </c>
      <c r="BU302" s="77">
        <f t="shared" si="513"/>
        <v>0</v>
      </c>
      <c r="BV302" s="77">
        <f t="shared" si="514"/>
        <v>0</v>
      </c>
      <c r="BW302" s="77">
        <f t="shared" si="515"/>
        <v>0</v>
      </c>
      <c r="BX302" s="77">
        <f t="shared" si="516"/>
        <v>0</v>
      </c>
      <c r="BY302" s="77">
        <f t="shared" si="517"/>
        <v>0</v>
      </c>
      <c r="BZ302" s="77">
        <f t="shared" si="518"/>
        <v>0</v>
      </c>
      <c r="CA302" s="77">
        <f t="shared" si="519"/>
        <v>0</v>
      </c>
      <c r="CB302" s="77">
        <f t="shared" si="520"/>
        <v>0</v>
      </c>
      <c r="CC302" s="77">
        <f t="shared" si="521"/>
        <v>5.9</v>
      </c>
      <c r="CD302" s="75"/>
      <c r="CE302" s="77"/>
      <c r="CF302" s="77">
        <f t="shared" si="522"/>
        <v>4.8760330578512399</v>
      </c>
      <c r="CG302" s="77">
        <f t="shared" si="523"/>
        <v>0</v>
      </c>
      <c r="CH302" s="77">
        <f t="shared" si="524"/>
        <v>0</v>
      </c>
      <c r="CI302" s="77">
        <f t="shared" si="525"/>
        <v>0</v>
      </c>
      <c r="CJ302" s="77">
        <f t="shared" si="526"/>
        <v>0</v>
      </c>
      <c r="CK302" s="77">
        <f t="shared" si="527"/>
        <v>0</v>
      </c>
      <c r="CL302" s="77">
        <f t="shared" si="528"/>
        <v>0</v>
      </c>
      <c r="CM302" s="77">
        <f t="shared" si="529"/>
        <v>0</v>
      </c>
      <c r="CN302" s="77">
        <f t="shared" si="530"/>
        <v>0</v>
      </c>
      <c r="CO302" s="77">
        <f t="shared" si="531"/>
        <v>0</v>
      </c>
      <c r="CP302" s="77">
        <f t="shared" si="532"/>
        <v>0</v>
      </c>
      <c r="CQ302" s="77">
        <f t="shared" si="533"/>
        <v>0</v>
      </c>
      <c r="CR302" s="77">
        <f t="shared" si="534"/>
        <v>4.8760330578512399</v>
      </c>
      <c r="CS302" s="75"/>
      <c r="CT302" s="75"/>
      <c r="CU302" s="78">
        <f t="shared" si="547"/>
        <v>11.8</v>
      </c>
      <c r="CV302" s="78">
        <f t="shared" si="548"/>
        <v>0</v>
      </c>
      <c r="CW302" s="78">
        <f t="shared" si="549"/>
        <v>0</v>
      </c>
      <c r="CX302" s="78">
        <f t="shared" si="550"/>
        <v>0</v>
      </c>
      <c r="CY302" s="78">
        <f t="shared" si="551"/>
        <v>0</v>
      </c>
      <c r="CZ302" s="78">
        <f t="shared" si="552"/>
        <v>0</v>
      </c>
      <c r="DA302" s="78">
        <f t="shared" si="553"/>
        <v>0</v>
      </c>
      <c r="DB302" s="78">
        <f t="shared" si="554"/>
        <v>0</v>
      </c>
      <c r="DC302" s="78">
        <f t="shared" si="555"/>
        <v>0</v>
      </c>
      <c r="DD302" s="78">
        <f t="shared" si="556"/>
        <v>0</v>
      </c>
      <c r="DE302" s="78">
        <f t="shared" si="557"/>
        <v>0</v>
      </c>
      <c r="DF302" s="78">
        <f t="shared" si="558"/>
        <v>0</v>
      </c>
      <c r="DG302" s="77">
        <f t="shared" si="559"/>
        <v>11.8</v>
      </c>
      <c r="DH302" s="75"/>
      <c r="DJ302" s="6">
        <f t="shared" si="560"/>
        <v>30</v>
      </c>
      <c r="DK302" s="6">
        <f t="shared" si="561"/>
        <v>0</v>
      </c>
      <c r="DL302" s="6">
        <f t="shared" si="562"/>
        <v>0</v>
      </c>
      <c r="DM302" s="6">
        <f t="shared" si="563"/>
        <v>0</v>
      </c>
      <c r="DN302" s="6">
        <f t="shared" si="564"/>
        <v>0</v>
      </c>
      <c r="DO302" s="6">
        <f t="shared" si="565"/>
        <v>0</v>
      </c>
      <c r="DP302" s="6">
        <f t="shared" si="566"/>
        <v>0</v>
      </c>
      <c r="DQ302" s="6">
        <f t="shared" si="567"/>
        <v>0</v>
      </c>
      <c r="DR302" s="6">
        <f t="shared" si="568"/>
        <v>0</v>
      </c>
      <c r="DS302" s="6">
        <f t="shared" si="569"/>
        <v>0</v>
      </c>
      <c r="DT302" s="6">
        <f t="shared" si="570"/>
        <v>0</v>
      </c>
      <c r="DU302" s="6">
        <f t="shared" si="571"/>
        <v>0</v>
      </c>
      <c r="DV302" s="77">
        <f t="shared" si="589"/>
        <v>30</v>
      </c>
      <c r="DY302" s="6">
        <v>0</v>
      </c>
      <c r="DZ302" s="6">
        <v>0</v>
      </c>
      <c r="EA302" s="6">
        <v>0</v>
      </c>
      <c r="EB302" s="6">
        <v>0</v>
      </c>
      <c r="EC302" s="6">
        <v>0</v>
      </c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77">
        <f t="shared" si="587"/>
        <v>0</v>
      </c>
      <c r="EO302" s="75">
        <f t="shared" si="535"/>
        <v>41.8</v>
      </c>
      <c r="EP302" s="75">
        <f t="shared" si="536"/>
        <v>0</v>
      </c>
      <c r="EQ302" s="75">
        <f t="shared" si="537"/>
        <v>0</v>
      </c>
      <c r="ER302" s="75">
        <f t="shared" si="538"/>
        <v>0</v>
      </c>
      <c r="ES302" s="75">
        <f t="shared" si="539"/>
        <v>0</v>
      </c>
      <c r="ET302" s="75">
        <f t="shared" si="540"/>
        <v>0</v>
      </c>
      <c r="EU302" s="75">
        <f t="shared" si="541"/>
        <v>0</v>
      </c>
      <c r="EV302" s="75">
        <f t="shared" si="542"/>
        <v>0</v>
      </c>
      <c r="EW302" s="75">
        <f t="shared" si="543"/>
        <v>0</v>
      </c>
      <c r="EX302" s="75">
        <f t="shared" si="544"/>
        <v>0</v>
      </c>
      <c r="EY302" s="75">
        <f t="shared" si="545"/>
        <v>0</v>
      </c>
      <c r="EZ302" s="75">
        <f t="shared" si="546"/>
        <v>0</v>
      </c>
      <c r="FA302" s="77">
        <f t="shared" si="588"/>
        <v>41.8</v>
      </c>
      <c r="FD302" s="75">
        <f t="shared" si="572"/>
        <v>548.20000000000005</v>
      </c>
      <c r="FE302" s="75">
        <f t="shared" si="573"/>
        <v>0</v>
      </c>
      <c r="FF302" s="75">
        <f t="shared" si="574"/>
        <v>0</v>
      </c>
      <c r="FG302" s="75">
        <f t="shared" si="575"/>
        <v>0</v>
      </c>
      <c r="FH302" s="75">
        <f t="shared" si="576"/>
        <v>0</v>
      </c>
      <c r="FI302" s="75">
        <f t="shared" si="577"/>
        <v>0</v>
      </c>
      <c r="FJ302" s="75">
        <f t="shared" si="578"/>
        <v>0</v>
      </c>
      <c r="FK302" s="75">
        <f t="shared" si="579"/>
        <v>0</v>
      </c>
      <c r="FL302" s="75">
        <f t="shared" si="580"/>
        <v>0</v>
      </c>
      <c r="FM302" s="75">
        <f t="shared" si="581"/>
        <v>0</v>
      </c>
      <c r="FN302" s="75">
        <f t="shared" si="582"/>
        <v>0</v>
      </c>
      <c r="FO302" s="75">
        <f t="shared" si="583"/>
        <v>0</v>
      </c>
      <c r="FP302" s="75">
        <f t="shared" si="584"/>
        <v>548.20000000000005</v>
      </c>
    </row>
    <row r="303" spans="1:172" ht="15" customHeight="1" outlineLevel="2" x14ac:dyDescent="0.25">
      <c r="A303" s="30">
        <v>12</v>
      </c>
      <c r="B303" s="30" t="s">
        <v>408</v>
      </c>
      <c r="C303" s="30" t="s">
        <v>6</v>
      </c>
      <c r="D303" s="64">
        <f t="shared" si="507"/>
        <v>16274</v>
      </c>
      <c r="E303" s="62">
        <v>16274</v>
      </c>
      <c r="F303" s="37" t="s">
        <v>853</v>
      </c>
      <c r="G303" s="36" t="s">
        <v>410</v>
      </c>
      <c r="H303" s="36" t="s">
        <v>410</v>
      </c>
      <c r="I303" s="37" t="s">
        <v>944</v>
      </c>
      <c r="J303" s="37" t="s">
        <v>414</v>
      </c>
      <c r="K303" s="37" t="s">
        <v>415</v>
      </c>
      <c r="L303" s="32" t="s">
        <v>220</v>
      </c>
      <c r="M303" s="33" t="s">
        <v>405</v>
      </c>
      <c r="N303" s="34">
        <v>0.01</v>
      </c>
      <c r="O303" s="34">
        <v>0.02</v>
      </c>
      <c r="P303" s="34">
        <v>0</v>
      </c>
      <c r="Q303" s="34">
        <v>0</v>
      </c>
      <c r="R303" s="33">
        <v>0</v>
      </c>
      <c r="S303" s="33">
        <v>0</v>
      </c>
      <c r="T303" s="33">
        <v>30</v>
      </c>
      <c r="U303" s="33"/>
      <c r="X303" s="75">
        <f>+VLOOKUP($D303,[1]venta_neta_cons!$A$2:$N$1048576,3,0)</f>
        <v>18</v>
      </c>
      <c r="Y303" s="75">
        <f>+VLOOKUP($D303,[1]venta_neta_cons!$A$2:$N$1048576,4,0)</f>
        <v>0</v>
      </c>
      <c r="Z303" s="75">
        <f>+VLOOKUP($D303,[1]venta_neta_cons!$A$2:$N$1048576,5,0)</f>
        <v>0</v>
      </c>
      <c r="AA303" s="75">
        <f>+VLOOKUP($D303,[1]venta_neta_cons!$A$2:$N$1048576,6,0)</f>
        <v>0</v>
      </c>
      <c r="AB303" s="75">
        <f>+VLOOKUP($D303,[1]venta_neta_cons!$A$2:$N$1048576,7,0)</f>
        <v>0</v>
      </c>
      <c r="AC303" s="75">
        <f>+VLOOKUP($D303,[1]venta_neta_cons!$A$2:$N$1048576,8,0)</f>
        <v>0</v>
      </c>
      <c r="AD303" s="75">
        <f>+VLOOKUP($D303,[1]venta_neta_cons!$A$2:$N$1048576,9,0)</f>
        <v>0</v>
      </c>
      <c r="AE303" s="75">
        <f>+VLOOKUP($D303,[1]venta_neta_cons!$A$2:$N$1048576,10,0)</f>
        <v>0</v>
      </c>
      <c r="AF303" s="75">
        <f>+VLOOKUP($D303,[1]venta_neta_cons!$A$2:$N$1048576,11,0)</f>
        <v>0</v>
      </c>
      <c r="AG303" s="75">
        <f>+VLOOKUP($D303,[1]venta_neta_cons!$A$2:$N$1048576,12,0)</f>
        <v>0</v>
      </c>
      <c r="AH303" s="75">
        <f>+VLOOKUP($D303,[1]venta_neta_cons!$A$2:$N$1048576,13,0)</f>
        <v>0</v>
      </c>
      <c r="AI303" s="75">
        <f>+VLOOKUP($D303,[1]venta_neta_cons!$A$2:$N$1048576,14,0)</f>
        <v>0</v>
      </c>
      <c r="AJ303" s="76">
        <f t="shared" si="508"/>
        <v>18</v>
      </c>
      <c r="AK303" s="159">
        <f t="shared" si="506"/>
        <v>0.33666666666666667</v>
      </c>
      <c r="AL303" s="76"/>
      <c r="AM303" s="75">
        <f>+VLOOKUP($D303,[1]saldo_cons!$A$2:$N$1048576,3,0)</f>
        <v>18</v>
      </c>
      <c r="AN303" s="75">
        <f>+VLOOKUP($D303,[1]saldo_cons!$A$2:$N$1048576,4,0)</f>
        <v>0</v>
      </c>
      <c r="AO303" s="75">
        <f>+VLOOKUP($D303,[1]saldo_cons!$A$2:$N$1048576,5,0)</f>
        <v>0</v>
      </c>
      <c r="AP303" s="75">
        <f>+VLOOKUP($D303,[1]saldo_cons!$A$2:$N$1048576,6,0)</f>
        <v>0</v>
      </c>
      <c r="AQ303" s="75">
        <f>+VLOOKUP($D303,[1]saldo_cons!$A$2:$N$1048576,7,0)</f>
        <v>0</v>
      </c>
      <c r="AR303" s="75">
        <f>+VLOOKUP($D303,[1]saldo_cons!$A$2:$N$1048576,8,0)</f>
        <v>0</v>
      </c>
      <c r="AS303" s="75">
        <f>+VLOOKUP($D303,[1]saldo_cons!$A$2:$N$1048576,9,0)</f>
        <v>0</v>
      </c>
      <c r="AT303" s="75">
        <f>+VLOOKUP($D303,[1]saldo_cons!$A$2:$N$1048576,10,0)</f>
        <v>0</v>
      </c>
      <c r="AU303" s="75">
        <f>+VLOOKUP($D303,[1]saldo_cons!$A$2:$N$1048576,11,0)</f>
        <v>0</v>
      </c>
      <c r="AV303" s="75">
        <f>+VLOOKUP($D303,[1]saldo_cons!$A$2:$N$1048576,12,0)</f>
        <v>0</v>
      </c>
      <c r="AW303" s="75">
        <f>+VLOOKUP($D303,[1]saldo_cons!$A$2:$N$1048576,13,0)</f>
        <v>0</v>
      </c>
      <c r="AX303" s="75">
        <f>+VLOOKUP($D303,[1]saldo_cons!$A$2:$N$1048576,14,0)</f>
        <v>0</v>
      </c>
      <c r="AY303" s="76">
        <f t="shared" si="585"/>
        <v>18</v>
      </c>
      <c r="AZ303" s="76"/>
      <c r="BA303" s="76"/>
      <c r="BB303" s="75">
        <f>+VLOOKUP($D303,[1]ggr_cons!$A$2:$N$1048576,3,0)</f>
        <v>6.0600000000000005</v>
      </c>
      <c r="BC303" s="75">
        <f>+VLOOKUP($D303,[1]ggr_cons!$A$2:$N$1048576,4,0)</f>
        <v>0</v>
      </c>
      <c r="BD303" s="75">
        <f>+VLOOKUP($D303,[1]ggr_cons!$A$2:$N$1048576,5,0)</f>
        <v>0</v>
      </c>
      <c r="BE303" s="75">
        <f>+VLOOKUP($D303,[1]ggr_cons!$A$2:$N$1048576,6,0)</f>
        <v>0</v>
      </c>
      <c r="BF303" s="75">
        <f>+VLOOKUP($D303,[1]ggr_cons!$A$2:$N$1048576,7,0)</f>
        <v>0</v>
      </c>
      <c r="BG303" s="75">
        <f>+VLOOKUP($D303,[1]ggr_cons!$A$2:$N$1048576,8,0)</f>
        <v>0</v>
      </c>
      <c r="BH303" s="75">
        <f>+VLOOKUP($D303,[1]ggr_cons!$A$2:$N$1048576,9,0)</f>
        <v>0</v>
      </c>
      <c r="BI303" s="75">
        <f>+VLOOKUP($D303,[1]ggr_cons!$A$2:$N$1048576,10,0)</f>
        <v>0</v>
      </c>
      <c r="BJ303" s="75">
        <f>+VLOOKUP($D303,[1]ggr_cons!$A$2:$N$1048576,11,0)</f>
        <v>0</v>
      </c>
      <c r="BK303" s="75">
        <f>+VLOOKUP($D303,[1]ggr_cons!$A$2:$N$1048576,12,0)</f>
        <v>0</v>
      </c>
      <c r="BL303" s="75">
        <f>+VLOOKUP($D303,[1]ggr_cons!$A$2:$N$1048576,13,0)</f>
        <v>0</v>
      </c>
      <c r="BM303" s="75">
        <f>+VLOOKUP($D303,[1]ggr_cons!$A$2:$N$1048576,14,0)</f>
        <v>0</v>
      </c>
      <c r="BN303" s="76">
        <f t="shared" si="586"/>
        <v>6.0600000000000005</v>
      </c>
      <c r="BO303" s="75"/>
      <c r="BP303" s="75"/>
      <c r="BQ303" s="77">
        <f t="shared" si="509"/>
        <v>0.18</v>
      </c>
      <c r="BR303" s="77">
        <f t="shared" si="510"/>
        <v>0</v>
      </c>
      <c r="BS303" s="77">
        <f t="shared" si="511"/>
        <v>0</v>
      </c>
      <c r="BT303" s="77">
        <f t="shared" si="512"/>
        <v>0</v>
      </c>
      <c r="BU303" s="77">
        <f t="shared" si="513"/>
        <v>0</v>
      </c>
      <c r="BV303" s="77">
        <f t="shared" si="514"/>
        <v>0</v>
      </c>
      <c r="BW303" s="77">
        <f t="shared" si="515"/>
        <v>0</v>
      </c>
      <c r="BX303" s="77">
        <f t="shared" si="516"/>
        <v>0</v>
      </c>
      <c r="BY303" s="77">
        <f t="shared" si="517"/>
        <v>0</v>
      </c>
      <c r="BZ303" s="77">
        <f t="shared" si="518"/>
        <v>0</v>
      </c>
      <c r="CA303" s="77">
        <f t="shared" si="519"/>
        <v>0</v>
      </c>
      <c r="CB303" s="77">
        <f t="shared" si="520"/>
        <v>0</v>
      </c>
      <c r="CC303" s="77">
        <f t="shared" si="521"/>
        <v>0.18</v>
      </c>
      <c r="CD303" s="75"/>
      <c r="CE303" s="77"/>
      <c r="CF303" s="77">
        <f t="shared" si="522"/>
        <v>0.1487603305785124</v>
      </c>
      <c r="CG303" s="77">
        <f t="shared" si="523"/>
        <v>0</v>
      </c>
      <c r="CH303" s="77">
        <f t="shared" si="524"/>
        <v>0</v>
      </c>
      <c r="CI303" s="77">
        <f t="shared" si="525"/>
        <v>0</v>
      </c>
      <c r="CJ303" s="77">
        <f t="shared" si="526"/>
        <v>0</v>
      </c>
      <c r="CK303" s="77">
        <f t="shared" si="527"/>
        <v>0</v>
      </c>
      <c r="CL303" s="77">
        <f t="shared" si="528"/>
        <v>0</v>
      </c>
      <c r="CM303" s="77">
        <f t="shared" si="529"/>
        <v>0</v>
      </c>
      <c r="CN303" s="77">
        <f t="shared" si="530"/>
        <v>0</v>
      </c>
      <c r="CO303" s="77">
        <f t="shared" si="531"/>
        <v>0</v>
      </c>
      <c r="CP303" s="77">
        <f t="shared" si="532"/>
        <v>0</v>
      </c>
      <c r="CQ303" s="77">
        <f t="shared" si="533"/>
        <v>0</v>
      </c>
      <c r="CR303" s="77">
        <f t="shared" si="534"/>
        <v>0.1487603305785124</v>
      </c>
      <c r="CS303" s="75"/>
      <c r="CT303" s="75"/>
      <c r="CU303" s="78">
        <f t="shared" si="547"/>
        <v>0.36</v>
      </c>
      <c r="CV303" s="78">
        <f t="shared" si="548"/>
        <v>0</v>
      </c>
      <c r="CW303" s="78">
        <f t="shared" si="549"/>
        <v>0</v>
      </c>
      <c r="CX303" s="78">
        <f t="shared" si="550"/>
        <v>0</v>
      </c>
      <c r="CY303" s="78">
        <f t="shared" si="551"/>
        <v>0</v>
      </c>
      <c r="CZ303" s="78">
        <f t="shared" si="552"/>
        <v>0</v>
      </c>
      <c r="DA303" s="78">
        <f t="shared" si="553"/>
        <v>0</v>
      </c>
      <c r="DB303" s="78">
        <f t="shared" si="554"/>
        <v>0</v>
      </c>
      <c r="DC303" s="78">
        <f t="shared" si="555"/>
        <v>0</v>
      </c>
      <c r="DD303" s="78">
        <f t="shared" si="556"/>
        <v>0</v>
      </c>
      <c r="DE303" s="78">
        <f t="shared" si="557"/>
        <v>0</v>
      </c>
      <c r="DF303" s="78">
        <f t="shared" si="558"/>
        <v>0</v>
      </c>
      <c r="DG303" s="77">
        <f t="shared" si="559"/>
        <v>0.36</v>
      </c>
      <c r="DH303" s="75"/>
      <c r="DJ303" s="6">
        <f t="shared" si="560"/>
        <v>30</v>
      </c>
      <c r="DK303" s="6">
        <f t="shared" si="561"/>
        <v>0</v>
      </c>
      <c r="DL303" s="6">
        <f t="shared" si="562"/>
        <v>0</v>
      </c>
      <c r="DM303" s="6">
        <f t="shared" si="563"/>
        <v>0</v>
      </c>
      <c r="DN303" s="6">
        <f t="shared" si="564"/>
        <v>0</v>
      </c>
      <c r="DO303" s="6">
        <f t="shared" si="565"/>
        <v>0</v>
      </c>
      <c r="DP303" s="6">
        <f t="shared" si="566"/>
        <v>0</v>
      </c>
      <c r="DQ303" s="6">
        <f t="shared" si="567"/>
        <v>0</v>
      </c>
      <c r="DR303" s="6">
        <f t="shared" si="568"/>
        <v>0</v>
      </c>
      <c r="DS303" s="6">
        <f t="shared" si="569"/>
        <v>0</v>
      </c>
      <c r="DT303" s="6">
        <f t="shared" si="570"/>
        <v>0</v>
      </c>
      <c r="DU303" s="6">
        <f t="shared" si="571"/>
        <v>0</v>
      </c>
      <c r="DV303" s="77">
        <f t="shared" si="589"/>
        <v>30</v>
      </c>
      <c r="DY303" s="6">
        <v>0</v>
      </c>
      <c r="DZ303" s="6">
        <v>0</v>
      </c>
      <c r="EA303" s="6">
        <v>0</v>
      </c>
      <c r="EB303" s="6">
        <v>0</v>
      </c>
      <c r="EC303" s="6">
        <v>0</v>
      </c>
      <c r="ED303" s="6">
        <v>0</v>
      </c>
      <c r="EE303" s="6">
        <v>0</v>
      </c>
      <c r="EF303" s="6">
        <v>0</v>
      </c>
      <c r="EG303" s="6">
        <v>0</v>
      </c>
      <c r="EH303" s="6">
        <v>0</v>
      </c>
      <c r="EI303" s="6">
        <v>0</v>
      </c>
      <c r="EJ303" s="6">
        <v>0</v>
      </c>
      <c r="EK303" s="77">
        <f t="shared" si="587"/>
        <v>0</v>
      </c>
      <c r="EO303" s="75">
        <f t="shared" si="535"/>
        <v>30.36</v>
      </c>
      <c r="EP303" s="75">
        <f t="shared" si="536"/>
        <v>0</v>
      </c>
      <c r="EQ303" s="75">
        <f t="shared" si="537"/>
        <v>0</v>
      </c>
      <c r="ER303" s="75">
        <f t="shared" si="538"/>
        <v>0</v>
      </c>
      <c r="ES303" s="75">
        <f t="shared" si="539"/>
        <v>0</v>
      </c>
      <c r="ET303" s="75">
        <f t="shared" si="540"/>
        <v>0</v>
      </c>
      <c r="EU303" s="75">
        <f t="shared" si="541"/>
        <v>0</v>
      </c>
      <c r="EV303" s="75">
        <f t="shared" si="542"/>
        <v>0</v>
      </c>
      <c r="EW303" s="75">
        <f t="shared" si="543"/>
        <v>0</v>
      </c>
      <c r="EX303" s="75">
        <f t="shared" si="544"/>
        <v>0</v>
      </c>
      <c r="EY303" s="75">
        <f t="shared" si="545"/>
        <v>0</v>
      </c>
      <c r="EZ303" s="75">
        <f t="shared" si="546"/>
        <v>0</v>
      </c>
      <c r="FA303" s="77">
        <f t="shared" si="588"/>
        <v>30.36</v>
      </c>
      <c r="FD303" s="75">
        <f t="shared" si="572"/>
        <v>-12.36</v>
      </c>
      <c r="FE303" s="75">
        <f t="shared" si="573"/>
        <v>0</v>
      </c>
      <c r="FF303" s="75">
        <f t="shared" si="574"/>
        <v>0</v>
      </c>
      <c r="FG303" s="75">
        <f t="shared" si="575"/>
        <v>0</v>
      </c>
      <c r="FH303" s="75">
        <f t="shared" si="576"/>
        <v>0</v>
      </c>
      <c r="FI303" s="75">
        <f t="shared" si="577"/>
        <v>0</v>
      </c>
      <c r="FJ303" s="75">
        <f t="shared" si="578"/>
        <v>0</v>
      </c>
      <c r="FK303" s="75">
        <f t="shared" si="579"/>
        <v>0</v>
      </c>
      <c r="FL303" s="75">
        <f t="shared" si="580"/>
        <v>0</v>
      </c>
      <c r="FM303" s="75">
        <f t="shared" si="581"/>
        <v>0</v>
      </c>
      <c r="FN303" s="75">
        <f t="shared" si="582"/>
        <v>0</v>
      </c>
      <c r="FO303" s="75">
        <f t="shared" si="583"/>
        <v>0</v>
      </c>
      <c r="FP303" s="75">
        <f t="shared" si="584"/>
        <v>-12.36</v>
      </c>
    </row>
    <row r="304" spans="1:172" ht="15" customHeight="1" outlineLevel="2" x14ac:dyDescent="0.25">
      <c r="A304" s="30">
        <v>12</v>
      </c>
      <c r="B304" s="30" t="s">
        <v>408</v>
      </c>
      <c r="C304" s="30" t="s">
        <v>6</v>
      </c>
      <c r="D304" s="64">
        <f t="shared" si="507"/>
        <v>16276</v>
      </c>
      <c r="E304" s="62">
        <v>16276</v>
      </c>
      <c r="F304" s="37" t="s">
        <v>946</v>
      </c>
      <c r="G304" s="36" t="s">
        <v>410</v>
      </c>
      <c r="H304" s="36" t="s">
        <v>410</v>
      </c>
      <c r="I304" s="37" t="s">
        <v>945</v>
      </c>
      <c r="J304" s="37" t="s">
        <v>514</v>
      </c>
      <c r="K304" s="44" t="s">
        <v>434</v>
      </c>
      <c r="L304" s="32" t="s">
        <v>220</v>
      </c>
      <c r="M304" s="33" t="s">
        <v>405</v>
      </c>
      <c r="N304" s="34">
        <v>0.01</v>
      </c>
      <c r="O304" s="34">
        <v>0.02</v>
      </c>
      <c r="P304" s="34">
        <v>0</v>
      </c>
      <c r="Q304" s="34">
        <v>0</v>
      </c>
      <c r="R304" s="33">
        <v>0</v>
      </c>
      <c r="S304" s="33">
        <v>0</v>
      </c>
      <c r="T304" s="33">
        <v>30</v>
      </c>
      <c r="U304" s="33"/>
      <c r="X304" s="75">
        <f>+VLOOKUP($D304,[1]venta_neta_cons!$A$2:$N$1048576,3,0)</f>
        <v>551</v>
      </c>
      <c r="Y304" s="75">
        <f>+VLOOKUP($D304,[1]venta_neta_cons!$A$2:$N$1048576,4,0)</f>
        <v>0</v>
      </c>
      <c r="Z304" s="75">
        <f>+VLOOKUP($D304,[1]venta_neta_cons!$A$2:$N$1048576,5,0)</f>
        <v>0</v>
      </c>
      <c r="AA304" s="75">
        <f>+VLOOKUP($D304,[1]venta_neta_cons!$A$2:$N$1048576,6,0)</f>
        <v>0</v>
      </c>
      <c r="AB304" s="75">
        <f>+VLOOKUP($D304,[1]venta_neta_cons!$A$2:$N$1048576,7,0)</f>
        <v>0</v>
      </c>
      <c r="AC304" s="75">
        <f>+VLOOKUP($D304,[1]venta_neta_cons!$A$2:$N$1048576,8,0)</f>
        <v>0</v>
      </c>
      <c r="AD304" s="75">
        <f>+VLOOKUP($D304,[1]venta_neta_cons!$A$2:$N$1048576,9,0)</f>
        <v>0</v>
      </c>
      <c r="AE304" s="75">
        <f>+VLOOKUP($D304,[1]venta_neta_cons!$A$2:$N$1048576,10,0)</f>
        <v>0</v>
      </c>
      <c r="AF304" s="75">
        <f>+VLOOKUP($D304,[1]venta_neta_cons!$A$2:$N$1048576,11,0)</f>
        <v>0</v>
      </c>
      <c r="AG304" s="75">
        <f>+VLOOKUP($D304,[1]venta_neta_cons!$A$2:$N$1048576,12,0)</f>
        <v>0</v>
      </c>
      <c r="AH304" s="75">
        <f>+VLOOKUP($D304,[1]venta_neta_cons!$A$2:$N$1048576,13,0)</f>
        <v>0</v>
      </c>
      <c r="AI304" s="75">
        <f>+VLOOKUP($D304,[1]venta_neta_cons!$A$2:$N$1048576,14,0)</f>
        <v>0</v>
      </c>
      <c r="AJ304" s="76">
        <f t="shared" si="508"/>
        <v>551</v>
      </c>
      <c r="AK304" s="159">
        <f t="shared" si="506"/>
        <v>0.28092558983666066</v>
      </c>
      <c r="AL304" s="76"/>
      <c r="AM304" s="75">
        <f>+VLOOKUP($D304,[1]saldo_cons!$A$2:$N$1048576,3,0)</f>
        <v>551</v>
      </c>
      <c r="AN304" s="75">
        <f>+VLOOKUP($D304,[1]saldo_cons!$A$2:$N$1048576,4,0)</f>
        <v>0</v>
      </c>
      <c r="AO304" s="75">
        <f>+VLOOKUP($D304,[1]saldo_cons!$A$2:$N$1048576,5,0)</f>
        <v>0</v>
      </c>
      <c r="AP304" s="75">
        <f>+VLOOKUP($D304,[1]saldo_cons!$A$2:$N$1048576,6,0)</f>
        <v>0</v>
      </c>
      <c r="AQ304" s="75">
        <f>+VLOOKUP($D304,[1]saldo_cons!$A$2:$N$1048576,7,0)</f>
        <v>0</v>
      </c>
      <c r="AR304" s="75">
        <f>+VLOOKUP($D304,[1]saldo_cons!$A$2:$N$1048576,8,0)</f>
        <v>0</v>
      </c>
      <c r="AS304" s="75">
        <f>+VLOOKUP($D304,[1]saldo_cons!$A$2:$N$1048576,9,0)</f>
        <v>0</v>
      </c>
      <c r="AT304" s="75">
        <f>+VLOOKUP($D304,[1]saldo_cons!$A$2:$N$1048576,10,0)</f>
        <v>0</v>
      </c>
      <c r="AU304" s="75">
        <f>+VLOOKUP($D304,[1]saldo_cons!$A$2:$N$1048576,11,0)</f>
        <v>0</v>
      </c>
      <c r="AV304" s="75">
        <f>+VLOOKUP($D304,[1]saldo_cons!$A$2:$N$1048576,12,0)</f>
        <v>0</v>
      </c>
      <c r="AW304" s="75">
        <f>+VLOOKUP($D304,[1]saldo_cons!$A$2:$N$1048576,13,0)</f>
        <v>0</v>
      </c>
      <c r="AX304" s="75">
        <f>+VLOOKUP($D304,[1]saldo_cons!$A$2:$N$1048576,14,0)</f>
        <v>0</v>
      </c>
      <c r="AY304" s="76">
        <f t="shared" si="585"/>
        <v>551</v>
      </c>
      <c r="AZ304" s="76"/>
      <c r="BA304" s="76"/>
      <c r="BB304" s="75">
        <f>+VLOOKUP($D304,[1]ggr_cons!$A$2:$N$1048576,3,0)</f>
        <v>154.79000000000002</v>
      </c>
      <c r="BC304" s="75">
        <f>+VLOOKUP($D304,[1]ggr_cons!$A$2:$N$1048576,4,0)</f>
        <v>0</v>
      </c>
      <c r="BD304" s="75">
        <f>+VLOOKUP($D304,[1]ggr_cons!$A$2:$N$1048576,5,0)</f>
        <v>0</v>
      </c>
      <c r="BE304" s="75">
        <f>+VLOOKUP($D304,[1]ggr_cons!$A$2:$N$1048576,6,0)</f>
        <v>0</v>
      </c>
      <c r="BF304" s="75">
        <f>+VLOOKUP($D304,[1]ggr_cons!$A$2:$N$1048576,7,0)</f>
        <v>0</v>
      </c>
      <c r="BG304" s="75">
        <f>+VLOOKUP($D304,[1]ggr_cons!$A$2:$N$1048576,8,0)</f>
        <v>0</v>
      </c>
      <c r="BH304" s="75">
        <f>+VLOOKUP($D304,[1]ggr_cons!$A$2:$N$1048576,9,0)</f>
        <v>0</v>
      </c>
      <c r="BI304" s="75">
        <f>+VLOOKUP($D304,[1]ggr_cons!$A$2:$N$1048576,10,0)</f>
        <v>0</v>
      </c>
      <c r="BJ304" s="75">
        <f>+VLOOKUP($D304,[1]ggr_cons!$A$2:$N$1048576,11,0)</f>
        <v>0</v>
      </c>
      <c r="BK304" s="75">
        <f>+VLOOKUP($D304,[1]ggr_cons!$A$2:$N$1048576,12,0)</f>
        <v>0</v>
      </c>
      <c r="BL304" s="75">
        <f>+VLOOKUP($D304,[1]ggr_cons!$A$2:$N$1048576,13,0)</f>
        <v>0</v>
      </c>
      <c r="BM304" s="75">
        <f>+VLOOKUP($D304,[1]ggr_cons!$A$2:$N$1048576,14,0)</f>
        <v>0</v>
      </c>
      <c r="BN304" s="76">
        <f t="shared" si="586"/>
        <v>154.79000000000002</v>
      </c>
      <c r="BO304" s="75"/>
      <c r="BP304" s="75"/>
      <c r="BQ304" s="77">
        <f t="shared" si="509"/>
        <v>5.51</v>
      </c>
      <c r="BR304" s="77">
        <f t="shared" si="510"/>
        <v>0</v>
      </c>
      <c r="BS304" s="77">
        <f t="shared" si="511"/>
        <v>0</v>
      </c>
      <c r="BT304" s="77">
        <f t="shared" si="512"/>
        <v>0</v>
      </c>
      <c r="BU304" s="77">
        <f t="shared" si="513"/>
        <v>0</v>
      </c>
      <c r="BV304" s="77">
        <f t="shared" si="514"/>
        <v>0</v>
      </c>
      <c r="BW304" s="77">
        <f t="shared" si="515"/>
        <v>0</v>
      </c>
      <c r="BX304" s="77">
        <f t="shared" si="516"/>
        <v>0</v>
      </c>
      <c r="BY304" s="77">
        <f t="shared" si="517"/>
        <v>0</v>
      </c>
      <c r="BZ304" s="77">
        <f t="shared" si="518"/>
        <v>0</v>
      </c>
      <c r="CA304" s="77">
        <f t="shared" si="519"/>
        <v>0</v>
      </c>
      <c r="CB304" s="77">
        <f t="shared" si="520"/>
        <v>0</v>
      </c>
      <c r="CC304" s="77">
        <f t="shared" si="521"/>
        <v>5.51</v>
      </c>
      <c r="CD304" s="75"/>
      <c r="CE304" s="77"/>
      <c r="CF304" s="77">
        <f t="shared" si="522"/>
        <v>4.553719008264463</v>
      </c>
      <c r="CG304" s="77">
        <f t="shared" si="523"/>
        <v>0</v>
      </c>
      <c r="CH304" s="77">
        <f t="shared" si="524"/>
        <v>0</v>
      </c>
      <c r="CI304" s="77">
        <f t="shared" si="525"/>
        <v>0</v>
      </c>
      <c r="CJ304" s="77">
        <f t="shared" si="526"/>
        <v>0</v>
      </c>
      <c r="CK304" s="77">
        <f t="shared" si="527"/>
        <v>0</v>
      </c>
      <c r="CL304" s="77">
        <f t="shared" si="528"/>
        <v>0</v>
      </c>
      <c r="CM304" s="77">
        <f t="shared" si="529"/>
        <v>0</v>
      </c>
      <c r="CN304" s="77">
        <f t="shared" si="530"/>
        <v>0</v>
      </c>
      <c r="CO304" s="77">
        <f t="shared" si="531"/>
        <v>0</v>
      </c>
      <c r="CP304" s="77">
        <f t="shared" si="532"/>
        <v>0</v>
      </c>
      <c r="CQ304" s="77">
        <f t="shared" si="533"/>
        <v>0</v>
      </c>
      <c r="CR304" s="77">
        <f t="shared" si="534"/>
        <v>4.553719008264463</v>
      </c>
      <c r="CS304" s="75"/>
      <c r="CT304" s="75"/>
      <c r="CU304" s="78">
        <f t="shared" si="547"/>
        <v>11.02</v>
      </c>
      <c r="CV304" s="78">
        <f t="shared" si="548"/>
        <v>0</v>
      </c>
      <c r="CW304" s="78">
        <f t="shared" si="549"/>
        <v>0</v>
      </c>
      <c r="CX304" s="78">
        <f t="shared" si="550"/>
        <v>0</v>
      </c>
      <c r="CY304" s="78">
        <f t="shared" si="551"/>
        <v>0</v>
      </c>
      <c r="CZ304" s="78">
        <f t="shared" si="552"/>
        <v>0</v>
      </c>
      <c r="DA304" s="78">
        <f t="shared" si="553"/>
        <v>0</v>
      </c>
      <c r="DB304" s="78">
        <f t="shared" si="554"/>
        <v>0</v>
      </c>
      <c r="DC304" s="78">
        <f t="shared" si="555"/>
        <v>0</v>
      </c>
      <c r="DD304" s="78">
        <f t="shared" si="556"/>
        <v>0</v>
      </c>
      <c r="DE304" s="78">
        <f t="shared" si="557"/>
        <v>0</v>
      </c>
      <c r="DF304" s="78">
        <f t="shared" si="558"/>
        <v>0</v>
      </c>
      <c r="DG304" s="77">
        <f t="shared" si="559"/>
        <v>11.02</v>
      </c>
      <c r="DH304" s="75"/>
      <c r="DJ304" s="6">
        <f t="shared" si="560"/>
        <v>30</v>
      </c>
      <c r="DK304" s="6">
        <f t="shared" si="561"/>
        <v>0</v>
      </c>
      <c r="DL304" s="6">
        <f t="shared" si="562"/>
        <v>0</v>
      </c>
      <c r="DM304" s="6">
        <f t="shared" si="563"/>
        <v>0</v>
      </c>
      <c r="DN304" s="6">
        <f t="shared" si="564"/>
        <v>0</v>
      </c>
      <c r="DO304" s="6">
        <f t="shared" si="565"/>
        <v>0</v>
      </c>
      <c r="DP304" s="6">
        <f t="shared" si="566"/>
        <v>0</v>
      </c>
      <c r="DQ304" s="6">
        <f t="shared" si="567"/>
        <v>0</v>
      </c>
      <c r="DR304" s="6">
        <f t="shared" si="568"/>
        <v>0</v>
      </c>
      <c r="DS304" s="6">
        <f t="shared" si="569"/>
        <v>0</v>
      </c>
      <c r="DT304" s="6">
        <f t="shared" si="570"/>
        <v>0</v>
      </c>
      <c r="DU304" s="6">
        <f t="shared" si="571"/>
        <v>0</v>
      </c>
      <c r="DV304" s="77">
        <f t="shared" si="589"/>
        <v>30</v>
      </c>
      <c r="DY304" s="6">
        <v>0</v>
      </c>
      <c r="DZ304" s="6">
        <v>0</v>
      </c>
      <c r="EA304" s="6">
        <v>0</v>
      </c>
      <c r="EB304" s="6">
        <v>0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77">
        <f t="shared" si="587"/>
        <v>0</v>
      </c>
      <c r="EO304" s="75">
        <f t="shared" si="535"/>
        <v>41.019999999999996</v>
      </c>
      <c r="EP304" s="75">
        <f t="shared" si="536"/>
        <v>0</v>
      </c>
      <c r="EQ304" s="75">
        <f t="shared" si="537"/>
        <v>0</v>
      </c>
      <c r="ER304" s="75">
        <f t="shared" si="538"/>
        <v>0</v>
      </c>
      <c r="ES304" s="75">
        <f t="shared" si="539"/>
        <v>0</v>
      </c>
      <c r="ET304" s="75">
        <f t="shared" si="540"/>
        <v>0</v>
      </c>
      <c r="EU304" s="75">
        <f t="shared" si="541"/>
        <v>0</v>
      </c>
      <c r="EV304" s="75">
        <f t="shared" si="542"/>
        <v>0</v>
      </c>
      <c r="EW304" s="75">
        <f t="shared" si="543"/>
        <v>0</v>
      </c>
      <c r="EX304" s="75">
        <f t="shared" si="544"/>
        <v>0</v>
      </c>
      <c r="EY304" s="75">
        <f t="shared" si="545"/>
        <v>0</v>
      </c>
      <c r="EZ304" s="75">
        <f t="shared" si="546"/>
        <v>0</v>
      </c>
      <c r="FA304" s="77">
        <f t="shared" si="588"/>
        <v>41.019999999999996</v>
      </c>
      <c r="FD304" s="75">
        <f t="shared" si="572"/>
        <v>509.98</v>
      </c>
      <c r="FE304" s="75">
        <f t="shared" si="573"/>
        <v>0</v>
      </c>
      <c r="FF304" s="75">
        <f t="shared" si="574"/>
        <v>0</v>
      </c>
      <c r="FG304" s="75">
        <f t="shared" si="575"/>
        <v>0</v>
      </c>
      <c r="FH304" s="75">
        <f t="shared" si="576"/>
        <v>0</v>
      </c>
      <c r="FI304" s="75">
        <f t="shared" si="577"/>
        <v>0</v>
      </c>
      <c r="FJ304" s="75">
        <f t="shared" si="578"/>
        <v>0</v>
      </c>
      <c r="FK304" s="75">
        <f t="shared" si="579"/>
        <v>0</v>
      </c>
      <c r="FL304" s="75">
        <f t="shared" si="580"/>
        <v>0</v>
      </c>
      <c r="FM304" s="75">
        <f t="shared" si="581"/>
        <v>0</v>
      </c>
      <c r="FN304" s="75">
        <f t="shared" si="582"/>
        <v>0</v>
      </c>
      <c r="FO304" s="75">
        <f t="shared" si="583"/>
        <v>0</v>
      </c>
      <c r="FP304" s="75">
        <f t="shared" si="584"/>
        <v>509.98</v>
      </c>
    </row>
    <row r="305" spans="1:172" ht="15" customHeight="1" outlineLevel="2" x14ac:dyDescent="0.25">
      <c r="A305" s="30">
        <v>12</v>
      </c>
      <c r="B305" s="30" t="s">
        <v>408</v>
      </c>
      <c r="C305" s="30" t="s">
        <v>6</v>
      </c>
      <c r="D305" s="64">
        <f t="shared" si="507"/>
        <v>16277</v>
      </c>
      <c r="E305" s="62">
        <v>16277</v>
      </c>
      <c r="F305" s="55" t="s">
        <v>949</v>
      </c>
      <c r="G305" s="36" t="s">
        <v>410</v>
      </c>
      <c r="H305" s="36" t="s">
        <v>410</v>
      </c>
      <c r="I305" s="37" t="s">
        <v>947</v>
      </c>
      <c r="J305" s="37" t="s">
        <v>948</v>
      </c>
      <c r="K305" s="44" t="s">
        <v>463</v>
      </c>
      <c r="L305" s="32" t="s">
        <v>220</v>
      </c>
      <c r="M305" s="33" t="s">
        <v>405</v>
      </c>
      <c r="N305" s="34">
        <v>0.01</v>
      </c>
      <c r="O305" s="34">
        <v>0.02</v>
      </c>
      <c r="P305" s="34">
        <v>0</v>
      </c>
      <c r="Q305" s="34">
        <v>0</v>
      </c>
      <c r="R305" s="33">
        <v>0</v>
      </c>
      <c r="S305" s="33">
        <v>0</v>
      </c>
      <c r="T305" s="33">
        <v>30</v>
      </c>
      <c r="U305" s="33"/>
      <c r="X305" s="75">
        <f>+VLOOKUP($D305,[1]venta_neta_cons!$A$2:$N$1048576,3,0)</f>
        <v>1005</v>
      </c>
      <c r="Y305" s="75">
        <f>+VLOOKUP($D305,[1]venta_neta_cons!$A$2:$N$1048576,4,0)</f>
        <v>0</v>
      </c>
      <c r="Z305" s="75">
        <f>+VLOOKUP($D305,[1]venta_neta_cons!$A$2:$N$1048576,5,0)</f>
        <v>0</v>
      </c>
      <c r="AA305" s="75">
        <f>+VLOOKUP($D305,[1]venta_neta_cons!$A$2:$N$1048576,6,0)</f>
        <v>0</v>
      </c>
      <c r="AB305" s="75">
        <f>+VLOOKUP($D305,[1]venta_neta_cons!$A$2:$N$1048576,7,0)</f>
        <v>0</v>
      </c>
      <c r="AC305" s="75">
        <f>+VLOOKUP($D305,[1]venta_neta_cons!$A$2:$N$1048576,8,0)</f>
        <v>0</v>
      </c>
      <c r="AD305" s="75">
        <f>+VLOOKUP($D305,[1]venta_neta_cons!$A$2:$N$1048576,9,0)</f>
        <v>0</v>
      </c>
      <c r="AE305" s="75">
        <f>+VLOOKUP($D305,[1]venta_neta_cons!$A$2:$N$1048576,10,0)</f>
        <v>0</v>
      </c>
      <c r="AF305" s="75">
        <f>+VLOOKUP($D305,[1]venta_neta_cons!$A$2:$N$1048576,11,0)</f>
        <v>0</v>
      </c>
      <c r="AG305" s="75">
        <f>+VLOOKUP($D305,[1]venta_neta_cons!$A$2:$N$1048576,12,0)</f>
        <v>0</v>
      </c>
      <c r="AH305" s="75">
        <f>+VLOOKUP($D305,[1]venta_neta_cons!$A$2:$N$1048576,13,0)</f>
        <v>0</v>
      </c>
      <c r="AI305" s="75">
        <f>+VLOOKUP($D305,[1]venta_neta_cons!$A$2:$N$1048576,14,0)</f>
        <v>0</v>
      </c>
      <c r="AJ305" s="76">
        <f t="shared" si="508"/>
        <v>1005</v>
      </c>
      <c r="AK305" s="159">
        <f t="shared" si="506"/>
        <v>-2.3081393034825868</v>
      </c>
      <c r="AL305" s="76"/>
      <c r="AM305" s="75">
        <f>+VLOOKUP($D305,[1]saldo_cons!$A$2:$N$1048576,3,0)</f>
        <v>1005</v>
      </c>
      <c r="AN305" s="75">
        <f>+VLOOKUP($D305,[1]saldo_cons!$A$2:$N$1048576,4,0)</f>
        <v>0</v>
      </c>
      <c r="AO305" s="75">
        <f>+VLOOKUP($D305,[1]saldo_cons!$A$2:$N$1048576,5,0)</f>
        <v>0</v>
      </c>
      <c r="AP305" s="75">
        <f>+VLOOKUP($D305,[1]saldo_cons!$A$2:$N$1048576,6,0)</f>
        <v>0</v>
      </c>
      <c r="AQ305" s="75">
        <f>+VLOOKUP($D305,[1]saldo_cons!$A$2:$N$1048576,7,0)</f>
        <v>0</v>
      </c>
      <c r="AR305" s="75">
        <f>+VLOOKUP($D305,[1]saldo_cons!$A$2:$N$1048576,8,0)</f>
        <v>0</v>
      </c>
      <c r="AS305" s="75">
        <f>+VLOOKUP($D305,[1]saldo_cons!$A$2:$N$1048576,9,0)</f>
        <v>0</v>
      </c>
      <c r="AT305" s="75">
        <f>+VLOOKUP($D305,[1]saldo_cons!$A$2:$N$1048576,10,0)</f>
        <v>0</v>
      </c>
      <c r="AU305" s="75">
        <f>+VLOOKUP($D305,[1]saldo_cons!$A$2:$N$1048576,11,0)</f>
        <v>0</v>
      </c>
      <c r="AV305" s="75">
        <f>+VLOOKUP($D305,[1]saldo_cons!$A$2:$N$1048576,12,0)</f>
        <v>0</v>
      </c>
      <c r="AW305" s="75">
        <f>+VLOOKUP($D305,[1]saldo_cons!$A$2:$N$1048576,13,0)</f>
        <v>0</v>
      </c>
      <c r="AX305" s="75">
        <f>+VLOOKUP($D305,[1]saldo_cons!$A$2:$N$1048576,14,0)</f>
        <v>0</v>
      </c>
      <c r="AY305" s="76">
        <f t="shared" si="585"/>
        <v>1005</v>
      </c>
      <c r="AZ305" s="76"/>
      <c r="BA305" s="76"/>
      <c r="BB305" s="75">
        <f>+VLOOKUP($D305,[1]ggr_cons!$A$2:$N$1048576,3,0)</f>
        <v>-2319.6799999999998</v>
      </c>
      <c r="BC305" s="75">
        <f>+VLOOKUP($D305,[1]ggr_cons!$A$2:$N$1048576,4,0)</f>
        <v>0</v>
      </c>
      <c r="BD305" s="75">
        <f>+VLOOKUP($D305,[1]ggr_cons!$A$2:$N$1048576,5,0)</f>
        <v>0</v>
      </c>
      <c r="BE305" s="75">
        <f>+VLOOKUP($D305,[1]ggr_cons!$A$2:$N$1048576,6,0)</f>
        <v>0</v>
      </c>
      <c r="BF305" s="75">
        <f>+VLOOKUP($D305,[1]ggr_cons!$A$2:$N$1048576,7,0)</f>
        <v>0</v>
      </c>
      <c r="BG305" s="75">
        <f>+VLOOKUP($D305,[1]ggr_cons!$A$2:$N$1048576,8,0)</f>
        <v>0</v>
      </c>
      <c r="BH305" s="75">
        <f>+VLOOKUP($D305,[1]ggr_cons!$A$2:$N$1048576,9,0)</f>
        <v>0</v>
      </c>
      <c r="BI305" s="75">
        <f>+VLOOKUP($D305,[1]ggr_cons!$A$2:$N$1048576,10,0)</f>
        <v>0</v>
      </c>
      <c r="BJ305" s="75">
        <f>+VLOOKUP($D305,[1]ggr_cons!$A$2:$N$1048576,11,0)</f>
        <v>0</v>
      </c>
      <c r="BK305" s="75">
        <f>+VLOOKUP($D305,[1]ggr_cons!$A$2:$N$1048576,12,0)</f>
        <v>0</v>
      </c>
      <c r="BL305" s="75">
        <f>+VLOOKUP($D305,[1]ggr_cons!$A$2:$N$1048576,13,0)</f>
        <v>0</v>
      </c>
      <c r="BM305" s="75">
        <f>+VLOOKUP($D305,[1]ggr_cons!$A$2:$N$1048576,14,0)</f>
        <v>0</v>
      </c>
      <c r="BN305" s="76">
        <f t="shared" si="586"/>
        <v>-2319.6799999999998</v>
      </c>
      <c r="BO305" s="75"/>
      <c r="BP305" s="75"/>
      <c r="BQ305" s="77">
        <f t="shared" si="509"/>
        <v>10.050000000000001</v>
      </c>
      <c r="BR305" s="77">
        <f t="shared" si="510"/>
        <v>0</v>
      </c>
      <c r="BS305" s="77">
        <f t="shared" si="511"/>
        <v>0</v>
      </c>
      <c r="BT305" s="77">
        <f t="shared" si="512"/>
        <v>0</v>
      </c>
      <c r="BU305" s="77">
        <f t="shared" si="513"/>
        <v>0</v>
      </c>
      <c r="BV305" s="77">
        <f t="shared" si="514"/>
        <v>0</v>
      </c>
      <c r="BW305" s="77">
        <f t="shared" si="515"/>
        <v>0</v>
      </c>
      <c r="BX305" s="77">
        <f t="shared" si="516"/>
        <v>0</v>
      </c>
      <c r="BY305" s="77">
        <f t="shared" si="517"/>
        <v>0</v>
      </c>
      <c r="BZ305" s="77">
        <f t="shared" si="518"/>
        <v>0</v>
      </c>
      <c r="CA305" s="77">
        <f t="shared" si="519"/>
        <v>0</v>
      </c>
      <c r="CB305" s="77">
        <f t="shared" si="520"/>
        <v>0</v>
      </c>
      <c r="CC305" s="77">
        <f t="shared" si="521"/>
        <v>10.050000000000001</v>
      </c>
      <c r="CD305" s="75"/>
      <c r="CE305" s="77"/>
      <c r="CF305" s="77">
        <f t="shared" si="522"/>
        <v>8.3057851239669436</v>
      </c>
      <c r="CG305" s="77">
        <f t="shared" si="523"/>
        <v>0</v>
      </c>
      <c r="CH305" s="77">
        <f t="shared" si="524"/>
        <v>0</v>
      </c>
      <c r="CI305" s="77">
        <f t="shared" si="525"/>
        <v>0</v>
      </c>
      <c r="CJ305" s="77">
        <f t="shared" si="526"/>
        <v>0</v>
      </c>
      <c r="CK305" s="77">
        <f t="shared" si="527"/>
        <v>0</v>
      </c>
      <c r="CL305" s="77">
        <f t="shared" si="528"/>
        <v>0</v>
      </c>
      <c r="CM305" s="77">
        <f t="shared" si="529"/>
        <v>0</v>
      </c>
      <c r="CN305" s="77">
        <f t="shared" si="530"/>
        <v>0</v>
      </c>
      <c r="CO305" s="77">
        <f t="shared" si="531"/>
        <v>0</v>
      </c>
      <c r="CP305" s="77">
        <f t="shared" si="532"/>
        <v>0</v>
      </c>
      <c r="CQ305" s="77">
        <f t="shared" si="533"/>
        <v>0</v>
      </c>
      <c r="CR305" s="77">
        <f t="shared" si="534"/>
        <v>8.3057851239669436</v>
      </c>
      <c r="CS305" s="75"/>
      <c r="CT305" s="75"/>
      <c r="CU305" s="78">
        <f t="shared" si="547"/>
        <v>20.100000000000001</v>
      </c>
      <c r="CV305" s="78">
        <f t="shared" si="548"/>
        <v>0</v>
      </c>
      <c r="CW305" s="78">
        <f t="shared" si="549"/>
        <v>0</v>
      </c>
      <c r="CX305" s="78">
        <f t="shared" si="550"/>
        <v>0</v>
      </c>
      <c r="CY305" s="78">
        <f t="shared" si="551"/>
        <v>0</v>
      </c>
      <c r="CZ305" s="78">
        <f t="shared" si="552"/>
        <v>0</v>
      </c>
      <c r="DA305" s="78">
        <f t="shared" si="553"/>
        <v>0</v>
      </c>
      <c r="DB305" s="78">
        <f t="shared" si="554"/>
        <v>0</v>
      </c>
      <c r="DC305" s="78">
        <f t="shared" si="555"/>
        <v>0</v>
      </c>
      <c r="DD305" s="78">
        <f t="shared" si="556"/>
        <v>0</v>
      </c>
      <c r="DE305" s="78">
        <f t="shared" si="557"/>
        <v>0</v>
      </c>
      <c r="DF305" s="78">
        <f t="shared" si="558"/>
        <v>0</v>
      </c>
      <c r="DG305" s="77">
        <f t="shared" si="559"/>
        <v>20.100000000000001</v>
      </c>
      <c r="DH305" s="75"/>
      <c r="DJ305" s="6">
        <f t="shared" si="560"/>
        <v>30</v>
      </c>
      <c r="DK305" s="6">
        <f t="shared" si="561"/>
        <v>0</v>
      </c>
      <c r="DL305" s="6">
        <f t="shared" si="562"/>
        <v>0</v>
      </c>
      <c r="DM305" s="6">
        <f t="shared" si="563"/>
        <v>0</v>
      </c>
      <c r="DN305" s="6">
        <f t="shared" si="564"/>
        <v>0</v>
      </c>
      <c r="DO305" s="6">
        <f t="shared" si="565"/>
        <v>0</v>
      </c>
      <c r="DP305" s="6">
        <f t="shared" si="566"/>
        <v>0</v>
      </c>
      <c r="DQ305" s="6">
        <f t="shared" si="567"/>
        <v>0</v>
      </c>
      <c r="DR305" s="6">
        <f t="shared" si="568"/>
        <v>0</v>
      </c>
      <c r="DS305" s="6">
        <f t="shared" si="569"/>
        <v>0</v>
      </c>
      <c r="DT305" s="6">
        <f t="shared" si="570"/>
        <v>0</v>
      </c>
      <c r="DU305" s="6">
        <f t="shared" si="571"/>
        <v>0</v>
      </c>
      <c r="DV305" s="77">
        <f t="shared" si="589"/>
        <v>30</v>
      </c>
      <c r="DY305" s="6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77">
        <f t="shared" si="587"/>
        <v>0</v>
      </c>
      <c r="EO305" s="75">
        <f t="shared" si="535"/>
        <v>50.1</v>
      </c>
      <c r="EP305" s="75">
        <f t="shared" si="536"/>
        <v>0</v>
      </c>
      <c r="EQ305" s="75">
        <f t="shared" si="537"/>
        <v>0</v>
      </c>
      <c r="ER305" s="75">
        <f t="shared" si="538"/>
        <v>0</v>
      </c>
      <c r="ES305" s="75">
        <f t="shared" si="539"/>
        <v>0</v>
      </c>
      <c r="ET305" s="75">
        <f t="shared" si="540"/>
        <v>0</v>
      </c>
      <c r="EU305" s="75">
        <f t="shared" si="541"/>
        <v>0</v>
      </c>
      <c r="EV305" s="75">
        <f t="shared" si="542"/>
        <v>0</v>
      </c>
      <c r="EW305" s="75">
        <f t="shared" si="543"/>
        <v>0</v>
      </c>
      <c r="EX305" s="75">
        <f t="shared" si="544"/>
        <v>0</v>
      </c>
      <c r="EY305" s="75">
        <f t="shared" si="545"/>
        <v>0</v>
      </c>
      <c r="EZ305" s="75">
        <f t="shared" si="546"/>
        <v>0</v>
      </c>
      <c r="FA305" s="77">
        <f t="shared" si="588"/>
        <v>50.1</v>
      </c>
      <c r="FD305" s="75">
        <f t="shared" si="572"/>
        <v>954.9</v>
      </c>
      <c r="FE305" s="75">
        <f t="shared" si="573"/>
        <v>0</v>
      </c>
      <c r="FF305" s="75">
        <f t="shared" si="574"/>
        <v>0</v>
      </c>
      <c r="FG305" s="75">
        <f t="shared" si="575"/>
        <v>0</v>
      </c>
      <c r="FH305" s="75">
        <f t="shared" si="576"/>
        <v>0</v>
      </c>
      <c r="FI305" s="75">
        <f t="shared" si="577"/>
        <v>0</v>
      </c>
      <c r="FJ305" s="75">
        <f t="shared" si="578"/>
        <v>0</v>
      </c>
      <c r="FK305" s="75">
        <f t="shared" si="579"/>
        <v>0</v>
      </c>
      <c r="FL305" s="75">
        <f t="shared" si="580"/>
        <v>0</v>
      </c>
      <c r="FM305" s="75">
        <f t="shared" si="581"/>
        <v>0</v>
      </c>
      <c r="FN305" s="75">
        <f t="shared" si="582"/>
        <v>0</v>
      </c>
      <c r="FO305" s="75">
        <f t="shared" si="583"/>
        <v>0</v>
      </c>
      <c r="FP305" s="75">
        <f t="shared" si="584"/>
        <v>954.9</v>
      </c>
    </row>
    <row r="306" spans="1:172" ht="15" customHeight="1" outlineLevel="2" x14ac:dyDescent="0.25">
      <c r="A306" s="30">
        <v>12</v>
      </c>
      <c r="B306" s="30" t="s">
        <v>408</v>
      </c>
      <c r="C306" s="30" t="s">
        <v>6</v>
      </c>
      <c r="D306" s="64">
        <f t="shared" si="507"/>
        <v>16278</v>
      </c>
      <c r="E306" s="62">
        <v>16278</v>
      </c>
      <c r="F306" s="55" t="s">
        <v>951</v>
      </c>
      <c r="G306" s="36" t="s">
        <v>410</v>
      </c>
      <c r="H306" s="36" t="s">
        <v>410</v>
      </c>
      <c r="I306" s="55" t="s">
        <v>950</v>
      </c>
      <c r="J306" s="44" t="s">
        <v>527</v>
      </c>
      <c r="K306" s="44" t="s">
        <v>463</v>
      </c>
      <c r="L306" s="32" t="s">
        <v>220</v>
      </c>
      <c r="M306" s="33" t="s">
        <v>405</v>
      </c>
      <c r="N306" s="34">
        <v>0.01</v>
      </c>
      <c r="O306" s="34">
        <v>0.02</v>
      </c>
      <c r="P306" s="34">
        <v>0</v>
      </c>
      <c r="Q306" s="34">
        <v>0</v>
      </c>
      <c r="R306" s="33">
        <v>0</v>
      </c>
      <c r="S306" s="33">
        <v>0</v>
      </c>
      <c r="T306" s="33">
        <v>30</v>
      </c>
      <c r="U306" s="33"/>
      <c r="X306" s="75">
        <f>+VLOOKUP($D306,[1]venta_neta_cons!$A$2:$N$1048576,3,0)</f>
        <v>7474</v>
      </c>
      <c r="Y306" s="75">
        <f>+VLOOKUP($D306,[1]venta_neta_cons!$A$2:$N$1048576,4,0)</f>
        <v>0</v>
      </c>
      <c r="Z306" s="75">
        <f>+VLOOKUP($D306,[1]venta_neta_cons!$A$2:$N$1048576,5,0)</f>
        <v>0</v>
      </c>
      <c r="AA306" s="75">
        <f>+VLOOKUP($D306,[1]venta_neta_cons!$A$2:$N$1048576,6,0)</f>
        <v>0</v>
      </c>
      <c r="AB306" s="75">
        <f>+VLOOKUP($D306,[1]venta_neta_cons!$A$2:$N$1048576,7,0)</f>
        <v>0</v>
      </c>
      <c r="AC306" s="75">
        <f>+VLOOKUP($D306,[1]venta_neta_cons!$A$2:$N$1048576,8,0)</f>
        <v>0</v>
      </c>
      <c r="AD306" s="75">
        <f>+VLOOKUP($D306,[1]venta_neta_cons!$A$2:$N$1048576,9,0)</f>
        <v>0</v>
      </c>
      <c r="AE306" s="75">
        <f>+VLOOKUP($D306,[1]venta_neta_cons!$A$2:$N$1048576,10,0)</f>
        <v>0</v>
      </c>
      <c r="AF306" s="75">
        <f>+VLOOKUP($D306,[1]venta_neta_cons!$A$2:$N$1048576,11,0)</f>
        <v>0</v>
      </c>
      <c r="AG306" s="75">
        <f>+VLOOKUP($D306,[1]venta_neta_cons!$A$2:$N$1048576,12,0)</f>
        <v>0</v>
      </c>
      <c r="AH306" s="75">
        <f>+VLOOKUP($D306,[1]venta_neta_cons!$A$2:$N$1048576,13,0)</f>
        <v>0</v>
      </c>
      <c r="AI306" s="75">
        <f>+VLOOKUP($D306,[1]venta_neta_cons!$A$2:$N$1048576,14,0)</f>
        <v>0</v>
      </c>
      <c r="AJ306" s="76">
        <f t="shared" si="508"/>
        <v>7474</v>
      </c>
      <c r="AK306" s="159">
        <f t="shared" si="506"/>
        <v>0.54248728926946754</v>
      </c>
      <c r="AL306" s="76"/>
      <c r="AM306" s="75">
        <f>+VLOOKUP($D306,[1]saldo_cons!$A$2:$N$1048576,3,0)</f>
        <v>7474</v>
      </c>
      <c r="AN306" s="75">
        <f>+VLOOKUP($D306,[1]saldo_cons!$A$2:$N$1048576,4,0)</f>
        <v>0</v>
      </c>
      <c r="AO306" s="75">
        <f>+VLOOKUP($D306,[1]saldo_cons!$A$2:$N$1048576,5,0)</f>
        <v>0</v>
      </c>
      <c r="AP306" s="75">
        <f>+VLOOKUP($D306,[1]saldo_cons!$A$2:$N$1048576,6,0)</f>
        <v>0</v>
      </c>
      <c r="AQ306" s="75">
        <f>+VLOOKUP($D306,[1]saldo_cons!$A$2:$N$1048576,7,0)</f>
        <v>0</v>
      </c>
      <c r="AR306" s="75">
        <f>+VLOOKUP($D306,[1]saldo_cons!$A$2:$N$1048576,8,0)</f>
        <v>0</v>
      </c>
      <c r="AS306" s="75">
        <f>+VLOOKUP($D306,[1]saldo_cons!$A$2:$N$1048576,9,0)</f>
        <v>0</v>
      </c>
      <c r="AT306" s="75">
        <f>+VLOOKUP($D306,[1]saldo_cons!$A$2:$N$1048576,10,0)</f>
        <v>0</v>
      </c>
      <c r="AU306" s="75">
        <f>+VLOOKUP($D306,[1]saldo_cons!$A$2:$N$1048576,11,0)</f>
        <v>0</v>
      </c>
      <c r="AV306" s="75">
        <f>+VLOOKUP($D306,[1]saldo_cons!$A$2:$N$1048576,12,0)</f>
        <v>0</v>
      </c>
      <c r="AW306" s="75">
        <f>+VLOOKUP($D306,[1]saldo_cons!$A$2:$N$1048576,13,0)</f>
        <v>0</v>
      </c>
      <c r="AX306" s="75">
        <f>+VLOOKUP($D306,[1]saldo_cons!$A$2:$N$1048576,14,0)</f>
        <v>0</v>
      </c>
      <c r="AY306" s="76">
        <f t="shared" si="585"/>
        <v>7474</v>
      </c>
      <c r="AZ306" s="76"/>
      <c r="BA306" s="76"/>
      <c r="BB306" s="75">
        <f>+VLOOKUP($D306,[1]ggr_cons!$A$2:$N$1048576,3,0)</f>
        <v>4054.55</v>
      </c>
      <c r="BC306" s="75">
        <f>+VLOOKUP($D306,[1]ggr_cons!$A$2:$N$1048576,4,0)</f>
        <v>0</v>
      </c>
      <c r="BD306" s="75">
        <f>+VLOOKUP($D306,[1]ggr_cons!$A$2:$N$1048576,5,0)</f>
        <v>0</v>
      </c>
      <c r="BE306" s="75">
        <f>+VLOOKUP($D306,[1]ggr_cons!$A$2:$N$1048576,6,0)</f>
        <v>0</v>
      </c>
      <c r="BF306" s="75">
        <f>+VLOOKUP($D306,[1]ggr_cons!$A$2:$N$1048576,7,0)</f>
        <v>0</v>
      </c>
      <c r="BG306" s="75">
        <f>+VLOOKUP($D306,[1]ggr_cons!$A$2:$N$1048576,8,0)</f>
        <v>0</v>
      </c>
      <c r="BH306" s="75">
        <f>+VLOOKUP($D306,[1]ggr_cons!$A$2:$N$1048576,9,0)</f>
        <v>0</v>
      </c>
      <c r="BI306" s="75">
        <f>+VLOOKUP($D306,[1]ggr_cons!$A$2:$N$1048576,10,0)</f>
        <v>0</v>
      </c>
      <c r="BJ306" s="75">
        <f>+VLOOKUP($D306,[1]ggr_cons!$A$2:$N$1048576,11,0)</f>
        <v>0</v>
      </c>
      <c r="BK306" s="75">
        <f>+VLOOKUP($D306,[1]ggr_cons!$A$2:$N$1048576,12,0)</f>
        <v>0</v>
      </c>
      <c r="BL306" s="75">
        <f>+VLOOKUP($D306,[1]ggr_cons!$A$2:$N$1048576,13,0)</f>
        <v>0</v>
      </c>
      <c r="BM306" s="75">
        <f>+VLOOKUP($D306,[1]ggr_cons!$A$2:$N$1048576,14,0)</f>
        <v>0</v>
      </c>
      <c r="BN306" s="76">
        <f t="shared" si="586"/>
        <v>4054.55</v>
      </c>
      <c r="BO306" s="75"/>
      <c r="BP306" s="75"/>
      <c r="BQ306" s="77">
        <f t="shared" si="509"/>
        <v>74.739999999999995</v>
      </c>
      <c r="BR306" s="77">
        <f t="shared" si="510"/>
        <v>0</v>
      </c>
      <c r="BS306" s="77">
        <f t="shared" si="511"/>
        <v>0</v>
      </c>
      <c r="BT306" s="77">
        <f t="shared" si="512"/>
        <v>0</v>
      </c>
      <c r="BU306" s="77">
        <f t="shared" si="513"/>
        <v>0</v>
      </c>
      <c r="BV306" s="77">
        <f t="shared" si="514"/>
        <v>0</v>
      </c>
      <c r="BW306" s="77">
        <f t="shared" si="515"/>
        <v>0</v>
      </c>
      <c r="BX306" s="77">
        <f t="shared" si="516"/>
        <v>0</v>
      </c>
      <c r="BY306" s="77">
        <f t="shared" si="517"/>
        <v>0</v>
      </c>
      <c r="BZ306" s="77">
        <f t="shared" si="518"/>
        <v>0</v>
      </c>
      <c r="CA306" s="77">
        <f t="shared" si="519"/>
        <v>0</v>
      </c>
      <c r="CB306" s="77">
        <f t="shared" si="520"/>
        <v>0</v>
      </c>
      <c r="CC306" s="77">
        <f t="shared" si="521"/>
        <v>74.739999999999995</v>
      </c>
      <c r="CD306" s="75"/>
      <c r="CE306" s="77"/>
      <c r="CF306" s="77">
        <f t="shared" si="522"/>
        <v>61.768595041322314</v>
      </c>
      <c r="CG306" s="77">
        <f t="shared" si="523"/>
        <v>0</v>
      </c>
      <c r="CH306" s="77">
        <f t="shared" si="524"/>
        <v>0</v>
      </c>
      <c r="CI306" s="77">
        <f t="shared" si="525"/>
        <v>0</v>
      </c>
      <c r="CJ306" s="77">
        <f t="shared" si="526"/>
        <v>0</v>
      </c>
      <c r="CK306" s="77">
        <f t="shared" si="527"/>
        <v>0</v>
      </c>
      <c r="CL306" s="77">
        <f t="shared" si="528"/>
        <v>0</v>
      </c>
      <c r="CM306" s="77">
        <f t="shared" si="529"/>
        <v>0</v>
      </c>
      <c r="CN306" s="77">
        <f t="shared" si="530"/>
        <v>0</v>
      </c>
      <c r="CO306" s="77">
        <f t="shared" si="531"/>
        <v>0</v>
      </c>
      <c r="CP306" s="77">
        <f t="shared" si="532"/>
        <v>0</v>
      </c>
      <c r="CQ306" s="77">
        <f t="shared" si="533"/>
        <v>0</v>
      </c>
      <c r="CR306" s="77">
        <f t="shared" si="534"/>
        <v>61.768595041322314</v>
      </c>
      <c r="CS306" s="75"/>
      <c r="CT306" s="75"/>
      <c r="CU306" s="78">
        <f t="shared" si="547"/>
        <v>149.47999999999999</v>
      </c>
      <c r="CV306" s="78">
        <f t="shared" si="548"/>
        <v>0</v>
      </c>
      <c r="CW306" s="78">
        <f t="shared" si="549"/>
        <v>0</v>
      </c>
      <c r="CX306" s="78">
        <f t="shared" si="550"/>
        <v>0</v>
      </c>
      <c r="CY306" s="78">
        <f t="shared" si="551"/>
        <v>0</v>
      </c>
      <c r="CZ306" s="78">
        <f t="shared" si="552"/>
        <v>0</v>
      </c>
      <c r="DA306" s="78">
        <f t="shared" si="553"/>
        <v>0</v>
      </c>
      <c r="DB306" s="78">
        <f t="shared" si="554"/>
        <v>0</v>
      </c>
      <c r="DC306" s="78">
        <f t="shared" si="555"/>
        <v>0</v>
      </c>
      <c r="DD306" s="78">
        <f t="shared" si="556"/>
        <v>0</v>
      </c>
      <c r="DE306" s="78">
        <f t="shared" si="557"/>
        <v>0</v>
      </c>
      <c r="DF306" s="78">
        <f t="shared" si="558"/>
        <v>0</v>
      </c>
      <c r="DG306" s="77">
        <f t="shared" si="559"/>
        <v>149.47999999999999</v>
      </c>
      <c r="DH306" s="75"/>
      <c r="DJ306" s="6">
        <f t="shared" si="560"/>
        <v>30</v>
      </c>
      <c r="DK306" s="6">
        <f t="shared" si="561"/>
        <v>0</v>
      </c>
      <c r="DL306" s="6">
        <f t="shared" si="562"/>
        <v>0</v>
      </c>
      <c r="DM306" s="6">
        <f t="shared" si="563"/>
        <v>0</v>
      </c>
      <c r="DN306" s="6">
        <f t="shared" si="564"/>
        <v>0</v>
      </c>
      <c r="DO306" s="6">
        <f t="shared" si="565"/>
        <v>0</v>
      </c>
      <c r="DP306" s="6">
        <f t="shared" si="566"/>
        <v>0</v>
      </c>
      <c r="DQ306" s="6">
        <f t="shared" si="567"/>
        <v>0</v>
      </c>
      <c r="DR306" s="6">
        <f t="shared" si="568"/>
        <v>0</v>
      </c>
      <c r="DS306" s="6">
        <f t="shared" si="569"/>
        <v>0</v>
      </c>
      <c r="DT306" s="6">
        <f t="shared" si="570"/>
        <v>0</v>
      </c>
      <c r="DU306" s="6">
        <f t="shared" si="571"/>
        <v>0</v>
      </c>
      <c r="DV306" s="77">
        <f t="shared" si="589"/>
        <v>30</v>
      </c>
      <c r="DY306" s="6">
        <v>0</v>
      </c>
      <c r="DZ306" s="6">
        <v>0</v>
      </c>
      <c r="EA306" s="6">
        <v>0</v>
      </c>
      <c r="EB306" s="6">
        <v>0</v>
      </c>
      <c r="EC306" s="6">
        <v>0</v>
      </c>
      <c r="ED306" s="6">
        <v>0</v>
      </c>
      <c r="EE306" s="6">
        <v>0</v>
      </c>
      <c r="EF306" s="6">
        <v>0</v>
      </c>
      <c r="EG306" s="6">
        <v>0</v>
      </c>
      <c r="EH306" s="6">
        <v>0</v>
      </c>
      <c r="EI306" s="6">
        <v>0</v>
      </c>
      <c r="EJ306" s="6">
        <v>0</v>
      </c>
      <c r="EK306" s="77">
        <f t="shared" si="587"/>
        <v>0</v>
      </c>
      <c r="EO306" s="75">
        <f t="shared" si="535"/>
        <v>179.48</v>
      </c>
      <c r="EP306" s="75">
        <f t="shared" si="536"/>
        <v>0</v>
      </c>
      <c r="EQ306" s="75">
        <f t="shared" si="537"/>
        <v>0</v>
      </c>
      <c r="ER306" s="75">
        <f t="shared" si="538"/>
        <v>0</v>
      </c>
      <c r="ES306" s="75">
        <f t="shared" si="539"/>
        <v>0</v>
      </c>
      <c r="ET306" s="75">
        <f t="shared" si="540"/>
        <v>0</v>
      </c>
      <c r="EU306" s="75">
        <f t="shared" si="541"/>
        <v>0</v>
      </c>
      <c r="EV306" s="75">
        <f t="shared" si="542"/>
        <v>0</v>
      </c>
      <c r="EW306" s="75">
        <f t="shared" si="543"/>
        <v>0</v>
      </c>
      <c r="EX306" s="75">
        <f t="shared" si="544"/>
        <v>0</v>
      </c>
      <c r="EY306" s="75">
        <f t="shared" si="545"/>
        <v>0</v>
      </c>
      <c r="EZ306" s="75">
        <f t="shared" si="546"/>
        <v>0</v>
      </c>
      <c r="FA306" s="77">
        <f t="shared" si="588"/>
        <v>179.48</v>
      </c>
      <c r="FD306" s="75">
        <f t="shared" si="572"/>
        <v>7294.52</v>
      </c>
      <c r="FE306" s="75">
        <f t="shared" si="573"/>
        <v>0</v>
      </c>
      <c r="FF306" s="75">
        <f t="shared" si="574"/>
        <v>0</v>
      </c>
      <c r="FG306" s="75">
        <f t="shared" si="575"/>
        <v>0</v>
      </c>
      <c r="FH306" s="75">
        <f t="shared" si="576"/>
        <v>0</v>
      </c>
      <c r="FI306" s="75">
        <f t="shared" si="577"/>
        <v>0</v>
      </c>
      <c r="FJ306" s="75">
        <f t="shared" si="578"/>
        <v>0</v>
      </c>
      <c r="FK306" s="75">
        <f t="shared" si="579"/>
        <v>0</v>
      </c>
      <c r="FL306" s="75">
        <f t="shared" si="580"/>
        <v>0</v>
      </c>
      <c r="FM306" s="75">
        <f t="shared" si="581"/>
        <v>0</v>
      </c>
      <c r="FN306" s="75">
        <f t="shared" si="582"/>
        <v>0</v>
      </c>
      <c r="FO306" s="75">
        <f t="shared" si="583"/>
        <v>0</v>
      </c>
      <c r="FP306" s="75">
        <f t="shared" si="584"/>
        <v>7294.52</v>
      </c>
    </row>
    <row r="307" spans="1:172" ht="15" customHeight="1" outlineLevel="2" x14ac:dyDescent="0.25">
      <c r="A307" s="30">
        <v>12</v>
      </c>
      <c r="B307" s="30" t="s">
        <v>408</v>
      </c>
      <c r="C307" s="30" t="s">
        <v>6</v>
      </c>
      <c r="D307" s="64">
        <f t="shared" si="507"/>
        <v>16279</v>
      </c>
      <c r="E307" s="62">
        <v>16279</v>
      </c>
      <c r="F307" s="44" t="s">
        <v>953</v>
      </c>
      <c r="G307" s="36" t="s">
        <v>410</v>
      </c>
      <c r="H307" s="36" t="s">
        <v>410</v>
      </c>
      <c r="I307" s="55" t="s">
        <v>952</v>
      </c>
      <c r="J307" s="44" t="s">
        <v>948</v>
      </c>
      <c r="K307" s="44" t="s">
        <v>463</v>
      </c>
      <c r="L307" s="32" t="s">
        <v>220</v>
      </c>
      <c r="M307" s="33" t="s">
        <v>405</v>
      </c>
      <c r="N307" s="34">
        <v>0.01</v>
      </c>
      <c r="O307" s="34">
        <v>0.02</v>
      </c>
      <c r="P307" s="34">
        <v>0</v>
      </c>
      <c r="Q307" s="34">
        <v>0</v>
      </c>
      <c r="R307" s="33">
        <v>0</v>
      </c>
      <c r="S307" s="33">
        <v>0</v>
      </c>
      <c r="T307" s="33">
        <v>30</v>
      </c>
      <c r="U307" s="33"/>
      <c r="X307" s="75">
        <f>+VLOOKUP($D307,[1]venta_neta_cons!$A$2:$N$1048576,3,0)</f>
        <v>546</v>
      </c>
      <c r="Y307" s="75">
        <f>+VLOOKUP($D307,[1]venta_neta_cons!$A$2:$N$1048576,4,0)</f>
        <v>0</v>
      </c>
      <c r="Z307" s="75">
        <f>+VLOOKUP($D307,[1]venta_neta_cons!$A$2:$N$1048576,5,0)</f>
        <v>0</v>
      </c>
      <c r="AA307" s="75">
        <f>+VLOOKUP($D307,[1]venta_neta_cons!$A$2:$N$1048576,6,0)</f>
        <v>0</v>
      </c>
      <c r="AB307" s="75">
        <f>+VLOOKUP($D307,[1]venta_neta_cons!$A$2:$N$1048576,7,0)</f>
        <v>0</v>
      </c>
      <c r="AC307" s="75">
        <f>+VLOOKUP($D307,[1]venta_neta_cons!$A$2:$N$1048576,8,0)</f>
        <v>0</v>
      </c>
      <c r="AD307" s="75">
        <f>+VLOOKUP($D307,[1]venta_neta_cons!$A$2:$N$1048576,9,0)</f>
        <v>0</v>
      </c>
      <c r="AE307" s="75">
        <f>+VLOOKUP($D307,[1]venta_neta_cons!$A$2:$N$1048576,10,0)</f>
        <v>0</v>
      </c>
      <c r="AF307" s="75">
        <f>+VLOOKUP($D307,[1]venta_neta_cons!$A$2:$N$1048576,11,0)</f>
        <v>0</v>
      </c>
      <c r="AG307" s="75">
        <f>+VLOOKUP($D307,[1]venta_neta_cons!$A$2:$N$1048576,12,0)</f>
        <v>0</v>
      </c>
      <c r="AH307" s="75">
        <f>+VLOOKUP($D307,[1]venta_neta_cons!$A$2:$N$1048576,13,0)</f>
        <v>0</v>
      </c>
      <c r="AI307" s="75">
        <f>+VLOOKUP($D307,[1]venta_neta_cons!$A$2:$N$1048576,14,0)</f>
        <v>0</v>
      </c>
      <c r="AJ307" s="76">
        <f t="shared" si="508"/>
        <v>546</v>
      </c>
      <c r="AK307" s="159">
        <f t="shared" si="506"/>
        <v>0.96620879120879111</v>
      </c>
      <c r="AL307" s="76"/>
      <c r="AM307" s="75">
        <f>+VLOOKUP($D307,[1]saldo_cons!$A$2:$N$1048576,3,0)</f>
        <v>546</v>
      </c>
      <c r="AN307" s="75">
        <f>+VLOOKUP($D307,[1]saldo_cons!$A$2:$N$1048576,4,0)</f>
        <v>0</v>
      </c>
      <c r="AO307" s="75">
        <f>+VLOOKUP($D307,[1]saldo_cons!$A$2:$N$1048576,5,0)</f>
        <v>0</v>
      </c>
      <c r="AP307" s="75">
        <f>+VLOOKUP($D307,[1]saldo_cons!$A$2:$N$1048576,6,0)</f>
        <v>0</v>
      </c>
      <c r="AQ307" s="75">
        <f>+VLOOKUP($D307,[1]saldo_cons!$A$2:$N$1048576,7,0)</f>
        <v>0</v>
      </c>
      <c r="AR307" s="75">
        <f>+VLOOKUP($D307,[1]saldo_cons!$A$2:$N$1048576,8,0)</f>
        <v>0</v>
      </c>
      <c r="AS307" s="75">
        <f>+VLOOKUP($D307,[1]saldo_cons!$A$2:$N$1048576,9,0)</f>
        <v>0</v>
      </c>
      <c r="AT307" s="75">
        <f>+VLOOKUP($D307,[1]saldo_cons!$A$2:$N$1048576,10,0)</f>
        <v>0</v>
      </c>
      <c r="AU307" s="75">
        <f>+VLOOKUP($D307,[1]saldo_cons!$A$2:$N$1048576,11,0)</f>
        <v>0</v>
      </c>
      <c r="AV307" s="75">
        <f>+VLOOKUP($D307,[1]saldo_cons!$A$2:$N$1048576,12,0)</f>
        <v>0</v>
      </c>
      <c r="AW307" s="75">
        <f>+VLOOKUP($D307,[1]saldo_cons!$A$2:$N$1048576,13,0)</f>
        <v>0</v>
      </c>
      <c r="AX307" s="75">
        <f>+VLOOKUP($D307,[1]saldo_cons!$A$2:$N$1048576,14,0)</f>
        <v>0</v>
      </c>
      <c r="AY307" s="76">
        <f t="shared" si="585"/>
        <v>546</v>
      </c>
      <c r="AZ307" s="76"/>
      <c r="BA307" s="76"/>
      <c r="BB307" s="75">
        <f>+VLOOKUP($D307,[1]ggr_cons!$A$2:$N$1048576,3,0)</f>
        <v>527.54999999999995</v>
      </c>
      <c r="BC307" s="75">
        <f>+VLOOKUP($D307,[1]ggr_cons!$A$2:$N$1048576,4,0)</f>
        <v>0</v>
      </c>
      <c r="BD307" s="75">
        <f>+VLOOKUP($D307,[1]ggr_cons!$A$2:$N$1048576,5,0)</f>
        <v>0</v>
      </c>
      <c r="BE307" s="75">
        <f>+VLOOKUP($D307,[1]ggr_cons!$A$2:$N$1048576,6,0)</f>
        <v>0</v>
      </c>
      <c r="BF307" s="75">
        <f>+VLOOKUP($D307,[1]ggr_cons!$A$2:$N$1048576,7,0)</f>
        <v>0</v>
      </c>
      <c r="BG307" s="75">
        <f>+VLOOKUP($D307,[1]ggr_cons!$A$2:$N$1048576,8,0)</f>
        <v>0</v>
      </c>
      <c r="BH307" s="75">
        <f>+VLOOKUP($D307,[1]ggr_cons!$A$2:$N$1048576,9,0)</f>
        <v>0</v>
      </c>
      <c r="BI307" s="75">
        <f>+VLOOKUP($D307,[1]ggr_cons!$A$2:$N$1048576,10,0)</f>
        <v>0</v>
      </c>
      <c r="BJ307" s="75">
        <f>+VLOOKUP($D307,[1]ggr_cons!$A$2:$N$1048576,11,0)</f>
        <v>0</v>
      </c>
      <c r="BK307" s="75">
        <f>+VLOOKUP($D307,[1]ggr_cons!$A$2:$N$1048576,12,0)</f>
        <v>0</v>
      </c>
      <c r="BL307" s="75">
        <f>+VLOOKUP($D307,[1]ggr_cons!$A$2:$N$1048576,13,0)</f>
        <v>0</v>
      </c>
      <c r="BM307" s="75">
        <f>+VLOOKUP($D307,[1]ggr_cons!$A$2:$N$1048576,14,0)</f>
        <v>0</v>
      </c>
      <c r="BN307" s="76">
        <f t="shared" si="586"/>
        <v>527.54999999999995</v>
      </c>
      <c r="BO307" s="75"/>
      <c r="BP307" s="75"/>
      <c r="BQ307" s="77">
        <f t="shared" si="509"/>
        <v>5.46</v>
      </c>
      <c r="BR307" s="77">
        <f t="shared" si="510"/>
        <v>0</v>
      </c>
      <c r="BS307" s="77">
        <f t="shared" si="511"/>
        <v>0</v>
      </c>
      <c r="BT307" s="77">
        <f t="shared" si="512"/>
        <v>0</v>
      </c>
      <c r="BU307" s="77">
        <f t="shared" si="513"/>
        <v>0</v>
      </c>
      <c r="BV307" s="77">
        <f t="shared" si="514"/>
        <v>0</v>
      </c>
      <c r="BW307" s="77">
        <f t="shared" si="515"/>
        <v>0</v>
      </c>
      <c r="BX307" s="77">
        <f t="shared" si="516"/>
        <v>0</v>
      </c>
      <c r="BY307" s="77">
        <f t="shared" si="517"/>
        <v>0</v>
      </c>
      <c r="BZ307" s="77">
        <f t="shared" si="518"/>
        <v>0</v>
      </c>
      <c r="CA307" s="77">
        <f t="shared" si="519"/>
        <v>0</v>
      </c>
      <c r="CB307" s="77">
        <f t="shared" si="520"/>
        <v>0</v>
      </c>
      <c r="CC307" s="77">
        <f t="shared" si="521"/>
        <v>5.46</v>
      </c>
      <c r="CD307" s="75"/>
      <c r="CE307" s="77"/>
      <c r="CF307" s="77">
        <f t="shared" si="522"/>
        <v>4.5123966942148765</v>
      </c>
      <c r="CG307" s="77">
        <f t="shared" si="523"/>
        <v>0</v>
      </c>
      <c r="CH307" s="77">
        <f t="shared" si="524"/>
        <v>0</v>
      </c>
      <c r="CI307" s="77">
        <f t="shared" si="525"/>
        <v>0</v>
      </c>
      <c r="CJ307" s="77">
        <f t="shared" si="526"/>
        <v>0</v>
      </c>
      <c r="CK307" s="77">
        <f t="shared" si="527"/>
        <v>0</v>
      </c>
      <c r="CL307" s="77">
        <f t="shared" si="528"/>
        <v>0</v>
      </c>
      <c r="CM307" s="77">
        <f t="shared" si="529"/>
        <v>0</v>
      </c>
      <c r="CN307" s="77">
        <f t="shared" si="530"/>
        <v>0</v>
      </c>
      <c r="CO307" s="77">
        <f t="shared" si="531"/>
        <v>0</v>
      </c>
      <c r="CP307" s="77">
        <f t="shared" si="532"/>
        <v>0</v>
      </c>
      <c r="CQ307" s="77">
        <f t="shared" si="533"/>
        <v>0</v>
      </c>
      <c r="CR307" s="77">
        <f t="shared" si="534"/>
        <v>4.5123966942148765</v>
      </c>
      <c r="CS307" s="75"/>
      <c r="CT307" s="75"/>
      <c r="CU307" s="78">
        <f t="shared" si="547"/>
        <v>10.92</v>
      </c>
      <c r="CV307" s="78">
        <f t="shared" si="548"/>
        <v>0</v>
      </c>
      <c r="CW307" s="78">
        <f t="shared" si="549"/>
        <v>0</v>
      </c>
      <c r="CX307" s="78">
        <f t="shared" si="550"/>
        <v>0</v>
      </c>
      <c r="CY307" s="78">
        <f t="shared" si="551"/>
        <v>0</v>
      </c>
      <c r="CZ307" s="78">
        <f t="shared" si="552"/>
        <v>0</v>
      </c>
      <c r="DA307" s="78">
        <f t="shared" si="553"/>
        <v>0</v>
      </c>
      <c r="DB307" s="78">
        <f t="shared" si="554"/>
        <v>0</v>
      </c>
      <c r="DC307" s="78">
        <f t="shared" si="555"/>
        <v>0</v>
      </c>
      <c r="DD307" s="78">
        <f t="shared" si="556"/>
        <v>0</v>
      </c>
      <c r="DE307" s="78">
        <f t="shared" si="557"/>
        <v>0</v>
      </c>
      <c r="DF307" s="78">
        <f t="shared" si="558"/>
        <v>0</v>
      </c>
      <c r="DG307" s="77">
        <f t="shared" si="559"/>
        <v>10.92</v>
      </c>
      <c r="DH307" s="75"/>
      <c r="DJ307" s="6">
        <f t="shared" si="560"/>
        <v>30</v>
      </c>
      <c r="DK307" s="6">
        <f t="shared" si="561"/>
        <v>0</v>
      </c>
      <c r="DL307" s="6">
        <f t="shared" si="562"/>
        <v>0</v>
      </c>
      <c r="DM307" s="6">
        <f t="shared" si="563"/>
        <v>0</v>
      </c>
      <c r="DN307" s="6">
        <f t="shared" si="564"/>
        <v>0</v>
      </c>
      <c r="DO307" s="6">
        <f t="shared" si="565"/>
        <v>0</v>
      </c>
      <c r="DP307" s="6">
        <f t="shared" si="566"/>
        <v>0</v>
      </c>
      <c r="DQ307" s="6">
        <f t="shared" si="567"/>
        <v>0</v>
      </c>
      <c r="DR307" s="6">
        <f t="shared" si="568"/>
        <v>0</v>
      </c>
      <c r="DS307" s="6">
        <f t="shared" si="569"/>
        <v>0</v>
      </c>
      <c r="DT307" s="6">
        <f t="shared" si="570"/>
        <v>0</v>
      </c>
      <c r="DU307" s="6">
        <f t="shared" si="571"/>
        <v>0</v>
      </c>
      <c r="DV307" s="77">
        <f t="shared" si="589"/>
        <v>30</v>
      </c>
      <c r="DY307" s="6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77">
        <f t="shared" si="587"/>
        <v>0</v>
      </c>
      <c r="EO307" s="75">
        <f t="shared" si="535"/>
        <v>40.92</v>
      </c>
      <c r="EP307" s="75">
        <f t="shared" si="536"/>
        <v>0</v>
      </c>
      <c r="EQ307" s="75">
        <f t="shared" si="537"/>
        <v>0</v>
      </c>
      <c r="ER307" s="75">
        <f t="shared" si="538"/>
        <v>0</v>
      </c>
      <c r="ES307" s="75">
        <f t="shared" si="539"/>
        <v>0</v>
      </c>
      <c r="ET307" s="75">
        <f t="shared" si="540"/>
        <v>0</v>
      </c>
      <c r="EU307" s="75">
        <f t="shared" si="541"/>
        <v>0</v>
      </c>
      <c r="EV307" s="75">
        <f t="shared" si="542"/>
        <v>0</v>
      </c>
      <c r="EW307" s="75">
        <f t="shared" si="543"/>
        <v>0</v>
      </c>
      <c r="EX307" s="75">
        <f t="shared" si="544"/>
        <v>0</v>
      </c>
      <c r="EY307" s="75">
        <f t="shared" si="545"/>
        <v>0</v>
      </c>
      <c r="EZ307" s="75">
        <f t="shared" si="546"/>
        <v>0</v>
      </c>
      <c r="FA307" s="77">
        <f t="shared" si="588"/>
        <v>40.92</v>
      </c>
      <c r="FD307" s="75">
        <f t="shared" si="572"/>
        <v>505.08</v>
      </c>
      <c r="FE307" s="75">
        <f t="shared" si="573"/>
        <v>0</v>
      </c>
      <c r="FF307" s="75">
        <f t="shared" si="574"/>
        <v>0</v>
      </c>
      <c r="FG307" s="75">
        <f t="shared" si="575"/>
        <v>0</v>
      </c>
      <c r="FH307" s="75">
        <f t="shared" si="576"/>
        <v>0</v>
      </c>
      <c r="FI307" s="75">
        <f t="shared" si="577"/>
        <v>0</v>
      </c>
      <c r="FJ307" s="75">
        <f t="shared" si="578"/>
        <v>0</v>
      </c>
      <c r="FK307" s="75">
        <f t="shared" si="579"/>
        <v>0</v>
      </c>
      <c r="FL307" s="75">
        <f t="shared" si="580"/>
        <v>0</v>
      </c>
      <c r="FM307" s="75">
        <f t="shared" si="581"/>
        <v>0</v>
      </c>
      <c r="FN307" s="75">
        <f t="shared" si="582"/>
        <v>0</v>
      </c>
      <c r="FO307" s="75">
        <f t="shared" si="583"/>
        <v>0</v>
      </c>
      <c r="FP307" s="75">
        <f t="shared" si="584"/>
        <v>505.08</v>
      </c>
    </row>
    <row r="308" spans="1:172" ht="15" customHeight="1" outlineLevel="2" x14ac:dyDescent="0.25">
      <c r="A308" s="30">
        <v>12</v>
      </c>
      <c r="B308" s="30" t="s">
        <v>408</v>
      </c>
      <c r="C308" s="30" t="s">
        <v>6</v>
      </c>
      <c r="D308" s="64">
        <f t="shared" si="507"/>
        <v>16282</v>
      </c>
      <c r="E308" s="62">
        <v>16282</v>
      </c>
      <c r="F308" s="37" t="s">
        <v>955</v>
      </c>
      <c r="G308" s="36" t="s">
        <v>410</v>
      </c>
      <c r="H308" s="36" t="s">
        <v>410</v>
      </c>
      <c r="I308" s="44" t="s">
        <v>954</v>
      </c>
      <c r="J308" s="44" t="s">
        <v>431</v>
      </c>
      <c r="K308" s="44" t="s">
        <v>431</v>
      </c>
      <c r="L308" s="32" t="s">
        <v>220</v>
      </c>
      <c r="M308" s="33" t="s">
        <v>405</v>
      </c>
      <c r="N308" s="34">
        <v>0.01</v>
      </c>
      <c r="O308" s="34">
        <v>0.02</v>
      </c>
      <c r="P308" s="34">
        <v>0</v>
      </c>
      <c r="Q308" s="34">
        <v>0</v>
      </c>
      <c r="R308" s="33">
        <v>0</v>
      </c>
      <c r="S308" s="33">
        <v>0</v>
      </c>
      <c r="T308" s="33">
        <v>30</v>
      </c>
      <c r="U308" s="33"/>
      <c r="X308" s="75">
        <f>+VLOOKUP($D308,[1]venta_neta_cons!$A$2:$N$1048576,3,0)</f>
        <v>115</v>
      </c>
      <c r="Y308" s="75">
        <f>+VLOOKUP($D308,[1]venta_neta_cons!$A$2:$N$1048576,4,0)</f>
        <v>0</v>
      </c>
      <c r="Z308" s="75">
        <f>+VLOOKUP($D308,[1]venta_neta_cons!$A$2:$N$1048576,5,0)</f>
        <v>0</v>
      </c>
      <c r="AA308" s="75">
        <f>+VLOOKUP($D308,[1]venta_neta_cons!$A$2:$N$1048576,6,0)</f>
        <v>0</v>
      </c>
      <c r="AB308" s="75">
        <f>+VLOOKUP($D308,[1]venta_neta_cons!$A$2:$N$1048576,7,0)</f>
        <v>0</v>
      </c>
      <c r="AC308" s="75">
        <f>+VLOOKUP($D308,[1]venta_neta_cons!$A$2:$N$1048576,8,0)</f>
        <v>0</v>
      </c>
      <c r="AD308" s="75">
        <f>+VLOOKUP($D308,[1]venta_neta_cons!$A$2:$N$1048576,9,0)</f>
        <v>0</v>
      </c>
      <c r="AE308" s="75">
        <f>+VLOOKUP($D308,[1]venta_neta_cons!$A$2:$N$1048576,10,0)</f>
        <v>0</v>
      </c>
      <c r="AF308" s="75">
        <f>+VLOOKUP($D308,[1]venta_neta_cons!$A$2:$N$1048576,11,0)</f>
        <v>0</v>
      </c>
      <c r="AG308" s="75">
        <f>+VLOOKUP($D308,[1]venta_neta_cons!$A$2:$N$1048576,12,0)</f>
        <v>0</v>
      </c>
      <c r="AH308" s="75">
        <f>+VLOOKUP($D308,[1]venta_neta_cons!$A$2:$N$1048576,13,0)</f>
        <v>0</v>
      </c>
      <c r="AI308" s="75">
        <f>+VLOOKUP($D308,[1]venta_neta_cons!$A$2:$N$1048576,14,0)</f>
        <v>0</v>
      </c>
      <c r="AJ308" s="76">
        <f t="shared" si="508"/>
        <v>115</v>
      </c>
      <c r="AK308" s="159">
        <f t="shared" si="506"/>
        <v>-0.20704347826086958</v>
      </c>
      <c r="AL308" s="76"/>
      <c r="AM308" s="75">
        <f>+VLOOKUP($D308,[1]saldo_cons!$A$2:$N$1048576,3,0)</f>
        <v>115</v>
      </c>
      <c r="AN308" s="75">
        <f>+VLOOKUP($D308,[1]saldo_cons!$A$2:$N$1048576,4,0)</f>
        <v>0</v>
      </c>
      <c r="AO308" s="75">
        <f>+VLOOKUP($D308,[1]saldo_cons!$A$2:$N$1048576,5,0)</f>
        <v>0</v>
      </c>
      <c r="AP308" s="75">
        <f>+VLOOKUP($D308,[1]saldo_cons!$A$2:$N$1048576,6,0)</f>
        <v>0</v>
      </c>
      <c r="AQ308" s="75">
        <f>+VLOOKUP($D308,[1]saldo_cons!$A$2:$N$1048576,7,0)</f>
        <v>0</v>
      </c>
      <c r="AR308" s="75">
        <f>+VLOOKUP($D308,[1]saldo_cons!$A$2:$N$1048576,8,0)</f>
        <v>0</v>
      </c>
      <c r="AS308" s="75">
        <f>+VLOOKUP($D308,[1]saldo_cons!$A$2:$N$1048576,9,0)</f>
        <v>0</v>
      </c>
      <c r="AT308" s="75">
        <f>+VLOOKUP($D308,[1]saldo_cons!$A$2:$N$1048576,10,0)</f>
        <v>0</v>
      </c>
      <c r="AU308" s="75">
        <f>+VLOOKUP($D308,[1]saldo_cons!$A$2:$N$1048576,11,0)</f>
        <v>0</v>
      </c>
      <c r="AV308" s="75">
        <f>+VLOOKUP($D308,[1]saldo_cons!$A$2:$N$1048576,12,0)</f>
        <v>0</v>
      </c>
      <c r="AW308" s="75">
        <f>+VLOOKUP($D308,[1]saldo_cons!$A$2:$N$1048576,13,0)</f>
        <v>0</v>
      </c>
      <c r="AX308" s="75">
        <f>+VLOOKUP($D308,[1]saldo_cons!$A$2:$N$1048576,14,0)</f>
        <v>0</v>
      </c>
      <c r="AY308" s="76">
        <f t="shared" si="585"/>
        <v>115</v>
      </c>
      <c r="AZ308" s="76"/>
      <c r="BA308" s="76"/>
      <c r="BB308" s="75">
        <f>+VLOOKUP($D308,[1]ggr_cons!$A$2:$N$1048576,3,0)</f>
        <v>-23.810000000000002</v>
      </c>
      <c r="BC308" s="75">
        <f>+VLOOKUP($D308,[1]ggr_cons!$A$2:$N$1048576,4,0)</f>
        <v>0</v>
      </c>
      <c r="BD308" s="75">
        <f>+VLOOKUP($D308,[1]ggr_cons!$A$2:$N$1048576,5,0)</f>
        <v>0</v>
      </c>
      <c r="BE308" s="75">
        <f>+VLOOKUP($D308,[1]ggr_cons!$A$2:$N$1048576,6,0)</f>
        <v>0</v>
      </c>
      <c r="BF308" s="75">
        <f>+VLOOKUP($D308,[1]ggr_cons!$A$2:$N$1048576,7,0)</f>
        <v>0</v>
      </c>
      <c r="BG308" s="75">
        <f>+VLOOKUP($D308,[1]ggr_cons!$A$2:$N$1048576,8,0)</f>
        <v>0</v>
      </c>
      <c r="BH308" s="75">
        <f>+VLOOKUP($D308,[1]ggr_cons!$A$2:$N$1048576,9,0)</f>
        <v>0</v>
      </c>
      <c r="BI308" s="75">
        <f>+VLOOKUP($D308,[1]ggr_cons!$A$2:$N$1048576,10,0)</f>
        <v>0</v>
      </c>
      <c r="BJ308" s="75">
        <f>+VLOOKUP($D308,[1]ggr_cons!$A$2:$N$1048576,11,0)</f>
        <v>0</v>
      </c>
      <c r="BK308" s="75">
        <f>+VLOOKUP($D308,[1]ggr_cons!$A$2:$N$1048576,12,0)</f>
        <v>0</v>
      </c>
      <c r="BL308" s="75">
        <f>+VLOOKUP($D308,[1]ggr_cons!$A$2:$N$1048576,13,0)</f>
        <v>0</v>
      </c>
      <c r="BM308" s="75">
        <f>+VLOOKUP($D308,[1]ggr_cons!$A$2:$N$1048576,14,0)</f>
        <v>0</v>
      </c>
      <c r="BN308" s="76">
        <f t="shared" si="586"/>
        <v>-23.810000000000002</v>
      </c>
      <c r="BO308" s="75"/>
      <c r="BP308" s="75"/>
      <c r="BQ308" s="77">
        <f t="shared" si="509"/>
        <v>1.1500000000000001</v>
      </c>
      <c r="BR308" s="77">
        <f t="shared" si="510"/>
        <v>0</v>
      </c>
      <c r="BS308" s="77">
        <f t="shared" si="511"/>
        <v>0</v>
      </c>
      <c r="BT308" s="77">
        <f t="shared" si="512"/>
        <v>0</v>
      </c>
      <c r="BU308" s="77">
        <f t="shared" si="513"/>
        <v>0</v>
      </c>
      <c r="BV308" s="77">
        <f t="shared" si="514"/>
        <v>0</v>
      </c>
      <c r="BW308" s="77">
        <f t="shared" si="515"/>
        <v>0</v>
      </c>
      <c r="BX308" s="77">
        <f t="shared" si="516"/>
        <v>0</v>
      </c>
      <c r="BY308" s="77">
        <f t="shared" si="517"/>
        <v>0</v>
      </c>
      <c r="BZ308" s="77">
        <f t="shared" si="518"/>
        <v>0</v>
      </c>
      <c r="CA308" s="77">
        <f t="shared" si="519"/>
        <v>0</v>
      </c>
      <c r="CB308" s="77">
        <f t="shared" si="520"/>
        <v>0</v>
      </c>
      <c r="CC308" s="77">
        <f t="shared" si="521"/>
        <v>1.1500000000000001</v>
      </c>
      <c r="CD308" s="75"/>
      <c r="CE308" s="77"/>
      <c r="CF308" s="77">
        <f t="shared" si="522"/>
        <v>0.95041322314049603</v>
      </c>
      <c r="CG308" s="77">
        <f t="shared" si="523"/>
        <v>0</v>
      </c>
      <c r="CH308" s="77">
        <f t="shared" si="524"/>
        <v>0</v>
      </c>
      <c r="CI308" s="77">
        <f t="shared" si="525"/>
        <v>0</v>
      </c>
      <c r="CJ308" s="77">
        <f t="shared" si="526"/>
        <v>0</v>
      </c>
      <c r="CK308" s="77">
        <f t="shared" si="527"/>
        <v>0</v>
      </c>
      <c r="CL308" s="77">
        <f t="shared" si="528"/>
        <v>0</v>
      </c>
      <c r="CM308" s="77">
        <f t="shared" si="529"/>
        <v>0</v>
      </c>
      <c r="CN308" s="77">
        <f t="shared" si="530"/>
        <v>0</v>
      </c>
      <c r="CO308" s="77">
        <f t="shared" si="531"/>
        <v>0</v>
      </c>
      <c r="CP308" s="77">
        <f t="shared" si="532"/>
        <v>0</v>
      </c>
      <c r="CQ308" s="77">
        <f t="shared" si="533"/>
        <v>0</v>
      </c>
      <c r="CR308" s="77">
        <f t="shared" si="534"/>
        <v>0.95041322314049603</v>
      </c>
      <c r="CS308" s="75"/>
      <c r="CT308" s="75"/>
      <c r="CU308" s="78">
        <f t="shared" si="547"/>
        <v>2.3000000000000003</v>
      </c>
      <c r="CV308" s="78">
        <f t="shared" si="548"/>
        <v>0</v>
      </c>
      <c r="CW308" s="78">
        <f t="shared" si="549"/>
        <v>0</v>
      </c>
      <c r="CX308" s="78">
        <f t="shared" si="550"/>
        <v>0</v>
      </c>
      <c r="CY308" s="78">
        <f t="shared" si="551"/>
        <v>0</v>
      </c>
      <c r="CZ308" s="78">
        <f t="shared" si="552"/>
        <v>0</v>
      </c>
      <c r="DA308" s="78">
        <f t="shared" si="553"/>
        <v>0</v>
      </c>
      <c r="DB308" s="78">
        <f t="shared" si="554"/>
        <v>0</v>
      </c>
      <c r="DC308" s="78">
        <f t="shared" si="555"/>
        <v>0</v>
      </c>
      <c r="DD308" s="78">
        <f t="shared" si="556"/>
        <v>0</v>
      </c>
      <c r="DE308" s="78">
        <f t="shared" si="557"/>
        <v>0</v>
      </c>
      <c r="DF308" s="78">
        <f t="shared" si="558"/>
        <v>0</v>
      </c>
      <c r="DG308" s="77">
        <f t="shared" si="559"/>
        <v>2.3000000000000003</v>
      </c>
      <c r="DH308" s="75"/>
      <c r="DJ308" s="6">
        <f t="shared" si="560"/>
        <v>30</v>
      </c>
      <c r="DK308" s="6">
        <f t="shared" si="561"/>
        <v>0</v>
      </c>
      <c r="DL308" s="6">
        <f t="shared" si="562"/>
        <v>0</v>
      </c>
      <c r="DM308" s="6">
        <f t="shared" si="563"/>
        <v>0</v>
      </c>
      <c r="DN308" s="6">
        <f t="shared" si="564"/>
        <v>0</v>
      </c>
      <c r="DO308" s="6">
        <f t="shared" si="565"/>
        <v>0</v>
      </c>
      <c r="DP308" s="6">
        <f t="shared" si="566"/>
        <v>0</v>
      </c>
      <c r="DQ308" s="6">
        <f t="shared" si="567"/>
        <v>0</v>
      </c>
      <c r="DR308" s="6">
        <f t="shared" si="568"/>
        <v>0</v>
      </c>
      <c r="DS308" s="6">
        <f t="shared" si="569"/>
        <v>0</v>
      </c>
      <c r="DT308" s="6">
        <f t="shared" si="570"/>
        <v>0</v>
      </c>
      <c r="DU308" s="6">
        <f t="shared" si="571"/>
        <v>0</v>
      </c>
      <c r="DV308" s="77">
        <f t="shared" si="589"/>
        <v>30</v>
      </c>
      <c r="DY308" s="6">
        <v>0</v>
      </c>
      <c r="DZ308" s="6">
        <v>0</v>
      </c>
      <c r="EA308" s="6">
        <v>0</v>
      </c>
      <c r="EB308" s="6">
        <v>0</v>
      </c>
      <c r="EC308" s="6">
        <v>0</v>
      </c>
      <c r="ED308" s="6">
        <v>0</v>
      </c>
      <c r="EE308" s="6">
        <v>0</v>
      </c>
      <c r="EF308" s="6">
        <v>0</v>
      </c>
      <c r="EG308" s="6">
        <v>0</v>
      </c>
      <c r="EH308" s="6">
        <v>0</v>
      </c>
      <c r="EI308" s="6">
        <v>0</v>
      </c>
      <c r="EJ308" s="6">
        <v>0</v>
      </c>
      <c r="EK308" s="77">
        <f t="shared" si="587"/>
        <v>0</v>
      </c>
      <c r="EO308" s="75">
        <f t="shared" si="535"/>
        <v>32.299999999999997</v>
      </c>
      <c r="EP308" s="75">
        <f t="shared" si="536"/>
        <v>0</v>
      </c>
      <c r="EQ308" s="75">
        <f t="shared" si="537"/>
        <v>0</v>
      </c>
      <c r="ER308" s="75">
        <f t="shared" si="538"/>
        <v>0</v>
      </c>
      <c r="ES308" s="75">
        <f t="shared" si="539"/>
        <v>0</v>
      </c>
      <c r="ET308" s="75">
        <f t="shared" si="540"/>
        <v>0</v>
      </c>
      <c r="EU308" s="75">
        <f t="shared" si="541"/>
        <v>0</v>
      </c>
      <c r="EV308" s="75">
        <f t="shared" si="542"/>
        <v>0</v>
      </c>
      <c r="EW308" s="75">
        <f t="shared" si="543"/>
        <v>0</v>
      </c>
      <c r="EX308" s="75">
        <f t="shared" si="544"/>
        <v>0</v>
      </c>
      <c r="EY308" s="75">
        <f t="shared" si="545"/>
        <v>0</v>
      </c>
      <c r="EZ308" s="75">
        <f t="shared" si="546"/>
        <v>0</v>
      </c>
      <c r="FA308" s="77">
        <f t="shared" si="588"/>
        <v>32.299999999999997</v>
      </c>
      <c r="FD308" s="75">
        <f t="shared" si="572"/>
        <v>82.7</v>
      </c>
      <c r="FE308" s="75">
        <f t="shared" si="573"/>
        <v>0</v>
      </c>
      <c r="FF308" s="75">
        <f t="shared" si="574"/>
        <v>0</v>
      </c>
      <c r="FG308" s="75">
        <f t="shared" si="575"/>
        <v>0</v>
      </c>
      <c r="FH308" s="75">
        <f t="shared" si="576"/>
        <v>0</v>
      </c>
      <c r="FI308" s="75">
        <f t="shared" si="577"/>
        <v>0</v>
      </c>
      <c r="FJ308" s="75">
        <f t="shared" si="578"/>
        <v>0</v>
      </c>
      <c r="FK308" s="75">
        <f t="shared" si="579"/>
        <v>0</v>
      </c>
      <c r="FL308" s="75">
        <f t="shared" si="580"/>
        <v>0</v>
      </c>
      <c r="FM308" s="75">
        <f t="shared" si="581"/>
        <v>0</v>
      </c>
      <c r="FN308" s="75">
        <f t="shared" si="582"/>
        <v>0</v>
      </c>
      <c r="FO308" s="75">
        <f t="shared" si="583"/>
        <v>0</v>
      </c>
      <c r="FP308" s="75">
        <f t="shared" si="584"/>
        <v>82.7</v>
      </c>
    </row>
    <row r="309" spans="1:172" ht="15" customHeight="1" outlineLevel="2" x14ac:dyDescent="0.25">
      <c r="A309" s="30">
        <v>12</v>
      </c>
      <c r="B309" s="30" t="s">
        <v>408</v>
      </c>
      <c r="C309" s="30" t="s">
        <v>6</v>
      </c>
      <c r="D309" s="64">
        <f t="shared" si="507"/>
        <v>16283</v>
      </c>
      <c r="E309" s="62">
        <v>16283</v>
      </c>
      <c r="F309" s="37" t="s">
        <v>957</v>
      </c>
      <c r="G309" s="36" t="s">
        <v>410</v>
      </c>
      <c r="H309" s="36" t="s">
        <v>410</v>
      </c>
      <c r="I309" s="37" t="s">
        <v>956</v>
      </c>
      <c r="J309" s="37" t="s">
        <v>558</v>
      </c>
      <c r="K309" s="44" t="s">
        <v>434</v>
      </c>
      <c r="L309" s="32" t="s">
        <v>220</v>
      </c>
      <c r="M309" s="33" t="s">
        <v>405</v>
      </c>
      <c r="N309" s="34">
        <v>0.01</v>
      </c>
      <c r="O309" s="34">
        <v>0.02</v>
      </c>
      <c r="P309" s="34">
        <v>0</v>
      </c>
      <c r="Q309" s="34">
        <v>0</v>
      </c>
      <c r="R309" s="33">
        <v>0</v>
      </c>
      <c r="S309" s="33">
        <v>0</v>
      </c>
      <c r="T309" s="33">
        <v>30</v>
      </c>
      <c r="U309" s="33"/>
      <c r="X309" s="75">
        <f>+VLOOKUP($D309,[1]venta_neta_cons!$A$2:$N$1048576,3,0)</f>
        <v>1347</v>
      </c>
      <c r="Y309" s="75">
        <f>+VLOOKUP($D309,[1]venta_neta_cons!$A$2:$N$1048576,4,0)</f>
        <v>0</v>
      </c>
      <c r="Z309" s="75">
        <f>+VLOOKUP($D309,[1]venta_neta_cons!$A$2:$N$1048576,5,0)</f>
        <v>0</v>
      </c>
      <c r="AA309" s="75">
        <f>+VLOOKUP($D309,[1]venta_neta_cons!$A$2:$N$1048576,6,0)</f>
        <v>0</v>
      </c>
      <c r="AB309" s="75">
        <f>+VLOOKUP($D309,[1]venta_neta_cons!$A$2:$N$1048576,7,0)</f>
        <v>0</v>
      </c>
      <c r="AC309" s="75">
        <f>+VLOOKUP($D309,[1]venta_neta_cons!$A$2:$N$1048576,8,0)</f>
        <v>0</v>
      </c>
      <c r="AD309" s="75">
        <f>+VLOOKUP($D309,[1]venta_neta_cons!$A$2:$N$1048576,9,0)</f>
        <v>0</v>
      </c>
      <c r="AE309" s="75">
        <f>+VLOOKUP($D309,[1]venta_neta_cons!$A$2:$N$1048576,10,0)</f>
        <v>0</v>
      </c>
      <c r="AF309" s="75">
        <f>+VLOOKUP($D309,[1]venta_neta_cons!$A$2:$N$1048576,11,0)</f>
        <v>0</v>
      </c>
      <c r="AG309" s="75">
        <f>+VLOOKUP($D309,[1]venta_neta_cons!$A$2:$N$1048576,12,0)</f>
        <v>0</v>
      </c>
      <c r="AH309" s="75">
        <f>+VLOOKUP($D309,[1]venta_neta_cons!$A$2:$N$1048576,13,0)</f>
        <v>0</v>
      </c>
      <c r="AI309" s="75">
        <f>+VLOOKUP($D309,[1]venta_neta_cons!$A$2:$N$1048576,14,0)</f>
        <v>0</v>
      </c>
      <c r="AJ309" s="76">
        <f t="shared" si="508"/>
        <v>1347</v>
      </c>
      <c r="AK309" s="159">
        <f t="shared" si="506"/>
        <v>0.86304380103934664</v>
      </c>
      <c r="AL309" s="76"/>
      <c r="AM309" s="75">
        <f>+VLOOKUP($D309,[1]saldo_cons!$A$2:$N$1048576,3,0)</f>
        <v>1347</v>
      </c>
      <c r="AN309" s="75">
        <f>+VLOOKUP($D309,[1]saldo_cons!$A$2:$N$1048576,4,0)</f>
        <v>0</v>
      </c>
      <c r="AO309" s="75">
        <f>+VLOOKUP($D309,[1]saldo_cons!$A$2:$N$1048576,5,0)</f>
        <v>0</v>
      </c>
      <c r="AP309" s="75">
        <f>+VLOOKUP($D309,[1]saldo_cons!$A$2:$N$1048576,6,0)</f>
        <v>0</v>
      </c>
      <c r="AQ309" s="75">
        <f>+VLOOKUP($D309,[1]saldo_cons!$A$2:$N$1048576,7,0)</f>
        <v>0</v>
      </c>
      <c r="AR309" s="75">
        <f>+VLOOKUP($D309,[1]saldo_cons!$A$2:$N$1048576,8,0)</f>
        <v>0</v>
      </c>
      <c r="AS309" s="75">
        <f>+VLOOKUP($D309,[1]saldo_cons!$A$2:$N$1048576,9,0)</f>
        <v>0</v>
      </c>
      <c r="AT309" s="75">
        <f>+VLOOKUP($D309,[1]saldo_cons!$A$2:$N$1048576,10,0)</f>
        <v>0</v>
      </c>
      <c r="AU309" s="75">
        <f>+VLOOKUP($D309,[1]saldo_cons!$A$2:$N$1048576,11,0)</f>
        <v>0</v>
      </c>
      <c r="AV309" s="75">
        <f>+VLOOKUP($D309,[1]saldo_cons!$A$2:$N$1048576,12,0)</f>
        <v>0</v>
      </c>
      <c r="AW309" s="75">
        <f>+VLOOKUP($D309,[1]saldo_cons!$A$2:$N$1048576,13,0)</f>
        <v>0</v>
      </c>
      <c r="AX309" s="75">
        <f>+VLOOKUP($D309,[1]saldo_cons!$A$2:$N$1048576,14,0)</f>
        <v>0</v>
      </c>
      <c r="AY309" s="76">
        <f t="shared" si="585"/>
        <v>1347</v>
      </c>
      <c r="AZ309" s="76"/>
      <c r="BA309" s="76"/>
      <c r="BB309" s="75">
        <f>+VLOOKUP($D309,[1]ggr_cons!$A$2:$N$1048576,3,0)</f>
        <v>1162.52</v>
      </c>
      <c r="BC309" s="75">
        <f>+VLOOKUP($D309,[1]ggr_cons!$A$2:$N$1048576,4,0)</f>
        <v>0</v>
      </c>
      <c r="BD309" s="75">
        <f>+VLOOKUP($D309,[1]ggr_cons!$A$2:$N$1048576,5,0)</f>
        <v>0</v>
      </c>
      <c r="BE309" s="75">
        <f>+VLOOKUP($D309,[1]ggr_cons!$A$2:$N$1048576,6,0)</f>
        <v>0</v>
      </c>
      <c r="BF309" s="75">
        <f>+VLOOKUP($D309,[1]ggr_cons!$A$2:$N$1048576,7,0)</f>
        <v>0</v>
      </c>
      <c r="BG309" s="75">
        <f>+VLOOKUP($D309,[1]ggr_cons!$A$2:$N$1048576,8,0)</f>
        <v>0</v>
      </c>
      <c r="BH309" s="75">
        <f>+VLOOKUP($D309,[1]ggr_cons!$A$2:$N$1048576,9,0)</f>
        <v>0</v>
      </c>
      <c r="BI309" s="75">
        <f>+VLOOKUP($D309,[1]ggr_cons!$A$2:$N$1048576,10,0)</f>
        <v>0</v>
      </c>
      <c r="BJ309" s="75">
        <f>+VLOOKUP($D309,[1]ggr_cons!$A$2:$N$1048576,11,0)</f>
        <v>0</v>
      </c>
      <c r="BK309" s="75">
        <f>+VLOOKUP($D309,[1]ggr_cons!$A$2:$N$1048576,12,0)</f>
        <v>0</v>
      </c>
      <c r="BL309" s="75">
        <f>+VLOOKUP($D309,[1]ggr_cons!$A$2:$N$1048576,13,0)</f>
        <v>0</v>
      </c>
      <c r="BM309" s="75">
        <f>+VLOOKUP($D309,[1]ggr_cons!$A$2:$N$1048576,14,0)</f>
        <v>0</v>
      </c>
      <c r="BN309" s="76">
        <f t="shared" si="586"/>
        <v>1162.52</v>
      </c>
      <c r="BO309" s="75"/>
      <c r="BP309" s="75"/>
      <c r="BQ309" s="77">
        <f t="shared" si="509"/>
        <v>13.47</v>
      </c>
      <c r="BR309" s="77">
        <f t="shared" si="510"/>
        <v>0</v>
      </c>
      <c r="BS309" s="77">
        <f t="shared" si="511"/>
        <v>0</v>
      </c>
      <c r="BT309" s="77">
        <f t="shared" si="512"/>
        <v>0</v>
      </c>
      <c r="BU309" s="77">
        <f t="shared" si="513"/>
        <v>0</v>
      </c>
      <c r="BV309" s="77">
        <f t="shared" si="514"/>
        <v>0</v>
      </c>
      <c r="BW309" s="77">
        <f t="shared" si="515"/>
        <v>0</v>
      </c>
      <c r="BX309" s="77">
        <f t="shared" si="516"/>
        <v>0</v>
      </c>
      <c r="BY309" s="77">
        <f t="shared" si="517"/>
        <v>0</v>
      </c>
      <c r="BZ309" s="77">
        <f t="shared" si="518"/>
        <v>0</v>
      </c>
      <c r="CA309" s="77">
        <f t="shared" si="519"/>
        <v>0</v>
      </c>
      <c r="CB309" s="77">
        <f t="shared" si="520"/>
        <v>0</v>
      </c>
      <c r="CC309" s="77">
        <f t="shared" si="521"/>
        <v>13.47</v>
      </c>
      <c r="CD309" s="75"/>
      <c r="CE309" s="77"/>
      <c r="CF309" s="77">
        <f t="shared" si="522"/>
        <v>11.132231404958679</v>
      </c>
      <c r="CG309" s="77">
        <f t="shared" si="523"/>
        <v>0</v>
      </c>
      <c r="CH309" s="77">
        <f t="shared" si="524"/>
        <v>0</v>
      </c>
      <c r="CI309" s="77">
        <f t="shared" si="525"/>
        <v>0</v>
      </c>
      <c r="CJ309" s="77">
        <f t="shared" si="526"/>
        <v>0</v>
      </c>
      <c r="CK309" s="77">
        <f t="shared" si="527"/>
        <v>0</v>
      </c>
      <c r="CL309" s="77">
        <f t="shared" si="528"/>
        <v>0</v>
      </c>
      <c r="CM309" s="77">
        <f t="shared" si="529"/>
        <v>0</v>
      </c>
      <c r="CN309" s="77">
        <f t="shared" si="530"/>
        <v>0</v>
      </c>
      <c r="CO309" s="77">
        <f t="shared" si="531"/>
        <v>0</v>
      </c>
      <c r="CP309" s="77">
        <f t="shared" si="532"/>
        <v>0</v>
      </c>
      <c r="CQ309" s="77">
        <f t="shared" si="533"/>
        <v>0</v>
      </c>
      <c r="CR309" s="77">
        <f t="shared" si="534"/>
        <v>11.132231404958679</v>
      </c>
      <c r="CS309" s="75"/>
      <c r="CT309" s="75"/>
      <c r="CU309" s="78">
        <f t="shared" si="547"/>
        <v>26.94</v>
      </c>
      <c r="CV309" s="78">
        <f t="shared" si="548"/>
        <v>0</v>
      </c>
      <c r="CW309" s="78">
        <f t="shared" si="549"/>
        <v>0</v>
      </c>
      <c r="CX309" s="78">
        <f t="shared" si="550"/>
        <v>0</v>
      </c>
      <c r="CY309" s="78">
        <f t="shared" si="551"/>
        <v>0</v>
      </c>
      <c r="CZ309" s="78">
        <f t="shared" si="552"/>
        <v>0</v>
      </c>
      <c r="DA309" s="78">
        <f t="shared" si="553"/>
        <v>0</v>
      </c>
      <c r="DB309" s="78">
        <f t="shared" si="554"/>
        <v>0</v>
      </c>
      <c r="DC309" s="78">
        <f t="shared" si="555"/>
        <v>0</v>
      </c>
      <c r="DD309" s="78">
        <f t="shared" si="556"/>
        <v>0</v>
      </c>
      <c r="DE309" s="78">
        <f t="shared" si="557"/>
        <v>0</v>
      </c>
      <c r="DF309" s="78">
        <f t="shared" si="558"/>
        <v>0</v>
      </c>
      <c r="DG309" s="77">
        <f t="shared" si="559"/>
        <v>26.94</v>
      </c>
      <c r="DH309" s="75"/>
      <c r="DJ309" s="6">
        <f t="shared" si="560"/>
        <v>30</v>
      </c>
      <c r="DK309" s="6">
        <f t="shared" si="561"/>
        <v>0</v>
      </c>
      <c r="DL309" s="6">
        <f t="shared" si="562"/>
        <v>0</v>
      </c>
      <c r="DM309" s="6">
        <f t="shared" si="563"/>
        <v>0</v>
      </c>
      <c r="DN309" s="6">
        <f t="shared" si="564"/>
        <v>0</v>
      </c>
      <c r="DO309" s="6">
        <f t="shared" si="565"/>
        <v>0</v>
      </c>
      <c r="DP309" s="6">
        <f t="shared" si="566"/>
        <v>0</v>
      </c>
      <c r="DQ309" s="6">
        <f t="shared" si="567"/>
        <v>0</v>
      </c>
      <c r="DR309" s="6">
        <f t="shared" si="568"/>
        <v>0</v>
      </c>
      <c r="DS309" s="6">
        <f t="shared" si="569"/>
        <v>0</v>
      </c>
      <c r="DT309" s="6">
        <f t="shared" si="570"/>
        <v>0</v>
      </c>
      <c r="DU309" s="6">
        <f t="shared" si="571"/>
        <v>0</v>
      </c>
      <c r="DV309" s="77">
        <f t="shared" si="589"/>
        <v>30</v>
      </c>
      <c r="DY309" s="6">
        <v>0</v>
      </c>
      <c r="DZ309" s="6">
        <v>0</v>
      </c>
      <c r="EA309" s="6">
        <v>0</v>
      </c>
      <c r="EB309" s="6">
        <v>0</v>
      </c>
      <c r="EC309" s="6">
        <v>0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77">
        <f t="shared" si="587"/>
        <v>0</v>
      </c>
      <c r="EO309" s="75">
        <f t="shared" si="535"/>
        <v>56.94</v>
      </c>
      <c r="EP309" s="75">
        <f t="shared" si="536"/>
        <v>0</v>
      </c>
      <c r="EQ309" s="75">
        <f t="shared" si="537"/>
        <v>0</v>
      </c>
      <c r="ER309" s="75">
        <f t="shared" si="538"/>
        <v>0</v>
      </c>
      <c r="ES309" s="75">
        <f t="shared" si="539"/>
        <v>0</v>
      </c>
      <c r="ET309" s="75">
        <f t="shared" si="540"/>
        <v>0</v>
      </c>
      <c r="EU309" s="75">
        <f t="shared" si="541"/>
        <v>0</v>
      </c>
      <c r="EV309" s="75">
        <f t="shared" si="542"/>
        <v>0</v>
      </c>
      <c r="EW309" s="75">
        <f t="shared" si="543"/>
        <v>0</v>
      </c>
      <c r="EX309" s="75">
        <f t="shared" si="544"/>
        <v>0</v>
      </c>
      <c r="EY309" s="75">
        <f t="shared" si="545"/>
        <v>0</v>
      </c>
      <c r="EZ309" s="75">
        <f t="shared" si="546"/>
        <v>0</v>
      </c>
      <c r="FA309" s="77">
        <f t="shared" si="588"/>
        <v>56.94</v>
      </c>
      <c r="FD309" s="75">
        <f t="shared" si="572"/>
        <v>1290.06</v>
      </c>
      <c r="FE309" s="75">
        <f t="shared" si="573"/>
        <v>0</v>
      </c>
      <c r="FF309" s="75">
        <f t="shared" si="574"/>
        <v>0</v>
      </c>
      <c r="FG309" s="75">
        <f t="shared" si="575"/>
        <v>0</v>
      </c>
      <c r="FH309" s="75">
        <f t="shared" si="576"/>
        <v>0</v>
      </c>
      <c r="FI309" s="75">
        <f t="shared" si="577"/>
        <v>0</v>
      </c>
      <c r="FJ309" s="75">
        <f t="shared" si="578"/>
        <v>0</v>
      </c>
      <c r="FK309" s="75">
        <f t="shared" si="579"/>
        <v>0</v>
      </c>
      <c r="FL309" s="75">
        <f t="shared" si="580"/>
        <v>0</v>
      </c>
      <c r="FM309" s="75">
        <f t="shared" si="581"/>
        <v>0</v>
      </c>
      <c r="FN309" s="75">
        <f t="shared" si="582"/>
        <v>0</v>
      </c>
      <c r="FO309" s="75">
        <f t="shared" si="583"/>
        <v>0</v>
      </c>
      <c r="FP309" s="75">
        <f t="shared" si="584"/>
        <v>1290.06</v>
      </c>
    </row>
    <row r="310" spans="1:172" ht="15" customHeight="1" outlineLevel="2" x14ac:dyDescent="0.25">
      <c r="A310" s="30">
        <v>12</v>
      </c>
      <c r="B310" s="30" t="s">
        <v>408</v>
      </c>
      <c r="C310" s="30" t="s">
        <v>6</v>
      </c>
      <c r="D310" s="64">
        <f t="shared" si="507"/>
        <v>16284</v>
      </c>
      <c r="E310" s="62">
        <v>16284</v>
      </c>
      <c r="F310" s="37" t="s">
        <v>960</v>
      </c>
      <c r="G310" s="36" t="s">
        <v>410</v>
      </c>
      <c r="H310" s="36" t="s">
        <v>410</v>
      </c>
      <c r="I310" s="37" t="s">
        <v>958</v>
      </c>
      <c r="J310" s="37" t="s">
        <v>959</v>
      </c>
      <c r="K310" s="44" t="s">
        <v>434</v>
      </c>
      <c r="L310" s="32" t="s">
        <v>220</v>
      </c>
      <c r="M310" s="33" t="s">
        <v>405</v>
      </c>
      <c r="N310" s="34">
        <v>0.01</v>
      </c>
      <c r="O310" s="34">
        <v>0.02</v>
      </c>
      <c r="P310" s="34">
        <v>0</v>
      </c>
      <c r="Q310" s="34">
        <v>0</v>
      </c>
      <c r="R310" s="33">
        <v>0</v>
      </c>
      <c r="S310" s="33">
        <v>0</v>
      </c>
      <c r="T310" s="33">
        <v>30</v>
      </c>
      <c r="U310" s="33"/>
      <c r="X310" s="75">
        <f>+VLOOKUP($D310,[1]venta_neta_cons!$A$2:$N$1048576,3,0)</f>
        <v>1647</v>
      </c>
      <c r="Y310" s="75">
        <f>+VLOOKUP($D310,[1]venta_neta_cons!$A$2:$N$1048576,4,0)</f>
        <v>0</v>
      </c>
      <c r="Z310" s="75">
        <f>+VLOOKUP($D310,[1]venta_neta_cons!$A$2:$N$1048576,5,0)</f>
        <v>0</v>
      </c>
      <c r="AA310" s="75">
        <f>+VLOOKUP($D310,[1]venta_neta_cons!$A$2:$N$1048576,6,0)</f>
        <v>0</v>
      </c>
      <c r="AB310" s="75">
        <f>+VLOOKUP($D310,[1]venta_neta_cons!$A$2:$N$1048576,7,0)</f>
        <v>0</v>
      </c>
      <c r="AC310" s="75">
        <f>+VLOOKUP($D310,[1]venta_neta_cons!$A$2:$N$1048576,8,0)</f>
        <v>0</v>
      </c>
      <c r="AD310" s="75">
        <f>+VLOOKUP($D310,[1]venta_neta_cons!$A$2:$N$1048576,9,0)</f>
        <v>0</v>
      </c>
      <c r="AE310" s="75">
        <f>+VLOOKUP($D310,[1]venta_neta_cons!$A$2:$N$1048576,10,0)</f>
        <v>0</v>
      </c>
      <c r="AF310" s="75">
        <f>+VLOOKUP($D310,[1]venta_neta_cons!$A$2:$N$1048576,11,0)</f>
        <v>0</v>
      </c>
      <c r="AG310" s="75">
        <f>+VLOOKUP($D310,[1]venta_neta_cons!$A$2:$N$1048576,12,0)</f>
        <v>0</v>
      </c>
      <c r="AH310" s="75">
        <f>+VLOOKUP($D310,[1]venta_neta_cons!$A$2:$N$1048576,13,0)</f>
        <v>0</v>
      </c>
      <c r="AI310" s="75">
        <f>+VLOOKUP($D310,[1]venta_neta_cons!$A$2:$N$1048576,14,0)</f>
        <v>0</v>
      </c>
      <c r="AJ310" s="76">
        <f t="shared" si="508"/>
        <v>1647</v>
      </c>
      <c r="AK310" s="159">
        <f t="shared" si="506"/>
        <v>0.32437158469945354</v>
      </c>
      <c r="AL310" s="76"/>
      <c r="AM310" s="75">
        <f>+VLOOKUP($D310,[1]saldo_cons!$A$2:$N$1048576,3,0)</f>
        <v>1647</v>
      </c>
      <c r="AN310" s="75">
        <f>+VLOOKUP($D310,[1]saldo_cons!$A$2:$N$1048576,4,0)</f>
        <v>0</v>
      </c>
      <c r="AO310" s="75">
        <f>+VLOOKUP($D310,[1]saldo_cons!$A$2:$N$1048576,5,0)</f>
        <v>0</v>
      </c>
      <c r="AP310" s="75">
        <f>+VLOOKUP($D310,[1]saldo_cons!$A$2:$N$1048576,6,0)</f>
        <v>0</v>
      </c>
      <c r="AQ310" s="75">
        <f>+VLOOKUP($D310,[1]saldo_cons!$A$2:$N$1048576,7,0)</f>
        <v>0</v>
      </c>
      <c r="AR310" s="75">
        <f>+VLOOKUP($D310,[1]saldo_cons!$A$2:$N$1048576,8,0)</f>
        <v>0</v>
      </c>
      <c r="AS310" s="75">
        <f>+VLOOKUP($D310,[1]saldo_cons!$A$2:$N$1048576,9,0)</f>
        <v>0</v>
      </c>
      <c r="AT310" s="75">
        <f>+VLOOKUP($D310,[1]saldo_cons!$A$2:$N$1048576,10,0)</f>
        <v>0</v>
      </c>
      <c r="AU310" s="75">
        <f>+VLOOKUP($D310,[1]saldo_cons!$A$2:$N$1048576,11,0)</f>
        <v>0</v>
      </c>
      <c r="AV310" s="75">
        <f>+VLOOKUP($D310,[1]saldo_cons!$A$2:$N$1048576,12,0)</f>
        <v>0</v>
      </c>
      <c r="AW310" s="75">
        <f>+VLOOKUP($D310,[1]saldo_cons!$A$2:$N$1048576,13,0)</f>
        <v>0</v>
      </c>
      <c r="AX310" s="75">
        <f>+VLOOKUP($D310,[1]saldo_cons!$A$2:$N$1048576,14,0)</f>
        <v>0</v>
      </c>
      <c r="AY310" s="76">
        <f t="shared" si="585"/>
        <v>1647</v>
      </c>
      <c r="AZ310" s="76"/>
      <c r="BA310" s="76"/>
      <c r="BB310" s="75">
        <f>+VLOOKUP($D310,[1]ggr_cons!$A$2:$N$1048576,3,0)</f>
        <v>534.24</v>
      </c>
      <c r="BC310" s="75">
        <f>+VLOOKUP($D310,[1]ggr_cons!$A$2:$N$1048576,4,0)</f>
        <v>0</v>
      </c>
      <c r="BD310" s="75">
        <f>+VLOOKUP($D310,[1]ggr_cons!$A$2:$N$1048576,5,0)</f>
        <v>0</v>
      </c>
      <c r="BE310" s="75">
        <f>+VLOOKUP($D310,[1]ggr_cons!$A$2:$N$1048576,6,0)</f>
        <v>0</v>
      </c>
      <c r="BF310" s="75">
        <f>+VLOOKUP($D310,[1]ggr_cons!$A$2:$N$1048576,7,0)</f>
        <v>0</v>
      </c>
      <c r="BG310" s="75">
        <f>+VLOOKUP($D310,[1]ggr_cons!$A$2:$N$1048576,8,0)</f>
        <v>0</v>
      </c>
      <c r="BH310" s="75">
        <f>+VLOOKUP($D310,[1]ggr_cons!$A$2:$N$1048576,9,0)</f>
        <v>0</v>
      </c>
      <c r="BI310" s="75">
        <f>+VLOOKUP($D310,[1]ggr_cons!$A$2:$N$1048576,10,0)</f>
        <v>0</v>
      </c>
      <c r="BJ310" s="75">
        <f>+VLOOKUP($D310,[1]ggr_cons!$A$2:$N$1048576,11,0)</f>
        <v>0</v>
      </c>
      <c r="BK310" s="75">
        <f>+VLOOKUP($D310,[1]ggr_cons!$A$2:$N$1048576,12,0)</f>
        <v>0</v>
      </c>
      <c r="BL310" s="75">
        <f>+VLOOKUP($D310,[1]ggr_cons!$A$2:$N$1048576,13,0)</f>
        <v>0</v>
      </c>
      <c r="BM310" s="75">
        <f>+VLOOKUP($D310,[1]ggr_cons!$A$2:$N$1048576,14,0)</f>
        <v>0</v>
      </c>
      <c r="BN310" s="76">
        <f t="shared" si="586"/>
        <v>534.24</v>
      </c>
      <c r="BO310" s="75"/>
      <c r="BP310" s="75"/>
      <c r="BQ310" s="77">
        <f t="shared" si="509"/>
        <v>16.47</v>
      </c>
      <c r="BR310" s="77">
        <f t="shared" si="510"/>
        <v>0</v>
      </c>
      <c r="BS310" s="77">
        <f t="shared" si="511"/>
        <v>0</v>
      </c>
      <c r="BT310" s="77">
        <f t="shared" si="512"/>
        <v>0</v>
      </c>
      <c r="BU310" s="77">
        <f t="shared" si="513"/>
        <v>0</v>
      </c>
      <c r="BV310" s="77">
        <f t="shared" si="514"/>
        <v>0</v>
      </c>
      <c r="BW310" s="77">
        <f t="shared" si="515"/>
        <v>0</v>
      </c>
      <c r="BX310" s="77">
        <f t="shared" si="516"/>
        <v>0</v>
      </c>
      <c r="BY310" s="77">
        <f t="shared" si="517"/>
        <v>0</v>
      </c>
      <c r="BZ310" s="77">
        <f t="shared" si="518"/>
        <v>0</v>
      </c>
      <c r="CA310" s="77">
        <f t="shared" si="519"/>
        <v>0</v>
      </c>
      <c r="CB310" s="77">
        <f t="shared" si="520"/>
        <v>0</v>
      </c>
      <c r="CC310" s="77">
        <f t="shared" si="521"/>
        <v>16.47</v>
      </c>
      <c r="CD310" s="75"/>
      <c r="CE310" s="77"/>
      <c r="CF310" s="77">
        <f t="shared" si="522"/>
        <v>13.611570247933884</v>
      </c>
      <c r="CG310" s="77">
        <f t="shared" si="523"/>
        <v>0</v>
      </c>
      <c r="CH310" s="77">
        <f t="shared" si="524"/>
        <v>0</v>
      </c>
      <c r="CI310" s="77">
        <f t="shared" si="525"/>
        <v>0</v>
      </c>
      <c r="CJ310" s="77">
        <f t="shared" si="526"/>
        <v>0</v>
      </c>
      <c r="CK310" s="77">
        <f t="shared" si="527"/>
        <v>0</v>
      </c>
      <c r="CL310" s="77">
        <f t="shared" si="528"/>
        <v>0</v>
      </c>
      <c r="CM310" s="77">
        <f t="shared" si="529"/>
        <v>0</v>
      </c>
      <c r="CN310" s="77">
        <f t="shared" si="530"/>
        <v>0</v>
      </c>
      <c r="CO310" s="77">
        <f t="shared" si="531"/>
        <v>0</v>
      </c>
      <c r="CP310" s="77">
        <f t="shared" si="532"/>
        <v>0</v>
      </c>
      <c r="CQ310" s="77">
        <f t="shared" si="533"/>
        <v>0</v>
      </c>
      <c r="CR310" s="77">
        <f t="shared" si="534"/>
        <v>13.611570247933884</v>
      </c>
      <c r="CS310" s="75"/>
      <c r="CT310" s="75"/>
      <c r="CU310" s="78">
        <f t="shared" si="547"/>
        <v>32.94</v>
      </c>
      <c r="CV310" s="78">
        <f t="shared" si="548"/>
        <v>0</v>
      </c>
      <c r="CW310" s="78">
        <f t="shared" si="549"/>
        <v>0</v>
      </c>
      <c r="CX310" s="78">
        <f t="shared" si="550"/>
        <v>0</v>
      </c>
      <c r="CY310" s="78">
        <f t="shared" si="551"/>
        <v>0</v>
      </c>
      <c r="CZ310" s="78">
        <f t="shared" si="552"/>
        <v>0</v>
      </c>
      <c r="DA310" s="78">
        <f t="shared" si="553"/>
        <v>0</v>
      </c>
      <c r="DB310" s="78">
        <f t="shared" si="554"/>
        <v>0</v>
      </c>
      <c r="DC310" s="78">
        <f t="shared" si="555"/>
        <v>0</v>
      </c>
      <c r="DD310" s="78">
        <f t="shared" si="556"/>
        <v>0</v>
      </c>
      <c r="DE310" s="78">
        <f t="shared" si="557"/>
        <v>0</v>
      </c>
      <c r="DF310" s="78">
        <f t="shared" si="558"/>
        <v>0</v>
      </c>
      <c r="DG310" s="77">
        <f t="shared" si="559"/>
        <v>32.94</v>
      </c>
      <c r="DH310" s="75"/>
      <c r="DJ310" s="6">
        <f t="shared" si="560"/>
        <v>30</v>
      </c>
      <c r="DK310" s="6">
        <f t="shared" si="561"/>
        <v>0</v>
      </c>
      <c r="DL310" s="6">
        <f t="shared" si="562"/>
        <v>0</v>
      </c>
      <c r="DM310" s="6">
        <f t="shared" si="563"/>
        <v>0</v>
      </c>
      <c r="DN310" s="6">
        <f t="shared" si="564"/>
        <v>0</v>
      </c>
      <c r="DO310" s="6">
        <f t="shared" si="565"/>
        <v>0</v>
      </c>
      <c r="DP310" s="6">
        <f t="shared" si="566"/>
        <v>0</v>
      </c>
      <c r="DQ310" s="6">
        <f t="shared" si="567"/>
        <v>0</v>
      </c>
      <c r="DR310" s="6">
        <f t="shared" si="568"/>
        <v>0</v>
      </c>
      <c r="DS310" s="6">
        <f t="shared" si="569"/>
        <v>0</v>
      </c>
      <c r="DT310" s="6">
        <f t="shared" si="570"/>
        <v>0</v>
      </c>
      <c r="DU310" s="6">
        <f t="shared" si="571"/>
        <v>0</v>
      </c>
      <c r="DV310" s="77">
        <f t="shared" si="589"/>
        <v>30</v>
      </c>
      <c r="DY310" s="6">
        <v>0</v>
      </c>
      <c r="DZ310" s="6">
        <v>0</v>
      </c>
      <c r="EA310" s="6">
        <v>0</v>
      </c>
      <c r="EB310" s="6">
        <v>0</v>
      </c>
      <c r="EC310" s="6">
        <v>0</v>
      </c>
      <c r="ED310" s="6">
        <v>0</v>
      </c>
      <c r="EE310" s="6">
        <v>0</v>
      </c>
      <c r="EF310" s="6">
        <v>0</v>
      </c>
      <c r="EG310" s="6">
        <v>0</v>
      </c>
      <c r="EH310" s="6">
        <v>0</v>
      </c>
      <c r="EI310" s="6">
        <v>0</v>
      </c>
      <c r="EJ310" s="6">
        <v>0</v>
      </c>
      <c r="EK310" s="77">
        <f t="shared" si="587"/>
        <v>0</v>
      </c>
      <c r="EO310" s="75">
        <f t="shared" si="535"/>
        <v>62.94</v>
      </c>
      <c r="EP310" s="75">
        <f t="shared" si="536"/>
        <v>0</v>
      </c>
      <c r="EQ310" s="75">
        <f t="shared" si="537"/>
        <v>0</v>
      </c>
      <c r="ER310" s="75">
        <f t="shared" si="538"/>
        <v>0</v>
      </c>
      <c r="ES310" s="75">
        <f t="shared" si="539"/>
        <v>0</v>
      </c>
      <c r="ET310" s="75">
        <f t="shared" si="540"/>
        <v>0</v>
      </c>
      <c r="EU310" s="75">
        <f t="shared" si="541"/>
        <v>0</v>
      </c>
      <c r="EV310" s="75">
        <f t="shared" si="542"/>
        <v>0</v>
      </c>
      <c r="EW310" s="75">
        <f t="shared" si="543"/>
        <v>0</v>
      </c>
      <c r="EX310" s="75">
        <f t="shared" si="544"/>
        <v>0</v>
      </c>
      <c r="EY310" s="75">
        <f t="shared" si="545"/>
        <v>0</v>
      </c>
      <c r="EZ310" s="75">
        <f t="shared" si="546"/>
        <v>0</v>
      </c>
      <c r="FA310" s="77">
        <f t="shared" si="588"/>
        <v>62.94</v>
      </c>
      <c r="FD310" s="75">
        <f t="shared" si="572"/>
        <v>1584.06</v>
      </c>
      <c r="FE310" s="75">
        <f t="shared" si="573"/>
        <v>0</v>
      </c>
      <c r="FF310" s="75">
        <f t="shared" si="574"/>
        <v>0</v>
      </c>
      <c r="FG310" s="75">
        <f t="shared" si="575"/>
        <v>0</v>
      </c>
      <c r="FH310" s="75">
        <f t="shared" si="576"/>
        <v>0</v>
      </c>
      <c r="FI310" s="75">
        <f t="shared" si="577"/>
        <v>0</v>
      </c>
      <c r="FJ310" s="75">
        <f t="shared" si="578"/>
        <v>0</v>
      </c>
      <c r="FK310" s="75">
        <f t="shared" si="579"/>
        <v>0</v>
      </c>
      <c r="FL310" s="75">
        <f t="shared" si="580"/>
        <v>0</v>
      </c>
      <c r="FM310" s="75">
        <f t="shared" si="581"/>
        <v>0</v>
      </c>
      <c r="FN310" s="75">
        <f t="shared" si="582"/>
        <v>0</v>
      </c>
      <c r="FO310" s="75">
        <f t="shared" si="583"/>
        <v>0</v>
      </c>
      <c r="FP310" s="75">
        <f t="shared" si="584"/>
        <v>1584.06</v>
      </c>
    </row>
    <row r="311" spans="1:172" ht="15" customHeight="1" outlineLevel="2" x14ac:dyDescent="0.25">
      <c r="A311" s="30">
        <v>12</v>
      </c>
      <c r="B311" s="30" t="s">
        <v>408</v>
      </c>
      <c r="C311" s="30" t="s">
        <v>6</v>
      </c>
      <c r="D311" s="64">
        <f t="shared" si="507"/>
        <v>16285</v>
      </c>
      <c r="E311" s="62">
        <v>16285</v>
      </c>
      <c r="F311" s="39" t="s">
        <v>962</v>
      </c>
      <c r="G311" s="36" t="s">
        <v>410</v>
      </c>
      <c r="H311" s="36" t="s">
        <v>410</v>
      </c>
      <c r="I311" s="37" t="s">
        <v>961</v>
      </c>
      <c r="J311" s="37" t="s">
        <v>652</v>
      </c>
      <c r="K311" s="44" t="s">
        <v>434</v>
      </c>
      <c r="L311" s="32" t="s">
        <v>220</v>
      </c>
      <c r="M311" s="33" t="s">
        <v>405</v>
      </c>
      <c r="N311" s="34">
        <v>0.01</v>
      </c>
      <c r="O311" s="34">
        <v>0.02</v>
      </c>
      <c r="P311" s="34">
        <v>0</v>
      </c>
      <c r="Q311" s="34">
        <v>0</v>
      </c>
      <c r="R311" s="33">
        <v>0</v>
      </c>
      <c r="S311" s="33">
        <v>0</v>
      </c>
      <c r="T311" s="33">
        <v>30</v>
      </c>
      <c r="U311" s="33"/>
      <c r="X311" s="75">
        <f>+VLOOKUP($D311,[1]venta_neta_cons!$A$2:$N$1048576,3,0)</f>
        <v>5950</v>
      </c>
      <c r="Y311" s="75">
        <f>+VLOOKUP($D311,[1]venta_neta_cons!$A$2:$N$1048576,4,0)</f>
        <v>0</v>
      </c>
      <c r="Z311" s="75">
        <f>+VLOOKUP($D311,[1]venta_neta_cons!$A$2:$N$1048576,5,0)</f>
        <v>0</v>
      </c>
      <c r="AA311" s="75">
        <f>+VLOOKUP($D311,[1]venta_neta_cons!$A$2:$N$1048576,6,0)</f>
        <v>0</v>
      </c>
      <c r="AB311" s="75">
        <f>+VLOOKUP($D311,[1]venta_neta_cons!$A$2:$N$1048576,7,0)</f>
        <v>0</v>
      </c>
      <c r="AC311" s="75">
        <f>+VLOOKUP($D311,[1]venta_neta_cons!$A$2:$N$1048576,8,0)</f>
        <v>0</v>
      </c>
      <c r="AD311" s="75">
        <f>+VLOOKUP($D311,[1]venta_neta_cons!$A$2:$N$1048576,9,0)</f>
        <v>0</v>
      </c>
      <c r="AE311" s="75">
        <f>+VLOOKUP($D311,[1]venta_neta_cons!$A$2:$N$1048576,10,0)</f>
        <v>0</v>
      </c>
      <c r="AF311" s="75">
        <f>+VLOOKUP($D311,[1]venta_neta_cons!$A$2:$N$1048576,11,0)</f>
        <v>0</v>
      </c>
      <c r="AG311" s="75">
        <f>+VLOOKUP($D311,[1]venta_neta_cons!$A$2:$N$1048576,12,0)</f>
        <v>0</v>
      </c>
      <c r="AH311" s="75">
        <f>+VLOOKUP($D311,[1]venta_neta_cons!$A$2:$N$1048576,13,0)</f>
        <v>0</v>
      </c>
      <c r="AI311" s="75">
        <f>+VLOOKUP($D311,[1]venta_neta_cons!$A$2:$N$1048576,14,0)</f>
        <v>0</v>
      </c>
      <c r="AJ311" s="76">
        <f t="shared" si="508"/>
        <v>5950</v>
      </c>
      <c r="AK311" s="159">
        <f t="shared" si="506"/>
        <v>0.49175462184873953</v>
      </c>
      <c r="AL311" s="76"/>
      <c r="AM311" s="75">
        <f>+VLOOKUP($D311,[1]saldo_cons!$A$2:$N$1048576,3,0)</f>
        <v>5950</v>
      </c>
      <c r="AN311" s="75">
        <f>+VLOOKUP($D311,[1]saldo_cons!$A$2:$N$1048576,4,0)</f>
        <v>0</v>
      </c>
      <c r="AO311" s="75">
        <f>+VLOOKUP($D311,[1]saldo_cons!$A$2:$N$1048576,5,0)</f>
        <v>0</v>
      </c>
      <c r="AP311" s="75">
        <f>+VLOOKUP($D311,[1]saldo_cons!$A$2:$N$1048576,6,0)</f>
        <v>0</v>
      </c>
      <c r="AQ311" s="75">
        <f>+VLOOKUP($D311,[1]saldo_cons!$A$2:$N$1048576,7,0)</f>
        <v>0</v>
      </c>
      <c r="AR311" s="75">
        <f>+VLOOKUP($D311,[1]saldo_cons!$A$2:$N$1048576,8,0)</f>
        <v>0</v>
      </c>
      <c r="AS311" s="75">
        <f>+VLOOKUP($D311,[1]saldo_cons!$A$2:$N$1048576,9,0)</f>
        <v>0</v>
      </c>
      <c r="AT311" s="75">
        <f>+VLOOKUP($D311,[1]saldo_cons!$A$2:$N$1048576,10,0)</f>
        <v>0</v>
      </c>
      <c r="AU311" s="75">
        <f>+VLOOKUP($D311,[1]saldo_cons!$A$2:$N$1048576,11,0)</f>
        <v>0</v>
      </c>
      <c r="AV311" s="75">
        <f>+VLOOKUP($D311,[1]saldo_cons!$A$2:$N$1048576,12,0)</f>
        <v>0</v>
      </c>
      <c r="AW311" s="75">
        <f>+VLOOKUP($D311,[1]saldo_cons!$A$2:$N$1048576,13,0)</f>
        <v>0</v>
      </c>
      <c r="AX311" s="75">
        <f>+VLOOKUP($D311,[1]saldo_cons!$A$2:$N$1048576,14,0)</f>
        <v>0</v>
      </c>
      <c r="AY311" s="76">
        <f t="shared" si="585"/>
        <v>5950</v>
      </c>
      <c r="AZ311" s="76"/>
      <c r="BA311" s="76"/>
      <c r="BB311" s="75">
        <f>+VLOOKUP($D311,[1]ggr_cons!$A$2:$N$1048576,3,0)</f>
        <v>2925.94</v>
      </c>
      <c r="BC311" s="75">
        <f>+VLOOKUP($D311,[1]ggr_cons!$A$2:$N$1048576,4,0)</f>
        <v>0</v>
      </c>
      <c r="BD311" s="75">
        <f>+VLOOKUP($D311,[1]ggr_cons!$A$2:$N$1048576,5,0)</f>
        <v>0</v>
      </c>
      <c r="BE311" s="75">
        <f>+VLOOKUP($D311,[1]ggr_cons!$A$2:$N$1048576,6,0)</f>
        <v>0</v>
      </c>
      <c r="BF311" s="75">
        <f>+VLOOKUP($D311,[1]ggr_cons!$A$2:$N$1048576,7,0)</f>
        <v>0</v>
      </c>
      <c r="BG311" s="75">
        <f>+VLOOKUP($D311,[1]ggr_cons!$A$2:$N$1048576,8,0)</f>
        <v>0</v>
      </c>
      <c r="BH311" s="75">
        <f>+VLOOKUP($D311,[1]ggr_cons!$A$2:$N$1048576,9,0)</f>
        <v>0</v>
      </c>
      <c r="BI311" s="75">
        <f>+VLOOKUP($D311,[1]ggr_cons!$A$2:$N$1048576,10,0)</f>
        <v>0</v>
      </c>
      <c r="BJ311" s="75">
        <f>+VLOOKUP($D311,[1]ggr_cons!$A$2:$N$1048576,11,0)</f>
        <v>0</v>
      </c>
      <c r="BK311" s="75">
        <f>+VLOOKUP($D311,[1]ggr_cons!$A$2:$N$1048576,12,0)</f>
        <v>0</v>
      </c>
      <c r="BL311" s="75">
        <f>+VLOOKUP($D311,[1]ggr_cons!$A$2:$N$1048576,13,0)</f>
        <v>0</v>
      </c>
      <c r="BM311" s="75">
        <f>+VLOOKUP($D311,[1]ggr_cons!$A$2:$N$1048576,14,0)</f>
        <v>0</v>
      </c>
      <c r="BN311" s="76">
        <f t="shared" si="586"/>
        <v>2925.94</v>
      </c>
      <c r="BO311" s="75"/>
      <c r="BP311" s="75"/>
      <c r="BQ311" s="77">
        <f t="shared" si="509"/>
        <v>59.5</v>
      </c>
      <c r="BR311" s="77">
        <f t="shared" si="510"/>
        <v>0</v>
      </c>
      <c r="BS311" s="77">
        <f t="shared" si="511"/>
        <v>0</v>
      </c>
      <c r="BT311" s="77">
        <f t="shared" si="512"/>
        <v>0</v>
      </c>
      <c r="BU311" s="77">
        <f t="shared" si="513"/>
        <v>0</v>
      </c>
      <c r="BV311" s="77">
        <f t="shared" si="514"/>
        <v>0</v>
      </c>
      <c r="BW311" s="77">
        <f t="shared" si="515"/>
        <v>0</v>
      </c>
      <c r="BX311" s="77">
        <f t="shared" si="516"/>
        <v>0</v>
      </c>
      <c r="BY311" s="77">
        <f t="shared" si="517"/>
        <v>0</v>
      </c>
      <c r="BZ311" s="77">
        <f t="shared" si="518"/>
        <v>0</v>
      </c>
      <c r="CA311" s="77">
        <f t="shared" si="519"/>
        <v>0</v>
      </c>
      <c r="CB311" s="77">
        <f t="shared" si="520"/>
        <v>0</v>
      </c>
      <c r="CC311" s="77">
        <f t="shared" si="521"/>
        <v>59.5</v>
      </c>
      <c r="CD311" s="75"/>
      <c r="CE311" s="77"/>
      <c r="CF311" s="77">
        <f t="shared" si="522"/>
        <v>49.173553719008268</v>
      </c>
      <c r="CG311" s="77">
        <f t="shared" si="523"/>
        <v>0</v>
      </c>
      <c r="CH311" s="77">
        <f t="shared" si="524"/>
        <v>0</v>
      </c>
      <c r="CI311" s="77">
        <f t="shared" si="525"/>
        <v>0</v>
      </c>
      <c r="CJ311" s="77">
        <f t="shared" si="526"/>
        <v>0</v>
      </c>
      <c r="CK311" s="77">
        <f t="shared" si="527"/>
        <v>0</v>
      </c>
      <c r="CL311" s="77">
        <f t="shared" si="528"/>
        <v>0</v>
      </c>
      <c r="CM311" s="77">
        <f t="shared" si="529"/>
        <v>0</v>
      </c>
      <c r="CN311" s="77">
        <f t="shared" si="530"/>
        <v>0</v>
      </c>
      <c r="CO311" s="77">
        <f t="shared" si="531"/>
        <v>0</v>
      </c>
      <c r="CP311" s="77">
        <f t="shared" si="532"/>
        <v>0</v>
      </c>
      <c r="CQ311" s="77">
        <f t="shared" si="533"/>
        <v>0</v>
      </c>
      <c r="CR311" s="77">
        <f t="shared" si="534"/>
        <v>49.173553719008268</v>
      </c>
      <c r="CS311" s="75"/>
      <c r="CT311" s="75"/>
      <c r="CU311" s="78">
        <f t="shared" si="547"/>
        <v>119</v>
      </c>
      <c r="CV311" s="78">
        <f t="shared" si="548"/>
        <v>0</v>
      </c>
      <c r="CW311" s="78">
        <f t="shared" si="549"/>
        <v>0</v>
      </c>
      <c r="CX311" s="78">
        <f t="shared" si="550"/>
        <v>0</v>
      </c>
      <c r="CY311" s="78">
        <f t="shared" si="551"/>
        <v>0</v>
      </c>
      <c r="CZ311" s="78">
        <f t="shared" si="552"/>
        <v>0</v>
      </c>
      <c r="DA311" s="78">
        <f t="shared" si="553"/>
        <v>0</v>
      </c>
      <c r="DB311" s="78">
        <f t="shared" si="554"/>
        <v>0</v>
      </c>
      <c r="DC311" s="78">
        <f t="shared" si="555"/>
        <v>0</v>
      </c>
      <c r="DD311" s="78">
        <f t="shared" si="556"/>
        <v>0</v>
      </c>
      <c r="DE311" s="78">
        <f t="shared" si="557"/>
        <v>0</v>
      </c>
      <c r="DF311" s="78">
        <f t="shared" si="558"/>
        <v>0</v>
      </c>
      <c r="DG311" s="77">
        <f t="shared" si="559"/>
        <v>119</v>
      </c>
      <c r="DH311" s="75"/>
      <c r="DJ311" s="6">
        <f t="shared" si="560"/>
        <v>30</v>
      </c>
      <c r="DK311" s="6">
        <f t="shared" si="561"/>
        <v>0</v>
      </c>
      <c r="DL311" s="6">
        <f t="shared" si="562"/>
        <v>0</v>
      </c>
      <c r="DM311" s="6">
        <f t="shared" si="563"/>
        <v>0</v>
      </c>
      <c r="DN311" s="6">
        <f t="shared" si="564"/>
        <v>0</v>
      </c>
      <c r="DO311" s="6">
        <f t="shared" si="565"/>
        <v>0</v>
      </c>
      <c r="DP311" s="6">
        <f t="shared" si="566"/>
        <v>0</v>
      </c>
      <c r="DQ311" s="6">
        <f t="shared" si="567"/>
        <v>0</v>
      </c>
      <c r="DR311" s="6">
        <f t="shared" si="568"/>
        <v>0</v>
      </c>
      <c r="DS311" s="6">
        <f t="shared" si="569"/>
        <v>0</v>
      </c>
      <c r="DT311" s="6">
        <f t="shared" si="570"/>
        <v>0</v>
      </c>
      <c r="DU311" s="6">
        <f t="shared" si="571"/>
        <v>0</v>
      </c>
      <c r="DV311" s="77">
        <f t="shared" si="589"/>
        <v>30</v>
      </c>
      <c r="DY311" s="6">
        <v>0</v>
      </c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6">
        <v>0</v>
      </c>
      <c r="EF311" s="6">
        <v>0</v>
      </c>
      <c r="EG311" s="6">
        <v>0</v>
      </c>
      <c r="EH311" s="6">
        <v>0</v>
      </c>
      <c r="EI311" s="6">
        <v>0</v>
      </c>
      <c r="EJ311" s="6">
        <v>0</v>
      </c>
      <c r="EK311" s="77">
        <f t="shared" si="587"/>
        <v>0</v>
      </c>
      <c r="EO311" s="75">
        <f t="shared" si="535"/>
        <v>149</v>
      </c>
      <c r="EP311" s="75">
        <f t="shared" si="536"/>
        <v>0</v>
      </c>
      <c r="EQ311" s="75">
        <f t="shared" si="537"/>
        <v>0</v>
      </c>
      <c r="ER311" s="75">
        <f t="shared" si="538"/>
        <v>0</v>
      </c>
      <c r="ES311" s="75">
        <f t="shared" si="539"/>
        <v>0</v>
      </c>
      <c r="ET311" s="75">
        <f t="shared" si="540"/>
        <v>0</v>
      </c>
      <c r="EU311" s="75">
        <f t="shared" si="541"/>
        <v>0</v>
      </c>
      <c r="EV311" s="75">
        <f t="shared" si="542"/>
        <v>0</v>
      </c>
      <c r="EW311" s="75">
        <f t="shared" si="543"/>
        <v>0</v>
      </c>
      <c r="EX311" s="75">
        <f t="shared" si="544"/>
        <v>0</v>
      </c>
      <c r="EY311" s="75">
        <f t="shared" si="545"/>
        <v>0</v>
      </c>
      <c r="EZ311" s="75">
        <f t="shared" si="546"/>
        <v>0</v>
      </c>
      <c r="FA311" s="77">
        <f t="shared" si="588"/>
        <v>149</v>
      </c>
      <c r="FD311" s="75">
        <f t="shared" si="572"/>
        <v>5801</v>
      </c>
      <c r="FE311" s="75">
        <f t="shared" si="573"/>
        <v>0</v>
      </c>
      <c r="FF311" s="75">
        <f t="shared" si="574"/>
        <v>0</v>
      </c>
      <c r="FG311" s="75">
        <f t="shared" si="575"/>
        <v>0</v>
      </c>
      <c r="FH311" s="75">
        <f t="shared" si="576"/>
        <v>0</v>
      </c>
      <c r="FI311" s="75">
        <f t="shared" si="577"/>
        <v>0</v>
      </c>
      <c r="FJ311" s="75">
        <f t="shared" si="578"/>
        <v>0</v>
      </c>
      <c r="FK311" s="75">
        <f t="shared" si="579"/>
        <v>0</v>
      </c>
      <c r="FL311" s="75">
        <f t="shared" si="580"/>
        <v>0</v>
      </c>
      <c r="FM311" s="75">
        <f t="shared" si="581"/>
        <v>0</v>
      </c>
      <c r="FN311" s="75">
        <f t="shared" si="582"/>
        <v>0</v>
      </c>
      <c r="FO311" s="75">
        <f t="shared" si="583"/>
        <v>0</v>
      </c>
      <c r="FP311" s="75">
        <f t="shared" si="584"/>
        <v>5801</v>
      </c>
    </row>
    <row r="312" spans="1:172" ht="15" customHeight="1" outlineLevel="2" x14ac:dyDescent="0.25">
      <c r="A312" s="30">
        <v>12</v>
      </c>
      <c r="B312" s="30" t="s">
        <v>408</v>
      </c>
      <c r="C312" s="30" t="s">
        <v>6</v>
      </c>
      <c r="D312" s="64">
        <f t="shared" si="507"/>
        <v>16286</v>
      </c>
      <c r="E312" s="62">
        <v>16286</v>
      </c>
      <c r="F312" s="39" t="s">
        <v>964</v>
      </c>
      <c r="G312" s="36" t="s">
        <v>410</v>
      </c>
      <c r="H312" s="36" t="s">
        <v>410</v>
      </c>
      <c r="I312" s="39" t="s">
        <v>963</v>
      </c>
      <c r="J312" s="37" t="s">
        <v>850</v>
      </c>
      <c r="K312" s="44" t="s">
        <v>434</v>
      </c>
      <c r="L312" s="32" t="s">
        <v>220</v>
      </c>
      <c r="M312" s="33" t="s">
        <v>405</v>
      </c>
      <c r="N312" s="34">
        <v>0.01</v>
      </c>
      <c r="O312" s="34">
        <v>0.02</v>
      </c>
      <c r="P312" s="34">
        <v>0</v>
      </c>
      <c r="Q312" s="34">
        <v>0</v>
      </c>
      <c r="R312" s="33">
        <v>0</v>
      </c>
      <c r="S312" s="33">
        <v>0</v>
      </c>
      <c r="T312" s="33">
        <v>30</v>
      </c>
      <c r="U312" s="33"/>
      <c r="X312" s="75">
        <f>+VLOOKUP($D312,[1]venta_neta_cons!$A$2:$N$1048576,3,0)</f>
        <v>2109</v>
      </c>
      <c r="Y312" s="75">
        <f>+VLOOKUP($D312,[1]venta_neta_cons!$A$2:$N$1048576,4,0)</f>
        <v>0</v>
      </c>
      <c r="Z312" s="75">
        <f>+VLOOKUP($D312,[1]venta_neta_cons!$A$2:$N$1048576,5,0)</f>
        <v>0</v>
      </c>
      <c r="AA312" s="75">
        <f>+VLOOKUP($D312,[1]venta_neta_cons!$A$2:$N$1048576,6,0)</f>
        <v>0</v>
      </c>
      <c r="AB312" s="75">
        <f>+VLOOKUP($D312,[1]venta_neta_cons!$A$2:$N$1048576,7,0)</f>
        <v>0</v>
      </c>
      <c r="AC312" s="75">
        <f>+VLOOKUP($D312,[1]venta_neta_cons!$A$2:$N$1048576,8,0)</f>
        <v>0</v>
      </c>
      <c r="AD312" s="75">
        <f>+VLOOKUP($D312,[1]venta_neta_cons!$A$2:$N$1048576,9,0)</f>
        <v>0</v>
      </c>
      <c r="AE312" s="75">
        <f>+VLOOKUP($D312,[1]venta_neta_cons!$A$2:$N$1048576,10,0)</f>
        <v>0</v>
      </c>
      <c r="AF312" s="75">
        <f>+VLOOKUP($D312,[1]venta_neta_cons!$A$2:$N$1048576,11,0)</f>
        <v>0</v>
      </c>
      <c r="AG312" s="75">
        <f>+VLOOKUP($D312,[1]venta_neta_cons!$A$2:$N$1048576,12,0)</f>
        <v>0</v>
      </c>
      <c r="AH312" s="75">
        <f>+VLOOKUP($D312,[1]venta_neta_cons!$A$2:$N$1048576,13,0)</f>
        <v>0</v>
      </c>
      <c r="AI312" s="75">
        <f>+VLOOKUP($D312,[1]venta_neta_cons!$A$2:$N$1048576,14,0)</f>
        <v>0</v>
      </c>
      <c r="AJ312" s="76">
        <f t="shared" si="508"/>
        <v>2109</v>
      </c>
      <c r="AK312" s="159">
        <f t="shared" si="506"/>
        <v>0.13973447131341871</v>
      </c>
      <c r="AL312" s="76"/>
      <c r="AM312" s="75">
        <f>+VLOOKUP($D312,[1]saldo_cons!$A$2:$N$1048576,3,0)</f>
        <v>2109</v>
      </c>
      <c r="AN312" s="75">
        <f>+VLOOKUP($D312,[1]saldo_cons!$A$2:$N$1048576,4,0)</f>
        <v>0</v>
      </c>
      <c r="AO312" s="75">
        <f>+VLOOKUP($D312,[1]saldo_cons!$A$2:$N$1048576,5,0)</f>
        <v>0</v>
      </c>
      <c r="AP312" s="75">
        <f>+VLOOKUP($D312,[1]saldo_cons!$A$2:$N$1048576,6,0)</f>
        <v>0</v>
      </c>
      <c r="AQ312" s="75">
        <f>+VLOOKUP($D312,[1]saldo_cons!$A$2:$N$1048576,7,0)</f>
        <v>0</v>
      </c>
      <c r="AR312" s="75">
        <f>+VLOOKUP($D312,[1]saldo_cons!$A$2:$N$1048576,8,0)</f>
        <v>0</v>
      </c>
      <c r="AS312" s="75">
        <f>+VLOOKUP($D312,[1]saldo_cons!$A$2:$N$1048576,9,0)</f>
        <v>0</v>
      </c>
      <c r="AT312" s="75">
        <f>+VLOOKUP($D312,[1]saldo_cons!$A$2:$N$1048576,10,0)</f>
        <v>0</v>
      </c>
      <c r="AU312" s="75">
        <f>+VLOOKUP($D312,[1]saldo_cons!$A$2:$N$1048576,11,0)</f>
        <v>0</v>
      </c>
      <c r="AV312" s="75">
        <f>+VLOOKUP($D312,[1]saldo_cons!$A$2:$N$1048576,12,0)</f>
        <v>0</v>
      </c>
      <c r="AW312" s="75">
        <f>+VLOOKUP($D312,[1]saldo_cons!$A$2:$N$1048576,13,0)</f>
        <v>0</v>
      </c>
      <c r="AX312" s="75">
        <f>+VLOOKUP($D312,[1]saldo_cons!$A$2:$N$1048576,14,0)</f>
        <v>0</v>
      </c>
      <c r="AY312" s="76">
        <f t="shared" si="585"/>
        <v>2109</v>
      </c>
      <c r="AZ312" s="76"/>
      <c r="BA312" s="76"/>
      <c r="BB312" s="75">
        <f>+VLOOKUP($D312,[1]ggr_cons!$A$2:$N$1048576,3,0)</f>
        <v>294.70000000000005</v>
      </c>
      <c r="BC312" s="75">
        <f>+VLOOKUP($D312,[1]ggr_cons!$A$2:$N$1048576,4,0)</f>
        <v>0</v>
      </c>
      <c r="BD312" s="75">
        <f>+VLOOKUP($D312,[1]ggr_cons!$A$2:$N$1048576,5,0)</f>
        <v>0</v>
      </c>
      <c r="BE312" s="75">
        <f>+VLOOKUP($D312,[1]ggr_cons!$A$2:$N$1048576,6,0)</f>
        <v>0</v>
      </c>
      <c r="BF312" s="75">
        <f>+VLOOKUP($D312,[1]ggr_cons!$A$2:$N$1048576,7,0)</f>
        <v>0</v>
      </c>
      <c r="BG312" s="75">
        <f>+VLOOKUP($D312,[1]ggr_cons!$A$2:$N$1048576,8,0)</f>
        <v>0</v>
      </c>
      <c r="BH312" s="75">
        <f>+VLOOKUP($D312,[1]ggr_cons!$A$2:$N$1048576,9,0)</f>
        <v>0</v>
      </c>
      <c r="BI312" s="75">
        <f>+VLOOKUP($D312,[1]ggr_cons!$A$2:$N$1048576,10,0)</f>
        <v>0</v>
      </c>
      <c r="BJ312" s="75">
        <f>+VLOOKUP($D312,[1]ggr_cons!$A$2:$N$1048576,11,0)</f>
        <v>0</v>
      </c>
      <c r="BK312" s="75">
        <f>+VLOOKUP($D312,[1]ggr_cons!$A$2:$N$1048576,12,0)</f>
        <v>0</v>
      </c>
      <c r="BL312" s="75">
        <f>+VLOOKUP($D312,[1]ggr_cons!$A$2:$N$1048576,13,0)</f>
        <v>0</v>
      </c>
      <c r="BM312" s="75">
        <f>+VLOOKUP($D312,[1]ggr_cons!$A$2:$N$1048576,14,0)</f>
        <v>0</v>
      </c>
      <c r="BN312" s="76">
        <f t="shared" si="586"/>
        <v>294.70000000000005</v>
      </c>
      <c r="BO312" s="75"/>
      <c r="BP312" s="75"/>
      <c r="BQ312" s="77">
        <f t="shared" si="509"/>
        <v>21.09</v>
      </c>
      <c r="BR312" s="77">
        <f t="shared" si="510"/>
        <v>0</v>
      </c>
      <c r="BS312" s="77">
        <f t="shared" si="511"/>
        <v>0</v>
      </c>
      <c r="BT312" s="77">
        <f t="shared" si="512"/>
        <v>0</v>
      </c>
      <c r="BU312" s="77">
        <f t="shared" si="513"/>
        <v>0</v>
      </c>
      <c r="BV312" s="77">
        <f t="shared" si="514"/>
        <v>0</v>
      </c>
      <c r="BW312" s="77">
        <f t="shared" si="515"/>
        <v>0</v>
      </c>
      <c r="BX312" s="77">
        <f t="shared" si="516"/>
        <v>0</v>
      </c>
      <c r="BY312" s="77">
        <f t="shared" si="517"/>
        <v>0</v>
      </c>
      <c r="BZ312" s="77">
        <f t="shared" si="518"/>
        <v>0</v>
      </c>
      <c r="CA312" s="77">
        <f t="shared" si="519"/>
        <v>0</v>
      </c>
      <c r="CB312" s="77">
        <f t="shared" si="520"/>
        <v>0</v>
      </c>
      <c r="CC312" s="77">
        <f t="shared" si="521"/>
        <v>21.09</v>
      </c>
      <c r="CD312" s="75"/>
      <c r="CE312" s="77"/>
      <c r="CF312" s="77">
        <f t="shared" si="522"/>
        <v>17.429752066115704</v>
      </c>
      <c r="CG312" s="77">
        <f t="shared" si="523"/>
        <v>0</v>
      </c>
      <c r="CH312" s="77">
        <f t="shared" si="524"/>
        <v>0</v>
      </c>
      <c r="CI312" s="77">
        <f t="shared" si="525"/>
        <v>0</v>
      </c>
      <c r="CJ312" s="77">
        <f t="shared" si="526"/>
        <v>0</v>
      </c>
      <c r="CK312" s="77">
        <f t="shared" si="527"/>
        <v>0</v>
      </c>
      <c r="CL312" s="77">
        <f t="shared" si="528"/>
        <v>0</v>
      </c>
      <c r="CM312" s="77">
        <f t="shared" si="529"/>
        <v>0</v>
      </c>
      <c r="CN312" s="77">
        <f t="shared" si="530"/>
        <v>0</v>
      </c>
      <c r="CO312" s="77">
        <f t="shared" si="531"/>
        <v>0</v>
      </c>
      <c r="CP312" s="77">
        <f t="shared" si="532"/>
        <v>0</v>
      </c>
      <c r="CQ312" s="77">
        <f t="shared" si="533"/>
        <v>0</v>
      </c>
      <c r="CR312" s="77">
        <f t="shared" si="534"/>
        <v>17.429752066115704</v>
      </c>
      <c r="CS312" s="75"/>
      <c r="CT312" s="75"/>
      <c r="CU312" s="78">
        <f t="shared" si="547"/>
        <v>42.18</v>
      </c>
      <c r="CV312" s="78">
        <f t="shared" si="548"/>
        <v>0</v>
      </c>
      <c r="CW312" s="78">
        <f t="shared" si="549"/>
        <v>0</v>
      </c>
      <c r="CX312" s="78">
        <f t="shared" si="550"/>
        <v>0</v>
      </c>
      <c r="CY312" s="78">
        <f t="shared" si="551"/>
        <v>0</v>
      </c>
      <c r="CZ312" s="78">
        <f t="shared" si="552"/>
        <v>0</v>
      </c>
      <c r="DA312" s="78">
        <f t="shared" si="553"/>
        <v>0</v>
      </c>
      <c r="DB312" s="78">
        <f t="shared" si="554"/>
        <v>0</v>
      </c>
      <c r="DC312" s="78">
        <f t="shared" si="555"/>
        <v>0</v>
      </c>
      <c r="DD312" s="78">
        <f t="shared" si="556"/>
        <v>0</v>
      </c>
      <c r="DE312" s="78">
        <f t="shared" si="557"/>
        <v>0</v>
      </c>
      <c r="DF312" s="78">
        <f t="shared" si="558"/>
        <v>0</v>
      </c>
      <c r="DG312" s="77">
        <f t="shared" si="559"/>
        <v>42.18</v>
      </c>
      <c r="DH312" s="75"/>
      <c r="DJ312" s="6">
        <f t="shared" si="560"/>
        <v>30</v>
      </c>
      <c r="DK312" s="6">
        <f t="shared" si="561"/>
        <v>0</v>
      </c>
      <c r="DL312" s="6">
        <f t="shared" si="562"/>
        <v>0</v>
      </c>
      <c r="DM312" s="6">
        <f t="shared" si="563"/>
        <v>0</v>
      </c>
      <c r="DN312" s="6">
        <f t="shared" si="564"/>
        <v>0</v>
      </c>
      <c r="DO312" s="6">
        <f t="shared" si="565"/>
        <v>0</v>
      </c>
      <c r="DP312" s="6">
        <f t="shared" si="566"/>
        <v>0</v>
      </c>
      <c r="DQ312" s="6">
        <f t="shared" si="567"/>
        <v>0</v>
      </c>
      <c r="DR312" s="6">
        <f t="shared" si="568"/>
        <v>0</v>
      </c>
      <c r="DS312" s="6">
        <f t="shared" si="569"/>
        <v>0</v>
      </c>
      <c r="DT312" s="6">
        <f t="shared" si="570"/>
        <v>0</v>
      </c>
      <c r="DU312" s="6">
        <f t="shared" si="571"/>
        <v>0</v>
      </c>
      <c r="DV312" s="77">
        <f t="shared" si="589"/>
        <v>30</v>
      </c>
      <c r="DY312" s="6">
        <v>0</v>
      </c>
      <c r="DZ312" s="6">
        <v>0</v>
      </c>
      <c r="EA312" s="6">
        <v>0</v>
      </c>
      <c r="EB312" s="6">
        <v>0</v>
      </c>
      <c r="EC312" s="6">
        <v>0</v>
      </c>
      <c r="ED312" s="6">
        <v>0</v>
      </c>
      <c r="EE312" s="6">
        <v>0</v>
      </c>
      <c r="EF312" s="6">
        <v>0</v>
      </c>
      <c r="EG312" s="6">
        <v>0</v>
      </c>
      <c r="EH312" s="6">
        <v>0</v>
      </c>
      <c r="EI312" s="6">
        <v>0</v>
      </c>
      <c r="EJ312" s="6">
        <v>0</v>
      </c>
      <c r="EK312" s="77">
        <f t="shared" si="587"/>
        <v>0</v>
      </c>
      <c r="EO312" s="75">
        <f t="shared" si="535"/>
        <v>72.180000000000007</v>
      </c>
      <c r="EP312" s="75">
        <f t="shared" si="536"/>
        <v>0</v>
      </c>
      <c r="EQ312" s="75">
        <f t="shared" si="537"/>
        <v>0</v>
      </c>
      <c r="ER312" s="75">
        <f t="shared" si="538"/>
        <v>0</v>
      </c>
      <c r="ES312" s="75">
        <f t="shared" si="539"/>
        <v>0</v>
      </c>
      <c r="ET312" s="75">
        <f t="shared" si="540"/>
        <v>0</v>
      </c>
      <c r="EU312" s="75">
        <f t="shared" si="541"/>
        <v>0</v>
      </c>
      <c r="EV312" s="75">
        <f t="shared" si="542"/>
        <v>0</v>
      </c>
      <c r="EW312" s="75">
        <f t="shared" si="543"/>
        <v>0</v>
      </c>
      <c r="EX312" s="75">
        <f t="shared" si="544"/>
        <v>0</v>
      </c>
      <c r="EY312" s="75">
        <f t="shared" si="545"/>
        <v>0</v>
      </c>
      <c r="EZ312" s="75">
        <f t="shared" si="546"/>
        <v>0</v>
      </c>
      <c r="FA312" s="77">
        <f t="shared" si="588"/>
        <v>72.180000000000007</v>
      </c>
      <c r="FD312" s="75">
        <f t="shared" si="572"/>
        <v>2036.82</v>
      </c>
      <c r="FE312" s="75">
        <f t="shared" si="573"/>
        <v>0</v>
      </c>
      <c r="FF312" s="75">
        <f t="shared" si="574"/>
        <v>0</v>
      </c>
      <c r="FG312" s="75">
        <f t="shared" si="575"/>
        <v>0</v>
      </c>
      <c r="FH312" s="75">
        <f t="shared" si="576"/>
        <v>0</v>
      </c>
      <c r="FI312" s="75">
        <f t="shared" si="577"/>
        <v>0</v>
      </c>
      <c r="FJ312" s="75">
        <f t="shared" si="578"/>
        <v>0</v>
      </c>
      <c r="FK312" s="75">
        <f t="shared" si="579"/>
        <v>0</v>
      </c>
      <c r="FL312" s="75">
        <f t="shared" si="580"/>
        <v>0</v>
      </c>
      <c r="FM312" s="75">
        <f t="shared" si="581"/>
        <v>0</v>
      </c>
      <c r="FN312" s="75">
        <f t="shared" si="582"/>
        <v>0</v>
      </c>
      <c r="FO312" s="75">
        <f t="shared" si="583"/>
        <v>0</v>
      </c>
      <c r="FP312" s="75">
        <f t="shared" si="584"/>
        <v>2036.82</v>
      </c>
    </row>
    <row r="313" spans="1:172" ht="15" customHeight="1" outlineLevel="2" x14ac:dyDescent="0.25">
      <c r="A313" s="30">
        <v>12</v>
      </c>
      <c r="B313" s="30" t="s">
        <v>408</v>
      </c>
      <c r="C313" s="30" t="s">
        <v>6</v>
      </c>
      <c r="D313" s="64">
        <f t="shared" si="507"/>
        <v>16288</v>
      </c>
      <c r="E313" s="62">
        <v>16288</v>
      </c>
      <c r="F313" s="39" t="s">
        <v>967</v>
      </c>
      <c r="G313" s="36" t="s">
        <v>410</v>
      </c>
      <c r="H313" s="36" t="s">
        <v>410</v>
      </c>
      <c r="I313" s="39" t="s">
        <v>965</v>
      </c>
      <c r="J313" s="39" t="s">
        <v>966</v>
      </c>
      <c r="K313" s="37" t="s">
        <v>415</v>
      </c>
      <c r="L313" s="32" t="s">
        <v>220</v>
      </c>
      <c r="M313" s="33" t="s">
        <v>405</v>
      </c>
      <c r="N313" s="34">
        <v>0.01</v>
      </c>
      <c r="O313" s="34">
        <v>0.02</v>
      </c>
      <c r="P313" s="34">
        <v>0</v>
      </c>
      <c r="Q313" s="34">
        <v>0</v>
      </c>
      <c r="R313" s="33">
        <v>0</v>
      </c>
      <c r="S313" s="33">
        <v>0</v>
      </c>
      <c r="T313" s="33">
        <v>30</v>
      </c>
      <c r="U313" s="33"/>
      <c r="X313" s="75">
        <f>+VLOOKUP($D313,[1]venta_neta_cons!$A$2:$N$1048576,3,0)</f>
        <v>11743</v>
      </c>
      <c r="Y313" s="75">
        <f>+VLOOKUP($D313,[1]venta_neta_cons!$A$2:$N$1048576,4,0)</f>
        <v>0</v>
      </c>
      <c r="Z313" s="75">
        <f>+VLOOKUP($D313,[1]venta_neta_cons!$A$2:$N$1048576,5,0)</f>
        <v>0</v>
      </c>
      <c r="AA313" s="75">
        <f>+VLOOKUP($D313,[1]venta_neta_cons!$A$2:$N$1048576,6,0)</f>
        <v>0</v>
      </c>
      <c r="AB313" s="75">
        <f>+VLOOKUP($D313,[1]venta_neta_cons!$A$2:$N$1048576,7,0)</f>
        <v>0</v>
      </c>
      <c r="AC313" s="75">
        <f>+VLOOKUP($D313,[1]venta_neta_cons!$A$2:$N$1048576,8,0)</f>
        <v>0</v>
      </c>
      <c r="AD313" s="75">
        <f>+VLOOKUP($D313,[1]venta_neta_cons!$A$2:$N$1048576,9,0)</f>
        <v>0</v>
      </c>
      <c r="AE313" s="75">
        <f>+VLOOKUP($D313,[1]venta_neta_cons!$A$2:$N$1048576,10,0)</f>
        <v>0</v>
      </c>
      <c r="AF313" s="75">
        <f>+VLOOKUP($D313,[1]venta_neta_cons!$A$2:$N$1048576,11,0)</f>
        <v>0</v>
      </c>
      <c r="AG313" s="75">
        <f>+VLOOKUP($D313,[1]venta_neta_cons!$A$2:$N$1048576,12,0)</f>
        <v>0</v>
      </c>
      <c r="AH313" s="75">
        <f>+VLOOKUP($D313,[1]venta_neta_cons!$A$2:$N$1048576,13,0)</f>
        <v>0</v>
      </c>
      <c r="AI313" s="75">
        <f>+VLOOKUP($D313,[1]venta_neta_cons!$A$2:$N$1048576,14,0)</f>
        <v>0</v>
      </c>
      <c r="AJ313" s="76">
        <f t="shared" si="508"/>
        <v>11743</v>
      </c>
      <c r="AK313" s="159">
        <f t="shared" si="506"/>
        <v>0.20712509580175428</v>
      </c>
      <c r="AL313" s="76"/>
      <c r="AM313" s="75">
        <f>+VLOOKUP($D313,[1]saldo_cons!$A$2:$N$1048576,3,0)</f>
        <v>11743</v>
      </c>
      <c r="AN313" s="75">
        <f>+VLOOKUP($D313,[1]saldo_cons!$A$2:$N$1048576,4,0)</f>
        <v>0</v>
      </c>
      <c r="AO313" s="75">
        <f>+VLOOKUP($D313,[1]saldo_cons!$A$2:$N$1048576,5,0)</f>
        <v>0</v>
      </c>
      <c r="AP313" s="75">
        <f>+VLOOKUP($D313,[1]saldo_cons!$A$2:$N$1048576,6,0)</f>
        <v>0</v>
      </c>
      <c r="AQ313" s="75">
        <f>+VLOOKUP($D313,[1]saldo_cons!$A$2:$N$1048576,7,0)</f>
        <v>0</v>
      </c>
      <c r="AR313" s="75">
        <f>+VLOOKUP($D313,[1]saldo_cons!$A$2:$N$1048576,8,0)</f>
        <v>0</v>
      </c>
      <c r="AS313" s="75">
        <f>+VLOOKUP($D313,[1]saldo_cons!$A$2:$N$1048576,9,0)</f>
        <v>0</v>
      </c>
      <c r="AT313" s="75">
        <f>+VLOOKUP($D313,[1]saldo_cons!$A$2:$N$1048576,10,0)</f>
        <v>0</v>
      </c>
      <c r="AU313" s="75">
        <f>+VLOOKUP($D313,[1]saldo_cons!$A$2:$N$1048576,11,0)</f>
        <v>0</v>
      </c>
      <c r="AV313" s="75">
        <f>+VLOOKUP($D313,[1]saldo_cons!$A$2:$N$1048576,12,0)</f>
        <v>0</v>
      </c>
      <c r="AW313" s="75">
        <f>+VLOOKUP($D313,[1]saldo_cons!$A$2:$N$1048576,13,0)</f>
        <v>0</v>
      </c>
      <c r="AX313" s="75">
        <f>+VLOOKUP($D313,[1]saldo_cons!$A$2:$N$1048576,14,0)</f>
        <v>0</v>
      </c>
      <c r="AY313" s="76">
        <f t="shared" si="585"/>
        <v>11743</v>
      </c>
      <c r="AZ313" s="76"/>
      <c r="BA313" s="76"/>
      <c r="BB313" s="75">
        <f>+VLOOKUP($D313,[1]ggr_cons!$A$2:$N$1048576,3,0)</f>
        <v>2432.2700000000004</v>
      </c>
      <c r="BC313" s="75">
        <f>+VLOOKUP($D313,[1]ggr_cons!$A$2:$N$1048576,4,0)</f>
        <v>0</v>
      </c>
      <c r="BD313" s="75">
        <f>+VLOOKUP($D313,[1]ggr_cons!$A$2:$N$1048576,5,0)</f>
        <v>0</v>
      </c>
      <c r="BE313" s="75">
        <f>+VLOOKUP($D313,[1]ggr_cons!$A$2:$N$1048576,6,0)</f>
        <v>0</v>
      </c>
      <c r="BF313" s="75">
        <f>+VLOOKUP($D313,[1]ggr_cons!$A$2:$N$1048576,7,0)</f>
        <v>0</v>
      </c>
      <c r="BG313" s="75">
        <f>+VLOOKUP($D313,[1]ggr_cons!$A$2:$N$1048576,8,0)</f>
        <v>0</v>
      </c>
      <c r="BH313" s="75">
        <f>+VLOOKUP($D313,[1]ggr_cons!$A$2:$N$1048576,9,0)</f>
        <v>0</v>
      </c>
      <c r="BI313" s="75">
        <f>+VLOOKUP($D313,[1]ggr_cons!$A$2:$N$1048576,10,0)</f>
        <v>0</v>
      </c>
      <c r="BJ313" s="75">
        <f>+VLOOKUP($D313,[1]ggr_cons!$A$2:$N$1048576,11,0)</f>
        <v>0</v>
      </c>
      <c r="BK313" s="75">
        <f>+VLOOKUP($D313,[1]ggr_cons!$A$2:$N$1048576,12,0)</f>
        <v>0</v>
      </c>
      <c r="BL313" s="75">
        <f>+VLOOKUP($D313,[1]ggr_cons!$A$2:$N$1048576,13,0)</f>
        <v>0</v>
      </c>
      <c r="BM313" s="75">
        <f>+VLOOKUP($D313,[1]ggr_cons!$A$2:$N$1048576,14,0)</f>
        <v>0</v>
      </c>
      <c r="BN313" s="76">
        <f t="shared" si="586"/>
        <v>2432.2700000000004</v>
      </c>
      <c r="BO313" s="75"/>
      <c r="BP313" s="75"/>
      <c r="BQ313" s="77">
        <f t="shared" si="509"/>
        <v>117.43</v>
      </c>
      <c r="BR313" s="77">
        <f t="shared" si="510"/>
        <v>0</v>
      </c>
      <c r="BS313" s="77">
        <f t="shared" si="511"/>
        <v>0</v>
      </c>
      <c r="BT313" s="77">
        <f t="shared" si="512"/>
        <v>0</v>
      </c>
      <c r="BU313" s="77">
        <f t="shared" si="513"/>
        <v>0</v>
      </c>
      <c r="BV313" s="77">
        <f t="shared" si="514"/>
        <v>0</v>
      </c>
      <c r="BW313" s="77">
        <f t="shared" si="515"/>
        <v>0</v>
      </c>
      <c r="BX313" s="77">
        <f t="shared" si="516"/>
        <v>0</v>
      </c>
      <c r="BY313" s="77">
        <f t="shared" si="517"/>
        <v>0</v>
      </c>
      <c r="BZ313" s="77">
        <f t="shared" si="518"/>
        <v>0</v>
      </c>
      <c r="CA313" s="77">
        <f t="shared" si="519"/>
        <v>0</v>
      </c>
      <c r="CB313" s="77">
        <f t="shared" si="520"/>
        <v>0</v>
      </c>
      <c r="CC313" s="77">
        <f t="shared" si="521"/>
        <v>117.43</v>
      </c>
      <c r="CD313" s="75"/>
      <c r="CE313" s="77"/>
      <c r="CF313" s="77">
        <f t="shared" si="522"/>
        <v>97.049586776859513</v>
      </c>
      <c r="CG313" s="77">
        <f t="shared" si="523"/>
        <v>0</v>
      </c>
      <c r="CH313" s="77">
        <f t="shared" si="524"/>
        <v>0</v>
      </c>
      <c r="CI313" s="77">
        <f t="shared" si="525"/>
        <v>0</v>
      </c>
      <c r="CJ313" s="77">
        <f t="shared" si="526"/>
        <v>0</v>
      </c>
      <c r="CK313" s="77">
        <f t="shared" si="527"/>
        <v>0</v>
      </c>
      <c r="CL313" s="77">
        <f t="shared" si="528"/>
        <v>0</v>
      </c>
      <c r="CM313" s="77">
        <f t="shared" si="529"/>
        <v>0</v>
      </c>
      <c r="CN313" s="77">
        <f t="shared" si="530"/>
        <v>0</v>
      </c>
      <c r="CO313" s="77">
        <f t="shared" si="531"/>
        <v>0</v>
      </c>
      <c r="CP313" s="77">
        <f t="shared" si="532"/>
        <v>0</v>
      </c>
      <c r="CQ313" s="77">
        <f t="shared" si="533"/>
        <v>0</v>
      </c>
      <c r="CR313" s="77">
        <f t="shared" si="534"/>
        <v>97.049586776859513</v>
      </c>
      <c r="CS313" s="75"/>
      <c r="CT313" s="75"/>
      <c r="CU313" s="78">
        <f t="shared" si="547"/>
        <v>234.86</v>
      </c>
      <c r="CV313" s="78">
        <f t="shared" si="548"/>
        <v>0</v>
      </c>
      <c r="CW313" s="78">
        <f t="shared" si="549"/>
        <v>0</v>
      </c>
      <c r="CX313" s="78">
        <f t="shared" si="550"/>
        <v>0</v>
      </c>
      <c r="CY313" s="78">
        <f t="shared" si="551"/>
        <v>0</v>
      </c>
      <c r="CZ313" s="78">
        <f t="shared" si="552"/>
        <v>0</v>
      </c>
      <c r="DA313" s="78">
        <f t="shared" si="553"/>
        <v>0</v>
      </c>
      <c r="DB313" s="78">
        <f t="shared" si="554"/>
        <v>0</v>
      </c>
      <c r="DC313" s="78">
        <f t="shared" si="555"/>
        <v>0</v>
      </c>
      <c r="DD313" s="78">
        <f t="shared" si="556"/>
        <v>0</v>
      </c>
      <c r="DE313" s="78">
        <f t="shared" si="557"/>
        <v>0</v>
      </c>
      <c r="DF313" s="78">
        <f t="shared" si="558"/>
        <v>0</v>
      </c>
      <c r="DG313" s="77">
        <f t="shared" si="559"/>
        <v>234.86</v>
      </c>
      <c r="DH313" s="75"/>
      <c r="DJ313" s="6">
        <f t="shared" si="560"/>
        <v>30</v>
      </c>
      <c r="DK313" s="6">
        <f t="shared" si="561"/>
        <v>0</v>
      </c>
      <c r="DL313" s="6">
        <f t="shared" si="562"/>
        <v>0</v>
      </c>
      <c r="DM313" s="6">
        <f t="shared" si="563"/>
        <v>0</v>
      </c>
      <c r="DN313" s="6">
        <f t="shared" si="564"/>
        <v>0</v>
      </c>
      <c r="DO313" s="6">
        <f t="shared" si="565"/>
        <v>0</v>
      </c>
      <c r="DP313" s="6">
        <f t="shared" si="566"/>
        <v>0</v>
      </c>
      <c r="DQ313" s="6">
        <f t="shared" si="567"/>
        <v>0</v>
      </c>
      <c r="DR313" s="6">
        <f t="shared" si="568"/>
        <v>0</v>
      </c>
      <c r="DS313" s="6">
        <f t="shared" si="569"/>
        <v>0</v>
      </c>
      <c r="DT313" s="6">
        <f t="shared" si="570"/>
        <v>0</v>
      </c>
      <c r="DU313" s="6">
        <f t="shared" si="571"/>
        <v>0</v>
      </c>
      <c r="DV313" s="77">
        <f t="shared" si="589"/>
        <v>30</v>
      </c>
      <c r="DY313" s="6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77">
        <f t="shared" si="587"/>
        <v>0</v>
      </c>
      <c r="EO313" s="75">
        <f t="shared" si="535"/>
        <v>264.86</v>
      </c>
      <c r="EP313" s="75">
        <f t="shared" si="536"/>
        <v>0</v>
      </c>
      <c r="EQ313" s="75">
        <f t="shared" si="537"/>
        <v>0</v>
      </c>
      <c r="ER313" s="75">
        <f t="shared" si="538"/>
        <v>0</v>
      </c>
      <c r="ES313" s="75">
        <f t="shared" si="539"/>
        <v>0</v>
      </c>
      <c r="ET313" s="75">
        <f t="shared" si="540"/>
        <v>0</v>
      </c>
      <c r="EU313" s="75">
        <f t="shared" si="541"/>
        <v>0</v>
      </c>
      <c r="EV313" s="75">
        <f t="shared" si="542"/>
        <v>0</v>
      </c>
      <c r="EW313" s="75">
        <f t="shared" si="543"/>
        <v>0</v>
      </c>
      <c r="EX313" s="75">
        <f t="shared" si="544"/>
        <v>0</v>
      </c>
      <c r="EY313" s="75">
        <f t="shared" si="545"/>
        <v>0</v>
      </c>
      <c r="EZ313" s="75">
        <f t="shared" si="546"/>
        <v>0</v>
      </c>
      <c r="FA313" s="77">
        <f t="shared" si="588"/>
        <v>264.86</v>
      </c>
      <c r="FD313" s="75">
        <f t="shared" si="572"/>
        <v>11478.14</v>
      </c>
      <c r="FE313" s="75">
        <f t="shared" si="573"/>
        <v>0</v>
      </c>
      <c r="FF313" s="75">
        <f t="shared" si="574"/>
        <v>0</v>
      </c>
      <c r="FG313" s="75">
        <f t="shared" si="575"/>
        <v>0</v>
      </c>
      <c r="FH313" s="75">
        <f t="shared" si="576"/>
        <v>0</v>
      </c>
      <c r="FI313" s="75">
        <f t="shared" si="577"/>
        <v>0</v>
      </c>
      <c r="FJ313" s="75">
        <f t="shared" si="578"/>
        <v>0</v>
      </c>
      <c r="FK313" s="75">
        <f t="shared" si="579"/>
        <v>0</v>
      </c>
      <c r="FL313" s="75">
        <f t="shared" si="580"/>
        <v>0</v>
      </c>
      <c r="FM313" s="75">
        <f t="shared" si="581"/>
        <v>0</v>
      </c>
      <c r="FN313" s="75">
        <f t="shared" si="582"/>
        <v>0</v>
      </c>
      <c r="FO313" s="75">
        <f t="shared" si="583"/>
        <v>0</v>
      </c>
      <c r="FP313" s="75">
        <f t="shared" si="584"/>
        <v>11478.14</v>
      </c>
    </row>
    <row r="314" spans="1:172" ht="15" customHeight="1" outlineLevel="2" x14ac:dyDescent="0.25">
      <c r="A314" s="30">
        <v>12</v>
      </c>
      <c r="B314" s="30" t="s">
        <v>408</v>
      </c>
      <c r="C314" s="30" t="s">
        <v>6</v>
      </c>
      <c r="D314" s="64">
        <f t="shared" si="507"/>
        <v>16289</v>
      </c>
      <c r="E314" s="62">
        <v>16289</v>
      </c>
      <c r="F314" s="39" t="s">
        <v>969</v>
      </c>
      <c r="G314" s="36" t="s">
        <v>410</v>
      </c>
      <c r="H314" s="36" t="s">
        <v>410</v>
      </c>
      <c r="I314" s="39" t="s">
        <v>968</v>
      </c>
      <c r="J314" s="44" t="s">
        <v>445</v>
      </c>
      <c r="K314" s="44" t="s">
        <v>434</v>
      </c>
      <c r="L314" s="32" t="s">
        <v>220</v>
      </c>
      <c r="M314" s="33" t="s">
        <v>405</v>
      </c>
      <c r="N314" s="34">
        <v>0.01</v>
      </c>
      <c r="O314" s="34">
        <v>0.02</v>
      </c>
      <c r="P314" s="34">
        <v>0</v>
      </c>
      <c r="Q314" s="34">
        <v>0</v>
      </c>
      <c r="R314" s="33">
        <v>0</v>
      </c>
      <c r="S314" s="33">
        <v>0</v>
      </c>
      <c r="T314" s="33">
        <v>30</v>
      </c>
      <c r="U314" s="33"/>
      <c r="X314" s="75">
        <f>+VLOOKUP($D314,[1]venta_neta_cons!$A$2:$N$1048576,3,0)</f>
        <v>36</v>
      </c>
      <c r="Y314" s="75">
        <f>+VLOOKUP($D314,[1]venta_neta_cons!$A$2:$N$1048576,4,0)</f>
        <v>0</v>
      </c>
      <c r="Z314" s="75">
        <f>+VLOOKUP($D314,[1]venta_neta_cons!$A$2:$N$1048576,5,0)</f>
        <v>0</v>
      </c>
      <c r="AA314" s="75">
        <f>+VLOOKUP($D314,[1]venta_neta_cons!$A$2:$N$1048576,6,0)</f>
        <v>0</v>
      </c>
      <c r="AB314" s="75">
        <f>+VLOOKUP($D314,[1]venta_neta_cons!$A$2:$N$1048576,7,0)</f>
        <v>0</v>
      </c>
      <c r="AC314" s="75">
        <f>+VLOOKUP($D314,[1]venta_neta_cons!$A$2:$N$1048576,8,0)</f>
        <v>0</v>
      </c>
      <c r="AD314" s="75">
        <f>+VLOOKUP($D314,[1]venta_neta_cons!$A$2:$N$1048576,9,0)</f>
        <v>0</v>
      </c>
      <c r="AE314" s="75">
        <f>+VLOOKUP($D314,[1]venta_neta_cons!$A$2:$N$1048576,10,0)</f>
        <v>0</v>
      </c>
      <c r="AF314" s="75">
        <f>+VLOOKUP($D314,[1]venta_neta_cons!$A$2:$N$1048576,11,0)</f>
        <v>0</v>
      </c>
      <c r="AG314" s="75">
        <f>+VLOOKUP($D314,[1]venta_neta_cons!$A$2:$N$1048576,12,0)</f>
        <v>0</v>
      </c>
      <c r="AH314" s="75">
        <f>+VLOOKUP($D314,[1]venta_neta_cons!$A$2:$N$1048576,13,0)</f>
        <v>0</v>
      </c>
      <c r="AI314" s="75">
        <f>+VLOOKUP($D314,[1]venta_neta_cons!$A$2:$N$1048576,14,0)</f>
        <v>0</v>
      </c>
      <c r="AJ314" s="76">
        <f t="shared" si="508"/>
        <v>36</v>
      </c>
      <c r="AK314" s="159">
        <f t="shared" si="506"/>
        <v>1</v>
      </c>
      <c r="AL314" s="76"/>
      <c r="AM314" s="75">
        <f>+VLOOKUP($D314,[1]saldo_cons!$A$2:$N$1048576,3,0)</f>
        <v>36</v>
      </c>
      <c r="AN314" s="75">
        <f>+VLOOKUP($D314,[1]saldo_cons!$A$2:$N$1048576,4,0)</f>
        <v>0</v>
      </c>
      <c r="AO314" s="75">
        <f>+VLOOKUP($D314,[1]saldo_cons!$A$2:$N$1048576,5,0)</f>
        <v>0</v>
      </c>
      <c r="AP314" s="75">
        <f>+VLOOKUP($D314,[1]saldo_cons!$A$2:$N$1048576,6,0)</f>
        <v>0</v>
      </c>
      <c r="AQ314" s="75">
        <f>+VLOOKUP($D314,[1]saldo_cons!$A$2:$N$1048576,7,0)</f>
        <v>0</v>
      </c>
      <c r="AR314" s="75">
        <f>+VLOOKUP($D314,[1]saldo_cons!$A$2:$N$1048576,8,0)</f>
        <v>0</v>
      </c>
      <c r="AS314" s="75">
        <f>+VLOOKUP($D314,[1]saldo_cons!$A$2:$N$1048576,9,0)</f>
        <v>0</v>
      </c>
      <c r="AT314" s="75">
        <f>+VLOOKUP($D314,[1]saldo_cons!$A$2:$N$1048576,10,0)</f>
        <v>0</v>
      </c>
      <c r="AU314" s="75">
        <f>+VLOOKUP($D314,[1]saldo_cons!$A$2:$N$1048576,11,0)</f>
        <v>0</v>
      </c>
      <c r="AV314" s="75">
        <f>+VLOOKUP($D314,[1]saldo_cons!$A$2:$N$1048576,12,0)</f>
        <v>0</v>
      </c>
      <c r="AW314" s="75">
        <f>+VLOOKUP($D314,[1]saldo_cons!$A$2:$N$1048576,13,0)</f>
        <v>0</v>
      </c>
      <c r="AX314" s="75">
        <f>+VLOOKUP($D314,[1]saldo_cons!$A$2:$N$1048576,14,0)</f>
        <v>0</v>
      </c>
      <c r="AY314" s="76">
        <f t="shared" si="585"/>
        <v>36</v>
      </c>
      <c r="AZ314" s="76"/>
      <c r="BA314" s="76"/>
      <c r="BB314" s="75">
        <f>+VLOOKUP($D314,[1]ggr_cons!$A$2:$N$1048576,3,0)</f>
        <v>36</v>
      </c>
      <c r="BC314" s="75">
        <f>+VLOOKUP($D314,[1]ggr_cons!$A$2:$N$1048576,4,0)</f>
        <v>0</v>
      </c>
      <c r="BD314" s="75">
        <f>+VLOOKUP($D314,[1]ggr_cons!$A$2:$N$1048576,5,0)</f>
        <v>0</v>
      </c>
      <c r="BE314" s="75">
        <f>+VLOOKUP($D314,[1]ggr_cons!$A$2:$N$1048576,6,0)</f>
        <v>0</v>
      </c>
      <c r="BF314" s="75">
        <f>+VLOOKUP($D314,[1]ggr_cons!$A$2:$N$1048576,7,0)</f>
        <v>0</v>
      </c>
      <c r="BG314" s="75">
        <f>+VLOOKUP($D314,[1]ggr_cons!$A$2:$N$1048576,8,0)</f>
        <v>0</v>
      </c>
      <c r="BH314" s="75">
        <f>+VLOOKUP($D314,[1]ggr_cons!$A$2:$N$1048576,9,0)</f>
        <v>0</v>
      </c>
      <c r="BI314" s="75">
        <f>+VLOOKUP($D314,[1]ggr_cons!$A$2:$N$1048576,10,0)</f>
        <v>0</v>
      </c>
      <c r="BJ314" s="75">
        <f>+VLOOKUP($D314,[1]ggr_cons!$A$2:$N$1048576,11,0)</f>
        <v>0</v>
      </c>
      <c r="BK314" s="75">
        <f>+VLOOKUP($D314,[1]ggr_cons!$A$2:$N$1048576,12,0)</f>
        <v>0</v>
      </c>
      <c r="BL314" s="75">
        <f>+VLOOKUP($D314,[1]ggr_cons!$A$2:$N$1048576,13,0)</f>
        <v>0</v>
      </c>
      <c r="BM314" s="75">
        <f>+VLOOKUP($D314,[1]ggr_cons!$A$2:$N$1048576,14,0)</f>
        <v>0</v>
      </c>
      <c r="BN314" s="76">
        <f t="shared" si="586"/>
        <v>36</v>
      </c>
      <c r="BO314" s="75"/>
      <c r="BP314" s="75"/>
      <c r="BQ314" s="77">
        <f t="shared" si="509"/>
        <v>0.36</v>
      </c>
      <c r="BR314" s="77">
        <f t="shared" si="510"/>
        <v>0</v>
      </c>
      <c r="BS314" s="77">
        <f t="shared" si="511"/>
        <v>0</v>
      </c>
      <c r="BT314" s="77">
        <f t="shared" si="512"/>
        <v>0</v>
      </c>
      <c r="BU314" s="77">
        <f t="shared" si="513"/>
        <v>0</v>
      </c>
      <c r="BV314" s="77">
        <f t="shared" si="514"/>
        <v>0</v>
      </c>
      <c r="BW314" s="77">
        <f t="shared" si="515"/>
        <v>0</v>
      </c>
      <c r="BX314" s="77">
        <f t="shared" si="516"/>
        <v>0</v>
      </c>
      <c r="BY314" s="77">
        <f t="shared" si="517"/>
        <v>0</v>
      </c>
      <c r="BZ314" s="77">
        <f t="shared" si="518"/>
        <v>0</v>
      </c>
      <c r="CA314" s="77">
        <f t="shared" si="519"/>
        <v>0</v>
      </c>
      <c r="CB314" s="77">
        <f t="shared" si="520"/>
        <v>0</v>
      </c>
      <c r="CC314" s="77">
        <f t="shared" si="521"/>
        <v>0.36</v>
      </c>
      <c r="CD314" s="75"/>
      <c r="CE314" s="77"/>
      <c r="CF314" s="77">
        <f t="shared" si="522"/>
        <v>0.2975206611570248</v>
      </c>
      <c r="CG314" s="77">
        <f t="shared" si="523"/>
        <v>0</v>
      </c>
      <c r="CH314" s="77">
        <f t="shared" si="524"/>
        <v>0</v>
      </c>
      <c r="CI314" s="77">
        <f t="shared" si="525"/>
        <v>0</v>
      </c>
      <c r="CJ314" s="77">
        <f t="shared" si="526"/>
        <v>0</v>
      </c>
      <c r="CK314" s="77">
        <f t="shared" si="527"/>
        <v>0</v>
      </c>
      <c r="CL314" s="77">
        <f t="shared" si="528"/>
        <v>0</v>
      </c>
      <c r="CM314" s="77">
        <f t="shared" si="529"/>
        <v>0</v>
      </c>
      <c r="CN314" s="77">
        <f t="shared" si="530"/>
        <v>0</v>
      </c>
      <c r="CO314" s="77">
        <f t="shared" si="531"/>
        <v>0</v>
      </c>
      <c r="CP314" s="77">
        <f t="shared" si="532"/>
        <v>0</v>
      </c>
      <c r="CQ314" s="77">
        <f t="shared" si="533"/>
        <v>0</v>
      </c>
      <c r="CR314" s="77">
        <f t="shared" si="534"/>
        <v>0.2975206611570248</v>
      </c>
      <c r="CS314" s="75"/>
      <c r="CT314" s="75"/>
      <c r="CU314" s="78">
        <f t="shared" si="547"/>
        <v>0.72</v>
      </c>
      <c r="CV314" s="78">
        <f t="shared" si="548"/>
        <v>0</v>
      </c>
      <c r="CW314" s="78">
        <f t="shared" si="549"/>
        <v>0</v>
      </c>
      <c r="CX314" s="78">
        <f t="shared" si="550"/>
        <v>0</v>
      </c>
      <c r="CY314" s="78">
        <f t="shared" si="551"/>
        <v>0</v>
      </c>
      <c r="CZ314" s="78">
        <f t="shared" si="552"/>
        <v>0</v>
      </c>
      <c r="DA314" s="78">
        <f t="shared" si="553"/>
        <v>0</v>
      </c>
      <c r="DB314" s="78">
        <f t="shared" si="554"/>
        <v>0</v>
      </c>
      <c r="DC314" s="78">
        <f t="shared" si="555"/>
        <v>0</v>
      </c>
      <c r="DD314" s="78">
        <f t="shared" si="556"/>
        <v>0</v>
      </c>
      <c r="DE314" s="78">
        <f t="shared" si="557"/>
        <v>0</v>
      </c>
      <c r="DF314" s="78">
        <f t="shared" si="558"/>
        <v>0</v>
      </c>
      <c r="DG314" s="77">
        <f t="shared" si="559"/>
        <v>0.72</v>
      </c>
      <c r="DH314" s="75"/>
      <c r="DJ314" s="6">
        <f t="shared" si="560"/>
        <v>30</v>
      </c>
      <c r="DK314" s="6">
        <f t="shared" si="561"/>
        <v>0</v>
      </c>
      <c r="DL314" s="6">
        <f t="shared" si="562"/>
        <v>0</v>
      </c>
      <c r="DM314" s="6">
        <f t="shared" si="563"/>
        <v>0</v>
      </c>
      <c r="DN314" s="6">
        <f t="shared" si="564"/>
        <v>0</v>
      </c>
      <c r="DO314" s="6">
        <f t="shared" si="565"/>
        <v>0</v>
      </c>
      <c r="DP314" s="6">
        <f t="shared" si="566"/>
        <v>0</v>
      </c>
      <c r="DQ314" s="6">
        <f t="shared" si="567"/>
        <v>0</v>
      </c>
      <c r="DR314" s="6">
        <f t="shared" si="568"/>
        <v>0</v>
      </c>
      <c r="DS314" s="6">
        <f t="shared" si="569"/>
        <v>0</v>
      </c>
      <c r="DT314" s="6">
        <f t="shared" si="570"/>
        <v>0</v>
      </c>
      <c r="DU314" s="6">
        <f t="shared" si="571"/>
        <v>0</v>
      </c>
      <c r="DV314" s="77">
        <f t="shared" si="589"/>
        <v>30</v>
      </c>
      <c r="DY314" s="6">
        <v>0</v>
      </c>
      <c r="DZ314" s="6">
        <v>0</v>
      </c>
      <c r="EA314" s="6">
        <v>0</v>
      </c>
      <c r="EB314" s="6">
        <v>0</v>
      </c>
      <c r="EC314" s="6">
        <v>0</v>
      </c>
      <c r="ED314" s="6">
        <v>0</v>
      </c>
      <c r="EE314" s="6">
        <v>0</v>
      </c>
      <c r="EF314" s="6">
        <v>0</v>
      </c>
      <c r="EG314" s="6">
        <v>0</v>
      </c>
      <c r="EH314" s="6">
        <v>0</v>
      </c>
      <c r="EI314" s="6">
        <v>0</v>
      </c>
      <c r="EJ314" s="6">
        <v>0</v>
      </c>
      <c r="EK314" s="77">
        <f t="shared" si="587"/>
        <v>0</v>
      </c>
      <c r="EO314" s="75">
        <f t="shared" si="535"/>
        <v>30.72</v>
      </c>
      <c r="EP314" s="75">
        <f t="shared" si="536"/>
        <v>0</v>
      </c>
      <c r="EQ314" s="75">
        <f t="shared" si="537"/>
        <v>0</v>
      </c>
      <c r="ER314" s="75">
        <f t="shared" si="538"/>
        <v>0</v>
      </c>
      <c r="ES314" s="75">
        <f t="shared" si="539"/>
        <v>0</v>
      </c>
      <c r="ET314" s="75">
        <f t="shared" si="540"/>
        <v>0</v>
      </c>
      <c r="EU314" s="75">
        <f t="shared" si="541"/>
        <v>0</v>
      </c>
      <c r="EV314" s="75">
        <f t="shared" si="542"/>
        <v>0</v>
      </c>
      <c r="EW314" s="75">
        <f t="shared" si="543"/>
        <v>0</v>
      </c>
      <c r="EX314" s="75">
        <f t="shared" si="544"/>
        <v>0</v>
      </c>
      <c r="EY314" s="75">
        <f t="shared" si="545"/>
        <v>0</v>
      </c>
      <c r="EZ314" s="75">
        <f t="shared" si="546"/>
        <v>0</v>
      </c>
      <c r="FA314" s="77">
        <f t="shared" si="588"/>
        <v>30.72</v>
      </c>
      <c r="FD314" s="75">
        <f t="shared" si="572"/>
        <v>5.2800000000000011</v>
      </c>
      <c r="FE314" s="75">
        <f t="shared" si="573"/>
        <v>0</v>
      </c>
      <c r="FF314" s="75">
        <f t="shared" si="574"/>
        <v>0</v>
      </c>
      <c r="FG314" s="75">
        <f t="shared" si="575"/>
        <v>0</v>
      </c>
      <c r="FH314" s="75">
        <f t="shared" si="576"/>
        <v>0</v>
      </c>
      <c r="FI314" s="75">
        <f t="shared" si="577"/>
        <v>0</v>
      </c>
      <c r="FJ314" s="75">
        <f t="shared" si="578"/>
        <v>0</v>
      </c>
      <c r="FK314" s="75">
        <f t="shared" si="579"/>
        <v>0</v>
      </c>
      <c r="FL314" s="75">
        <f t="shared" si="580"/>
        <v>0</v>
      </c>
      <c r="FM314" s="75">
        <f t="shared" si="581"/>
        <v>0</v>
      </c>
      <c r="FN314" s="75">
        <f t="shared" si="582"/>
        <v>0</v>
      </c>
      <c r="FO314" s="75">
        <f t="shared" si="583"/>
        <v>0</v>
      </c>
      <c r="FP314" s="75">
        <f t="shared" si="584"/>
        <v>5.2800000000000011</v>
      </c>
    </row>
    <row r="315" spans="1:172" ht="15" customHeight="1" outlineLevel="2" x14ac:dyDescent="0.25">
      <c r="A315" s="30">
        <v>12</v>
      </c>
      <c r="B315" s="30" t="s">
        <v>408</v>
      </c>
      <c r="C315" s="30" t="s">
        <v>6</v>
      </c>
      <c r="D315" s="64">
        <f t="shared" si="507"/>
        <v>16290</v>
      </c>
      <c r="E315" s="62">
        <v>16290</v>
      </c>
      <c r="F315" s="39" t="s">
        <v>972</v>
      </c>
      <c r="G315" s="36" t="s">
        <v>410</v>
      </c>
      <c r="H315" s="36" t="s">
        <v>410</v>
      </c>
      <c r="I315" s="39" t="s">
        <v>970</v>
      </c>
      <c r="J315" s="39" t="s">
        <v>971</v>
      </c>
      <c r="K315" s="44" t="s">
        <v>434</v>
      </c>
      <c r="L315" s="32" t="s">
        <v>220</v>
      </c>
      <c r="M315" s="33" t="s">
        <v>405</v>
      </c>
      <c r="N315" s="34">
        <v>0.01</v>
      </c>
      <c r="O315" s="34">
        <v>0.02</v>
      </c>
      <c r="P315" s="34">
        <v>0</v>
      </c>
      <c r="Q315" s="34">
        <v>0</v>
      </c>
      <c r="R315" s="33">
        <v>0</v>
      </c>
      <c r="S315" s="33">
        <v>0</v>
      </c>
      <c r="T315" s="33">
        <v>30</v>
      </c>
      <c r="U315" s="33"/>
      <c r="X315" s="75">
        <f>+VLOOKUP($D315,[1]venta_neta_cons!$A$2:$N$1048576,3,0)</f>
        <v>5115</v>
      </c>
      <c r="Y315" s="75">
        <f>+VLOOKUP($D315,[1]venta_neta_cons!$A$2:$N$1048576,4,0)</f>
        <v>0</v>
      </c>
      <c r="Z315" s="75">
        <f>+VLOOKUP($D315,[1]venta_neta_cons!$A$2:$N$1048576,5,0)</f>
        <v>0</v>
      </c>
      <c r="AA315" s="75">
        <f>+VLOOKUP($D315,[1]venta_neta_cons!$A$2:$N$1048576,6,0)</f>
        <v>0</v>
      </c>
      <c r="AB315" s="75">
        <f>+VLOOKUP($D315,[1]venta_neta_cons!$A$2:$N$1048576,7,0)</f>
        <v>0</v>
      </c>
      <c r="AC315" s="75">
        <f>+VLOOKUP($D315,[1]venta_neta_cons!$A$2:$N$1048576,8,0)</f>
        <v>0</v>
      </c>
      <c r="AD315" s="75">
        <f>+VLOOKUP($D315,[1]venta_neta_cons!$A$2:$N$1048576,9,0)</f>
        <v>0</v>
      </c>
      <c r="AE315" s="75">
        <f>+VLOOKUP($D315,[1]venta_neta_cons!$A$2:$N$1048576,10,0)</f>
        <v>0</v>
      </c>
      <c r="AF315" s="75">
        <f>+VLOOKUP($D315,[1]venta_neta_cons!$A$2:$N$1048576,11,0)</f>
        <v>0</v>
      </c>
      <c r="AG315" s="75">
        <f>+VLOOKUP($D315,[1]venta_neta_cons!$A$2:$N$1048576,12,0)</f>
        <v>0</v>
      </c>
      <c r="AH315" s="75">
        <f>+VLOOKUP($D315,[1]venta_neta_cons!$A$2:$N$1048576,13,0)</f>
        <v>0</v>
      </c>
      <c r="AI315" s="75">
        <f>+VLOOKUP($D315,[1]venta_neta_cons!$A$2:$N$1048576,14,0)</f>
        <v>0</v>
      </c>
      <c r="AJ315" s="76">
        <f t="shared" si="508"/>
        <v>5115</v>
      </c>
      <c r="AK315" s="159">
        <f t="shared" si="506"/>
        <v>0.45723362658846528</v>
      </c>
      <c r="AL315" s="76"/>
      <c r="AM315" s="75">
        <f>+VLOOKUP($D315,[1]saldo_cons!$A$2:$N$1048576,3,0)</f>
        <v>5115</v>
      </c>
      <c r="AN315" s="75">
        <f>+VLOOKUP($D315,[1]saldo_cons!$A$2:$N$1048576,4,0)</f>
        <v>0</v>
      </c>
      <c r="AO315" s="75">
        <f>+VLOOKUP($D315,[1]saldo_cons!$A$2:$N$1048576,5,0)</f>
        <v>0</v>
      </c>
      <c r="AP315" s="75">
        <f>+VLOOKUP($D315,[1]saldo_cons!$A$2:$N$1048576,6,0)</f>
        <v>0</v>
      </c>
      <c r="AQ315" s="75">
        <f>+VLOOKUP($D315,[1]saldo_cons!$A$2:$N$1048576,7,0)</f>
        <v>0</v>
      </c>
      <c r="AR315" s="75">
        <f>+VLOOKUP($D315,[1]saldo_cons!$A$2:$N$1048576,8,0)</f>
        <v>0</v>
      </c>
      <c r="AS315" s="75">
        <f>+VLOOKUP($D315,[1]saldo_cons!$A$2:$N$1048576,9,0)</f>
        <v>0</v>
      </c>
      <c r="AT315" s="75">
        <f>+VLOOKUP($D315,[1]saldo_cons!$A$2:$N$1048576,10,0)</f>
        <v>0</v>
      </c>
      <c r="AU315" s="75">
        <f>+VLOOKUP($D315,[1]saldo_cons!$A$2:$N$1048576,11,0)</f>
        <v>0</v>
      </c>
      <c r="AV315" s="75">
        <f>+VLOOKUP($D315,[1]saldo_cons!$A$2:$N$1048576,12,0)</f>
        <v>0</v>
      </c>
      <c r="AW315" s="75">
        <f>+VLOOKUP($D315,[1]saldo_cons!$A$2:$N$1048576,13,0)</f>
        <v>0</v>
      </c>
      <c r="AX315" s="75">
        <f>+VLOOKUP($D315,[1]saldo_cons!$A$2:$N$1048576,14,0)</f>
        <v>0</v>
      </c>
      <c r="AY315" s="76">
        <f t="shared" si="585"/>
        <v>5115</v>
      </c>
      <c r="AZ315" s="76"/>
      <c r="BA315" s="76"/>
      <c r="BB315" s="75">
        <f>+VLOOKUP($D315,[1]ggr_cons!$A$2:$N$1048576,3,0)</f>
        <v>2338.75</v>
      </c>
      <c r="BC315" s="75">
        <f>+VLOOKUP($D315,[1]ggr_cons!$A$2:$N$1048576,4,0)</f>
        <v>0</v>
      </c>
      <c r="BD315" s="75">
        <f>+VLOOKUP($D315,[1]ggr_cons!$A$2:$N$1048576,5,0)</f>
        <v>0</v>
      </c>
      <c r="BE315" s="75">
        <f>+VLOOKUP($D315,[1]ggr_cons!$A$2:$N$1048576,6,0)</f>
        <v>0</v>
      </c>
      <c r="BF315" s="75">
        <f>+VLOOKUP($D315,[1]ggr_cons!$A$2:$N$1048576,7,0)</f>
        <v>0</v>
      </c>
      <c r="BG315" s="75">
        <f>+VLOOKUP($D315,[1]ggr_cons!$A$2:$N$1048576,8,0)</f>
        <v>0</v>
      </c>
      <c r="BH315" s="75">
        <f>+VLOOKUP($D315,[1]ggr_cons!$A$2:$N$1048576,9,0)</f>
        <v>0</v>
      </c>
      <c r="BI315" s="75">
        <f>+VLOOKUP($D315,[1]ggr_cons!$A$2:$N$1048576,10,0)</f>
        <v>0</v>
      </c>
      <c r="BJ315" s="75">
        <f>+VLOOKUP($D315,[1]ggr_cons!$A$2:$N$1048576,11,0)</f>
        <v>0</v>
      </c>
      <c r="BK315" s="75">
        <f>+VLOOKUP($D315,[1]ggr_cons!$A$2:$N$1048576,12,0)</f>
        <v>0</v>
      </c>
      <c r="BL315" s="75">
        <f>+VLOOKUP($D315,[1]ggr_cons!$A$2:$N$1048576,13,0)</f>
        <v>0</v>
      </c>
      <c r="BM315" s="75">
        <f>+VLOOKUP($D315,[1]ggr_cons!$A$2:$N$1048576,14,0)</f>
        <v>0</v>
      </c>
      <c r="BN315" s="76">
        <f t="shared" si="586"/>
        <v>2338.75</v>
      </c>
      <c r="BO315" s="75"/>
      <c r="BP315" s="75"/>
      <c r="BQ315" s="77">
        <f t="shared" si="509"/>
        <v>51.15</v>
      </c>
      <c r="BR315" s="77">
        <f t="shared" si="510"/>
        <v>0</v>
      </c>
      <c r="BS315" s="77">
        <f t="shared" si="511"/>
        <v>0</v>
      </c>
      <c r="BT315" s="77">
        <f t="shared" si="512"/>
        <v>0</v>
      </c>
      <c r="BU315" s="77">
        <f t="shared" si="513"/>
        <v>0</v>
      </c>
      <c r="BV315" s="77">
        <f t="shared" si="514"/>
        <v>0</v>
      </c>
      <c r="BW315" s="77">
        <f t="shared" si="515"/>
        <v>0</v>
      </c>
      <c r="BX315" s="77">
        <f t="shared" si="516"/>
        <v>0</v>
      </c>
      <c r="BY315" s="77">
        <f t="shared" si="517"/>
        <v>0</v>
      </c>
      <c r="BZ315" s="77">
        <f t="shared" si="518"/>
        <v>0</v>
      </c>
      <c r="CA315" s="77">
        <f t="shared" si="519"/>
        <v>0</v>
      </c>
      <c r="CB315" s="77">
        <f t="shared" si="520"/>
        <v>0</v>
      </c>
      <c r="CC315" s="77">
        <f t="shared" si="521"/>
        <v>51.15</v>
      </c>
      <c r="CD315" s="75"/>
      <c r="CE315" s="77"/>
      <c r="CF315" s="77">
        <f t="shared" si="522"/>
        <v>42.272727272727273</v>
      </c>
      <c r="CG315" s="77">
        <f t="shared" si="523"/>
        <v>0</v>
      </c>
      <c r="CH315" s="77">
        <f t="shared" si="524"/>
        <v>0</v>
      </c>
      <c r="CI315" s="77">
        <f t="shared" si="525"/>
        <v>0</v>
      </c>
      <c r="CJ315" s="77">
        <f t="shared" si="526"/>
        <v>0</v>
      </c>
      <c r="CK315" s="77">
        <f t="shared" si="527"/>
        <v>0</v>
      </c>
      <c r="CL315" s="77">
        <f t="shared" si="528"/>
        <v>0</v>
      </c>
      <c r="CM315" s="77">
        <f t="shared" si="529"/>
        <v>0</v>
      </c>
      <c r="CN315" s="77">
        <f t="shared" si="530"/>
        <v>0</v>
      </c>
      <c r="CO315" s="77">
        <f t="shared" si="531"/>
        <v>0</v>
      </c>
      <c r="CP315" s="77">
        <f t="shared" si="532"/>
        <v>0</v>
      </c>
      <c r="CQ315" s="77">
        <f t="shared" si="533"/>
        <v>0</v>
      </c>
      <c r="CR315" s="77">
        <f t="shared" si="534"/>
        <v>42.272727272727273</v>
      </c>
      <c r="CS315" s="75"/>
      <c r="CT315" s="75"/>
      <c r="CU315" s="78">
        <f t="shared" si="547"/>
        <v>102.3</v>
      </c>
      <c r="CV315" s="78">
        <f t="shared" si="548"/>
        <v>0</v>
      </c>
      <c r="CW315" s="78">
        <f t="shared" si="549"/>
        <v>0</v>
      </c>
      <c r="CX315" s="78">
        <f t="shared" si="550"/>
        <v>0</v>
      </c>
      <c r="CY315" s="78">
        <f t="shared" si="551"/>
        <v>0</v>
      </c>
      <c r="CZ315" s="78">
        <f t="shared" si="552"/>
        <v>0</v>
      </c>
      <c r="DA315" s="78">
        <f t="shared" si="553"/>
        <v>0</v>
      </c>
      <c r="DB315" s="78">
        <f t="shared" si="554"/>
        <v>0</v>
      </c>
      <c r="DC315" s="78">
        <f t="shared" si="555"/>
        <v>0</v>
      </c>
      <c r="DD315" s="78">
        <f t="shared" si="556"/>
        <v>0</v>
      </c>
      <c r="DE315" s="78">
        <f t="shared" si="557"/>
        <v>0</v>
      </c>
      <c r="DF315" s="78">
        <f t="shared" si="558"/>
        <v>0</v>
      </c>
      <c r="DG315" s="77">
        <f t="shared" si="559"/>
        <v>102.3</v>
      </c>
      <c r="DH315" s="75"/>
      <c r="DJ315" s="6">
        <f t="shared" si="560"/>
        <v>30</v>
      </c>
      <c r="DK315" s="6">
        <f t="shared" si="561"/>
        <v>0</v>
      </c>
      <c r="DL315" s="6">
        <f t="shared" si="562"/>
        <v>0</v>
      </c>
      <c r="DM315" s="6">
        <f t="shared" si="563"/>
        <v>0</v>
      </c>
      <c r="DN315" s="6">
        <f t="shared" si="564"/>
        <v>0</v>
      </c>
      <c r="DO315" s="6">
        <f t="shared" si="565"/>
        <v>0</v>
      </c>
      <c r="DP315" s="6">
        <f t="shared" si="566"/>
        <v>0</v>
      </c>
      <c r="DQ315" s="6">
        <f t="shared" si="567"/>
        <v>0</v>
      </c>
      <c r="DR315" s="6">
        <f t="shared" si="568"/>
        <v>0</v>
      </c>
      <c r="DS315" s="6">
        <f t="shared" si="569"/>
        <v>0</v>
      </c>
      <c r="DT315" s="6">
        <f t="shared" si="570"/>
        <v>0</v>
      </c>
      <c r="DU315" s="6">
        <f t="shared" si="571"/>
        <v>0</v>
      </c>
      <c r="DV315" s="77">
        <f t="shared" si="589"/>
        <v>30</v>
      </c>
      <c r="DY315" s="6">
        <v>0</v>
      </c>
      <c r="DZ315" s="6">
        <v>0</v>
      </c>
      <c r="EA315" s="6">
        <v>0</v>
      </c>
      <c r="EB315" s="6">
        <v>0</v>
      </c>
      <c r="EC315" s="6">
        <v>0</v>
      </c>
      <c r="ED315" s="6">
        <v>0</v>
      </c>
      <c r="EE315" s="6">
        <v>0</v>
      </c>
      <c r="EF315" s="6">
        <v>0</v>
      </c>
      <c r="EG315" s="6">
        <v>0</v>
      </c>
      <c r="EH315" s="6">
        <v>0</v>
      </c>
      <c r="EI315" s="6">
        <v>0</v>
      </c>
      <c r="EJ315" s="6">
        <v>0</v>
      </c>
      <c r="EK315" s="77">
        <f t="shared" si="587"/>
        <v>0</v>
      </c>
      <c r="EO315" s="75">
        <f t="shared" si="535"/>
        <v>132.30000000000001</v>
      </c>
      <c r="EP315" s="75">
        <f t="shared" si="536"/>
        <v>0</v>
      </c>
      <c r="EQ315" s="75">
        <f t="shared" si="537"/>
        <v>0</v>
      </c>
      <c r="ER315" s="75">
        <f t="shared" si="538"/>
        <v>0</v>
      </c>
      <c r="ES315" s="75">
        <f t="shared" si="539"/>
        <v>0</v>
      </c>
      <c r="ET315" s="75">
        <f t="shared" si="540"/>
        <v>0</v>
      </c>
      <c r="EU315" s="75">
        <f t="shared" si="541"/>
        <v>0</v>
      </c>
      <c r="EV315" s="75">
        <f t="shared" si="542"/>
        <v>0</v>
      </c>
      <c r="EW315" s="75">
        <f t="shared" si="543"/>
        <v>0</v>
      </c>
      <c r="EX315" s="75">
        <f t="shared" si="544"/>
        <v>0</v>
      </c>
      <c r="EY315" s="75">
        <f t="shared" si="545"/>
        <v>0</v>
      </c>
      <c r="EZ315" s="75">
        <f t="shared" si="546"/>
        <v>0</v>
      </c>
      <c r="FA315" s="77">
        <f t="shared" si="588"/>
        <v>132.30000000000001</v>
      </c>
      <c r="FD315" s="75">
        <f t="shared" si="572"/>
        <v>4982.7</v>
      </c>
      <c r="FE315" s="75">
        <f t="shared" si="573"/>
        <v>0</v>
      </c>
      <c r="FF315" s="75">
        <f t="shared" si="574"/>
        <v>0</v>
      </c>
      <c r="FG315" s="75">
        <f t="shared" si="575"/>
        <v>0</v>
      </c>
      <c r="FH315" s="75">
        <f t="shared" si="576"/>
        <v>0</v>
      </c>
      <c r="FI315" s="75">
        <f t="shared" si="577"/>
        <v>0</v>
      </c>
      <c r="FJ315" s="75">
        <f t="shared" si="578"/>
        <v>0</v>
      </c>
      <c r="FK315" s="75">
        <f t="shared" si="579"/>
        <v>0</v>
      </c>
      <c r="FL315" s="75">
        <f t="shared" si="580"/>
        <v>0</v>
      </c>
      <c r="FM315" s="75">
        <f t="shared" si="581"/>
        <v>0</v>
      </c>
      <c r="FN315" s="75">
        <f t="shared" si="582"/>
        <v>0</v>
      </c>
      <c r="FO315" s="75">
        <f t="shared" si="583"/>
        <v>0</v>
      </c>
      <c r="FP315" s="75">
        <f t="shared" si="584"/>
        <v>4982.7</v>
      </c>
    </row>
    <row r="316" spans="1:172" ht="15" customHeight="1" outlineLevel="2" x14ac:dyDescent="0.25">
      <c r="A316" s="30">
        <v>12</v>
      </c>
      <c r="B316" s="30" t="s">
        <v>408</v>
      </c>
      <c r="C316" s="30" t="s">
        <v>6</v>
      </c>
      <c r="D316" s="64">
        <f t="shared" si="507"/>
        <v>16293</v>
      </c>
      <c r="E316" s="62">
        <v>16293</v>
      </c>
      <c r="F316" s="39" t="s">
        <v>974</v>
      </c>
      <c r="G316" s="36" t="s">
        <v>410</v>
      </c>
      <c r="H316" s="36" t="s">
        <v>410</v>
      </c>
      <c r="I316" s="39" t="s">
        <v>973</v>
      </c>
      <c r="J316" s="39" t="s">
        <v>431</v>
      </c>
      <c r="K316" s="37" t="s">
        <v>431</v>
      </c>
      <c r="L316" s="32" t="s">
        <v>220</v>
      </c>
      <c r="M316" s="33" t="s">
        <v>405</v>
      </c>
      <c r="N316" s="34">
        <v>0.01</v>
      </c>
      <c r="O316" s="34">
        <v>0.02</v>
      </c>
      <c r="P316" s="34">
        <v>0</v>
      </c>
      <c r="Q316" s="34">
        <v>0</v>
      </c>
      <c r="R316" s="33">
        <v>0</v>
      </c>
      <c r="S316" s="33">
        <v>0</v>
      </c>
      <c r="T316" s="33">
        <v>30</v>
      </c>
      <c r="U316" s="33"/>
      <c r="X316" s="75">
        <f>+VLOOKUP($D316,[1]venta_neta_cons!$A$2:$N$1048576,3,0)</f>
        <v>9095</v>
      </c>
      <c r="Y316" s="75">
        <f>+VLOOKUP($D316,[1]venta_neta_cons!$A$2:$N$1048576,4,0)</f>
        <v>0</v>
      </c>
      <c r="Z316" s="75">
        <f>+VLOOKUP($D316,[1]venta_neta_cons!$A$2:$N$1048576,5,0)</f>
        <v>0</v>
      </c>
      <c r="AA316" s="75">
        <f>+VLOOKUP($D316,[1]venta_neta_cons!$A$2:$N$1048576,6,0)</f>
        <v>0</v>
      </c>
      <c r="AB316" s="75">
        <f>+VLOOKUP($D316,[1]venta_neta_cons!$A$2:$N$1048576,7,0)</f>
        <v>0</v>
      </c>
      <c r="AC316" s="75">
        <f>+VLOOKUP($D316,[1]venta_neta_cons!$A$2:$N$1048576,8,0)</f>
        <v>0</v>
      </c>
      <c r="AD316" s="75">
        <f>+VLOOKUP($D316,[1]venta_neta_cons!$A$2:$N$1048576,9,0)</f>
        <v>0</v>
      </c>
      <c r="AE316" s="75">
        <f>+VLOOKUP($D316,[1]venta_neta_cons!$A$2:$N$1048576,10,0)</f>
        <v>0</v>
      </c>
      <c r="AF316" s="75">
        <f>+VLOOKUP($D316,[1]venta_neta_cons!$A$2:$N$1048576,11,0)</f>
        <v>0</v>
      </c>
      <c r="AG316" s="75">
        <f>+VLOOKUP($D316,[1]venta_neta_cons!$A$2:$N$1048576,12,0)</f>
        <v>0</v>
      </c>
      <c r="AH316" s="75">
        <f>+VLOOKUP($D316,[1]venta_neta_cons!$A$2:$N$1048576,13,0)</f>
        <v>0</v>
      </c>
      <c r="AI316" s="75">
        <f>+VLOOKUP($D316,[1]venta_neta_cons!$A$2:$N$1048576,14,0)</f>
        <v>0</v>
      </c>
      <c r="AJ316" s="76">
        <f t="shared" si="508"/>
        <v>9095</v>
      </c>
      <c r="AK316" s="159">
        <f t="shared" si="506"/>
        <v>0.15647828477185269</v>
      </c>
      <c r="AL316" s="76"/>
      <c r="AM316" s="75">
        <f>+VLOOKUP($D316,[1]saldo_cons!$A$2:$N$1048576,3,0)</f>
        <v>9095</v>
      </c>
      <c r="AN316" s="75">
        <f>+VLOOKUP($D316,[1]saldo_cons!$A$2:$N$1048576,4,0)</f>
        <v>0</v>
      </c>
      <c r="AO316" s="75">
        <f>+VLOOKUP($D316,[1]saldo_cons!$A$2:$N$1048576,5,0)</f>
        <v>0</v>
      </c>
      <c r="AP316" s="75">
        <f>+VLOOKUP($D316,[1]saldo_cons!$A$2:$N$1048576,6,0)</f>
        <v>0</v>
      </c>
      <c r="AQ316" s="75">
        <f>+VLOOKUP($D316,[1]saldo_cons!$A$2:$N$1048576,7,0)</f>
        <v>0</v>
      </c>
      <c r="AR316" s="75">
        <f>+VLOOKUP($D316,[1]saldo_cons!$A$2:$N$1048576,8,0)</f>
        <v>0</v>
      </c>
      <c r="AS316" s="75">
        <f>+VLOOKUP($D316,[1]saldo_cons!$A$2:$N$1048576,9,0)</f>
        <v>0</v>
      </c>
      <c r="AT316" s="75">
        <f>+VLOOKUP($D316,[1]saldo_cons!$A$2:$N$1048576,10,0)</f>
        <v>0</v>
      </c>
      <c r="AU316" s="75">
        <f>+VLOOKUP($D316,[1]saldo_cons!$A$2:$N$1048576,11,0)</f>
        <v>0</v>
      </c>
      <c r="AV316" s="75">
        <f>+VLOOKUP($D316,[1]saldo_cons!$A$2:$N$1048576,12,0)</f>
        <v>0</v>
      </c>
      <c r="AW316" s="75">
        <f>+VLOOKUP($D316,[1]saldo_cons!$A$2:$N$1048576,13,0)</f>
        <v>0</v>
      </c>
      <c r="AX316" s="75">
        <f>+VLOOKUP($D316,[1]saldo_cons!$A$2:$N$1048576,14,0)</f>
        <v>0</v>
      </c>
      <c r="AY316" s="76">
        <f t="shared" si="585"/>
        <v>9095</v>
      </c>
      <c r="AZ316" s="76"/>
      <c r="BA316" s="76"/>
      <c r="BB316" s="75">
        <f>+VLOOKUP($D316,[1]ggr_cons!$A$2:$N$1048576,3,0)</f>
        <v>1423.17</v>
      </c>
      <c r="BC316" s="75">
        <f>+VLOOKUP($D316,[1]ggr_cons!$A$2:$N$1048576,4,0)</f>
        <v>0</v>
      </c>
      <c r="BD316" s="75">
        <f>+VLOOKUP($D316,[1]ggr_cons!$A$2:$N$1048576,5,0)</f>
        <v>0</v>
      </c>
      <c r="BE316" s="75">
        <f>+VLOOKUP($D316,[1]ggr_cons!$A$2:$N$1048576,6,0)</f>
        <v>0</v>
      </c>
      <c r="BF316" s="75">
        <f>+VLOOKUP($D316,[1]ggr_cons!$A$2:$N$1048576,7,0)</f>
        <v>0</v>
      </c>
      <c r="BG316" s="75">
        <f>+VLOOKUP($D316,[1]ggr_cons!$A$2:$N$1048576,8,0)</f>
        <v>0</v>
      </c>
      <c r="BH316" s="75">
        <f>+VLOOKUP($D316,[1]ggr_cons!$A$2:$N$1048576,9,0)</f>
        <v>0</v>
      </c>
      <c r="BI316" s="75">
        <f>+VLOOKUP($D316,[1]ggr_cons!$A$2:$N$1048576,10,0)</f>
        <v>0</v>
      </c>
      <c r="BJ316" s="75">
        <f>+VLOOKUP($D316,[1]ggr_cons!$A$2:$N$1048576,11,0)</f>
        <v>0</v>
      </c>
      <c r="BK316" s="75">
        <f>+VLOOKUP($D316,[1]ggr_cons!$A$2:$N$1048576,12,0)</f>
        <v>0</v>
      </c>
      <c r="BL316" s="75">
        <f>+VLOOKUP($D316,[1]ggr_cons!$A$2:$N$1048576,13,0)</f>
        <v>0</v>
      </c>
      <c r="BM316" s="75">
        <f>+VLOOKUP($D316,[1]ggr_cons!$A$2:$N$1048576,14,0)</f>
        <v>0</v>
      </c>
      <c r="BN316" s="76">
        <f t="shared" si="586"/>
        <v>1423.17</v>
      </c>
      <c r="BO316" s="75"/>
      <c r="BP316" s="75"/>
      <c r="BQ316" s="77">
        <f t="shared" si="509"/>
        <v>90.95</v>
      </c>
      <c r="BR316" s="77">
        <f t="shared" si="510"/>
        <v>0</v>
      </c>
      <c r="BS316" s="77">
        <f t="shared" si="511"/>
        <v>0</v>
      </c>
      <c r="BT316" s="77">
        <f t="shared" si="512"/>
        <v>0</v>
      </c>
      <c r="BU316" s="77">
        <f t="shared" si="513"/>
        <v>0</v>
      </c>
      <c r="BV316" s="77">
        <f t="shared" si="514"/>
        <v>0</v>
      </c>
      <c r="BW316" s="77">
        <f t="shared" si="515"/>
        <v>0</v>
      </c>
      <c r="BX316" s="77">
        <f t="shared" si="516"/>
        <v>0</v>
      </c>
      <c r="BY316" s="77">
        <f t="shared" si="517"/>
        <v>0</v>
      </c>
      <c r="BZ316" s="77">
        <f t="shared" si="518"/>
        <v>0</v>
      </c>
      <c r="CA316" s="77">
        <f t="shared" si="519"/>
        <v>0</v>
      </c>
      <c r="CB316" s="77">
        <f t="shared" si="520"/>
        <v>0</v>
      </c>
      <c r="CC316" s="77">
        <f t="shared" si="521"/>
        <v>90.95</v>
      </c>
      <c r="CD316" s="75"/>
      <c r="CE316" s="77"/>
      <c r="CF316" s="77">
        <f t="shared" si="522"/>
        <v>75.165289256198349</v>
      </c>
      <c r="CG316" s="77">
        <f t="shared" si="523"/>
        <v>0</v>
      </c>
      <c r="CH316" s="77">
        <f t="shared" si="524"/>
        <v>0</v>
      </c>
      <c r="CI316" s="77">
        <f t="shared" si="525"/>
        <v>0</v>
      </c>
      <c r="CJ316" s="77">
        <f t="shared" si="526"/>
        <v>0</v>
      </c>
      <c r="CK316" s="77">
        <f t="shared" si="527"/>
        <v>0</v>
      </c>
      <c r="CL316" s="77">
        <f t="shared" si="528"/>
        <v>0</v>
      </c>
      <c r="CM316" s="77">
        <f t="shared" si="529"/>
        <v>0</v>
      </c>
      <c r="CN316" s="77">
        <f t="shared" si="530"/>
        <v>0</v>
      </c>
      <c r="CO316" s="77">
        <f t="shared" si="531"/>
        <v>0</v>
      </c>
      <c r="CP316" s="77">
        <f t="shared" si="532"/>
        <v>0</v>
      </c>
      <c r="CQ316" s="77">
        <f t="shared" si="533"/>
        <v>0</v>
      </c>
      <c r="CR316" s="77">
        <f t="shared" si="534"/>
        <v>75.165289256198349</v>
      </c>
      <c r="CS316" s="75"/>
      <c r="CT316" s="75"/>
      <c r="CU316" s="78">
        <f t="shared" si="547"/>
        <v>181.9</v>
      </c>
      <c r="CV316" s="78">
        <f t="shared" si="548"/>
        <v>0</v>
      </c>
      <c r="CW316" s="78">
        <f t="shared" si="549"/>
        <v>0</v>
      </c>
      <c r="CX316" s="78">
        <f t="shared" si="550"/>
        <v>0</v>
      </c>
      <c r="CY316" s="78">
        <f t="shared" si="551"/>
        <v>0</v>
      </c>
      <c r="CZ316" s="78">
        <f t="shared" si="552"/>
        <v>0</v>
      </c>
      <c r="DA316" s="78">
        <f t="shared" si="553"/>
        <v>0</v>
      </c>
      <c r="DB316" s="78">
        <f t="shared" si="554"/>
        <v>0</v>
      </c>
      <c r="DC316" s="78">
        <f t="shared" si="555"/>
        <v>0</v>
      </c>
      <c r="DD316" s="78">
        <f t="shared" si="556"/>
        <v>0</v>
      </c>
      <c r="DE316" s="78">
        <f t="shared" si="557"/>
        <v>0</v>
      </c>
      <c r="DF316" s="78">
        <f t="shared" si="558"/>
        <v>0</v>
      </c>
      <c r="DG316" s="77">
        <f t="shared" si="559"/>
        <v>181.9</v>
      </c>
      <c r="DH316" s="75"/>
      <c r="DJ316" s="6">
        <f t="shared" si="560"/>
        <v>30</v>
      </c>
      <c r="DK316" s="6">
        <f t="shared" si="561"/>
        <v>0</v>
      </c>
      <c r="DL316" s="6">
        <f t="shared" si="562"/>
        <v>0</v>
      </c>
      <c r="DM316" s="6">
        <f t="shared" si="563"/>
        <v>0</v>
      </c>
      <c r="DN316" s="6">
        <f t="shared" si="564"/>
        <v>0</v>
      </c>
      <c r="DO316" s="6">
        <f t="shared" si="565"/>
        <v>0</v>
      </c>
      <c r="DP316" s="6">
        <f t="shared" si="566"/>
        <v>0</v>
      </c>
      <c r="DQ316" s="6">
        <f t="shared" si="567"/>
        <v>0</v>
      </c>
      <c r="DR316" s="6">
        <f t="shared" si="568"/>
        <v>0</v>
      </c>
      <c r="DS316" s="6">
        <f t="shared" si="569"/>
        <v>0</v>
      </c>
      <c r="DT316" s="6">
        <f t="shared" si="570"/>
        <v>0</v>
      </c>
      <c r="DU316" s="6">
        <f t="shared" si="571"/>
        <v>0</v>
      </c>
      <c r="DV316" s="77">
        <f t="shared" si="589"/>
        <v>30</v>
      </c>
      <c r="DY316" s="6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77">
        <f t="shared" si="587"/>
        <v>0</v>
      </c>
      <c r="EO316" s="75">
        <f t="shared" si="535"/>
        <v>211.9</v>
      </c>
      <c r="EP316" s="75">
        <f t="shared" si="536"/>
        <v>0</v>
      </c>
      <c r="EQ316" s="75">
        <f t="shared" si="537"/>
        <v>0</v>
      </c>
      <c r="ER316" s="75">
        <f t="shared" si="538"/>
        <v>0</v>
      </c>
      <c r="ES316" s="75">
        <f t="shared" si="539"/>
        <v>0</v>
      </c>
      <c r="ET316" s="75">
        <f t="shared" si="540"/>
        <v>0</v>
      </c>
      <c r="EU316" s="75">
        <f t="shared" si="541"/>
        <v>0</v>
      </c>
      <c r="EV316" s="75">
        <f t="shared" si="542"/>
        <v>0</v>
      </c>
      <c r="EW316" s="75">
        <f t="shared" si="543"/>
        <v>0</v>
      </c>
      <c r="EX316" s="75">
        <f t="shared" si="544"/>
        <v>0</v>
      </c>
      <c r="EY316" s="75">
        <f t="shared" si="545"/>
        <v>0</v>
      </c>
      <c r="EZ316" s="75">
        <f t="shared" si="546"/>
        <v>0</v>
      </c>
      <c r="FA316" s="77">
        <f t="shared" si="588"/>
        <v>211.9</v>
      </c>
      <c r="FD316" s="75">
        <f t="shared" si="572"/>
        <v>8883.1</v>
      </c>
      <c r="FE316" s="75">
        <f t="shared" si="573"/>
        <v>0</v>
      </c>
      <c r="FF316" s="75">
        <f t="shared" si="574"/>
        <v>0</v>
      </c>
      <c r="FG316" s="75">
        <f t="shared" si="575"/>
        <v>0</v>
      </c>
      <c r="FH316" s="75">
        <f t="shared" si="576"/>
        <v>0</v>
      </c>
      <c r="FI316" s="75">
        <f t="shared" si="577"/>
        <v>0</v>
      </c>
      <c r="FJ316" s="75">
        <f t="shared" si="578"/>
        <v>0</v>
      </c>
      <c r="FK316" s="75">
        <f t="shared" si="579"/>
        <v>0</v>
      </c>
      <c r="FL316" s="75">
        <f t="shared" si="580"/>
        <v>0</v>
      </c>
      <c r="FM316" s="75">
        <f t="shared" si="581"/>
        <v>0</v>
      </c>
      <c r="FN316" s="75">
        <f t="shared" si="582"/>
        <v>0</v>
      </c>
      <c r="FO316" s="75">
        <f t="shared" si="583"/>
        <v>0</v>
      </c>
      <c r="FP316" s="75">
        <f t="shared" si="584"/>
        <v>8883.1</v>
      </c>
    </row>
    <row r="317" spans="1:172" ht="15" customHeight="1" outlineLevel="2" x14ac:dyDescent="0.25">
      <c r="A317" s="30">
        <v>12</v>
      </c>
      <c r="B317" s="30" t="s">
        <v>408</v>
      </c>
      <c r="C317" s="30" t="s">
        <v>6</v>
      </c>
      <c r="D317" s="64">
        <f t="shared" si="507"/>
        <v>16294</v>
      </c>
      <c r="E317" s="62">
        <v>16294</v>
      </c>
      <c r="F317" s="39" t="s">
        <v>977</v>
      </c>
      <c r="G317" s="36" t="s">
        <v>410</v>
      </c>
      <c r="H317" s="36" t="s">
        <v>410</v>
      </c>
      <c r="I317" s="39" t="s">
        <v>975</v>
      </c>
      <c r="J317" s="39" t="s">
        <v>976</v>
      </c>
      <c r="K317" s="44" t="s">
        <v>434</v>
      </c>
      <c r="L317" s="32" t="s">
        <v>220</v>
      </c>
      <c r="M317" s="33" t="s">
        <v>405</v>
      </c>
      <c r="N317" s="34">
        <v>0.01</v>
      </c>
      <c r="O317" s="34">
        <v>0.02</v>
      </c>
      <c r="P317" s="34">
        <v>0</v>
      </c>
      <c r="Q317" s="34">
        <v>0</v>
      </c>
      <c r="R317" s="33">
        <v>0</v>
      </c>
      <c r="S317" s="33">
        <v>0</v>
      </c>
      <c r="T317" s="33">
        <v>30</v>
      </c>
      <c r="U317" s="33"/>
      <c r="X317" s="75">
        <f>+VLOOKUP($D317,[1]venta_neta_cons!$A$2:$N$1048576,3,0)</f>
        <v>5991</v>
      </c>
      <c r="Y317" s="75">
        <f>+VLOOKUP($D317,[1]venta_neta_cons!$A$2:$N$1048576,4,0)</f>
        <v>0</v>
      </c>
      <c r="Z317" s="75">
        <f>+VLOOKUP($D317,[1]venta_neta_cons!$A$2:$N$1048576,5,0)</f>
        <v>0</v>
      </c>
      <c r="AA317" s="75">
        <f>+VLOOKUP($D317,[1]venta_neta_cons!$A$2:$N$1048576,6,0)</f>
        <v>0</v>
      </c>
      <c r="AB317" s="75">
        <f>+VLOOKUP($D317,[1]venta_neta_cons!$A$2:$N$1048576,7,0)</f>
        <v>0</v>
      </c>
      <c r="AC317" s="75">
        <f>+VLOOKUP($D317,[1]venta_neta_cons!$A$2:$N$1048576,8,0)</f>
        <v>0</v>
      </c>
      <c r="AD317" s="75">
        <f>+VLOOKUP($D317,[1]venta_neta_cons!$A$2:$N$1048576,9,0)</f>
        <v>0</v>
      </c>
      <c r="AE317" s="75">
        <f>+VLOOKUP($D317,[1]venta_neta_cons!$A$2:$N$1048576,10,0)</f>
        <v>0</v>
      </c>
      <c r="AF317" s="75">
        <f>+VLOOKUP($D317,[1]venta_neta_cons!$A$2:$N$1048576,11,0)</f>
        <v>0</v>
      </c>
      <c r="AG317" s="75">
        <f>+VLOOKUP($D317,[1]venta_neta_cons!$A$2:$N$1048576,12,0)</f>
        <v>0</v>
      </c>
      <c r="AH317" s="75">
        <f>+VLOOKUP($D317,[1]venta_neta_cons!$A$2:$N$1048576,13,0)</f>
        <v>0</v>
      </c>
      <c r="AI317" s="75">
        <f>+VLOOKUP($D317,[1]venta_neta_cons!$A$2:$N$1048576,14,0)</f>
        <v>0</v>
      </c>
      <c r="AJ317" s="76">
        <f t="shared" si="508"/>
        <v>5991</v>
      </c>
      <c r="AK317" s="159">
        <f t="shared" si="506"/>
        <v>0.43669838090469043</v>
      </c>
      <c r="AL317" s="76"/>
      <c r="AM317" s="75">
        <f>+VLOOKUP($D317,[1]saldo_cons!$A$2:$N$1048576,3,0)</f>
        <v>5991</v>
      </c>
      <c r="AN317" s="75">
        <f>+VLOOKUP($D317,[1]saldo_cons!$A$2:$N$1048576,4,0)</f>
        <v>0</v>
      </c>
      <c r="AO317" s="75">
        <f>+VLOOKUP($D317,[1]saldo_cons!$A$2:$N$1048576,5,0)</f>
        <v>0</v>
      </c>
      <c r="AP317" s="75">
        <f>+VLOOKUP($D317,[1]saldo_cons!$A$2:$N$1048576,6,0)</f>
        <v>0</v>
      </c>
      <c r="AQ317" s="75">
        <f>+VLOOKUP($D317,[1]saldo_cons!$A$2:$N$1048576,7,0)</f>
        <v>0</v>
      </c>
      <c r="AR317" s="75">
        <f>+VLOOKUP($D317,[1]saldo_cons!$A$2:$N$1048576,8,0)</f>
        <v>0</v>
      </c>
      <c r="AS317" s="75">
        <f>+VLOOKUP($D317,[1]saldo_cons!$A$2:$N$1048576,9,0)</f>
        <v>0</v>
      </c>
      <c r="AT317" s="75">
        <f>+VLOOKUP($D317,[1]saldo_cons!$A$2:$N$1048576,10,0)</f>
        <v>0</v>
      </c>
      <c r="AU317" s="75">
        <f>+VLOOKUP($D317,[1]saldo_cons!$A$2:$N$1048576,11,0)</f>
        <v>0</v>
      </c>
      <c r="AV317" s="75">
        <f>+VLOOKUP($D317,[1]saldo_cons!$A$2:$N$1048576,12,0)</f>
        <v>0</v>
      </c>
      <c r="AW317" s="75">
        <f>+VLOOKUP($D317,[1]saldo_cons!$A$2:$N$1048576,13,0)</f>
        <v>0</v>
      </c>
      <c r="AX317" s="75">
        <f>+VLOOKUP($D317,[1]saldo_cons!$A$2:$N$1048576,14,0)</f>
        <v>0</v>
      </c>
      <c r="AY317" s="76">
        <f t="shared" si="585"/>
        <v>5991</v>
      </c>
      <c r="AZ317" s="76"/>
      <c r="BA317" s="76"/>
      <c r="BB317" s="75">
        <f>+VLOOKUP($D317,[1]ggr_cons!$A$2:$N$1048576,3,0)</f>
        <v>2616.2600000000002</v>
      </c>
      <c r="BC317" s="75">
        <f>+VLOOKUP($D317,[1]ggr_cons!$A$2:$N$1048576,4,0)</f>
        <v>0</v>
      </c>
      <c r="BD317" s="75">
        <f>+VLOOKUP($D317,[1]ggr_cons!$A$2:$N$1048576,5,0)</f>
        <v>0</v>
      </c>
      <c r="BE317" s="75">
        <f>+VLOOKUP($D317,[1]ggr_cons!$A$2:$N$1048576,6,0)</f>
        <v>0</v>
      </c>
      <c r="BF317" s="75">
        <f>+VLOOKUP($D317,[1]ggr_cons!$A$2:$N$1048576,7,0)</f>
        <v>0</v>
      </c>
      <c r="BG317" s="75">
        <f>+VLOOKUP($D317,[1]ggr_cons!$A$2:$N$1048576,8,0)</f>
        <v>0</v>
      </c>
      <c r="BH317" s="75">
        <f>+VLOOKUP($D317,[1]ggr_cons!$A$2:$N$1048576,9,0)</f>
        <v>0</v>
      </c>
      <c r="BI317" s="75">
        <f>+VLOOKUP($D317,[1]ggr_cons!$A$2:$N$1048576,10,0)</f>
        <v>0</v>
      </c>
      <c r="BJ317" s="75">
        <f>+VLOOKUP($D317,[1]ggr_cons!$A$2:$N$1048576,11,0)</f>
        <v>0</v>
      </c>
      <c r="BK317" s="75">
        <f>+VLOOKUP($D317,[1]ggr_cons!$A$2:$N$1048576,12,0)</f>
        <v>0</v>
      </c>
      <c r="BL317" s="75">
        <f>+VLOOKUP($D317,[1]ggr_cons!$A$2:$N$1048576,13,0)</f>
        <v>0</v>
      </c>
      <c r="BM317" s="75">
        <f>+VLOOKUP($D317,[1]ggr_cons!$A$2:$N$1048576,14,0)</f>
        <v>0</v>
      </c>
      <c r="BN317" s="76">
        <f t="shared" si="586"/>
        <v>2616.2600000000002</v>
      </c>
      <c r="BO317" s="75"/>
      <c r="BP317" s="75"/>
      <c r="BQ317" s="77">
        <f t="shared" si="509"/>
        <v>59.910000000000004</v>
      </c>
      <c r="BR317" s="77">
        <f t="shared" si="510"/>
        <v>0</v>
      </c>
      <c r="BS317" s="77">
        <f t="shared" si="511"/>
        <v>0</v>
      </c>
      <c r="BT317" s="77">
        <f t="shared" si="512"/>
        <v>0</v>
      </c>
      <c r="BU317" s="77">
        <f t="shared" si="513"/>
        <v>0</v>
      </c>
      <c r="BV317" s="77">
        <f t="shared" si="514"/>
        <v>0</v>
      </c>
      <c r="BW317" s="77">
        <f t="shared" si="515"/>
        <v>0</v>
      </c>
      <c r="BX317" s="77">
        <f t="shared" si="516"/>
        <v>0</v>
      </c>
      <c r="BY317" s="77">
        <f t="shared" si="517"/>
        <v>0</v>
      </c>
      <c r="BZ317" s="77">
        <f t="shared" si="518"/>
        <v>0</v>
      </c>
      <c r="CA317" s="77">
        <f t="shared" si="519"/>
        <v>0</v>
      </c>
      <c r="CB317" s="77">
        <f t="shared" si="520"/>
        <v>0</v>
      </c>
      <c r="CC317" s="77">
        <f t="shared" si="521"/>
        <v>59.910000000000004</v>
      </c>
      <c r="CD317" s="75"/>
      <c r="CE317" s="77"/>
      <c r="CF317" s="77">
        <f t="shared" si="522"/>
        <v>49.512396694214878</v>
      </c>
      <c r="CG317" s="77">
        <f t="shared" si="523"/>
        <v>0</v>
      </c>
      <c r="CH317" s="77">
        <f t="shared" si="524"/>
        <v>0</v>
      </c>
      <c r="CI317" s="77">
        <f t="shared" si="525"/>
        <v>0</v>
      </c>
      <c r="CJ317" s="77">
        <f t="shared" si="526"/>
        <v>0</v>
      </c>
      <c r="CK317" s="77">
        <f t="shared" si="527"/>
        <v>0</v>
      </c>
      <c r="CL317" s="77">
        <f t="shared" si="528"/>
        <v>0</v>
      </c>
      <c r="CM317" s="77">
        <f t="shared" si="529"/>
        <v>0</v>
      </c>
      <c r="CN317" s="77">
        <f t="shared" si="530"/>
        <v>0</v>
      </c>
      <c r="CO317" s="77">
        <f t="shared" si="531"/>
        <v>0</v>
      </c>
      <c r="CP317" s="77">
        <f t="shared" si="532"/>
        <v>0</v>
      </c>
      <c r="CQ317" s="77">
        <f t="shared" si="533"/>
        <v>0</v>
      </c>
      <c r="CR317" s="77">
        <f t="shared" si="534"/>
        <v>49.512396694214878</v>
      </c>
      <c r="CS317" s="75"/>
      <c r="CT317" s="75"/>
      <c r="CU317" s="78">
        <f t="shared" si="547"/>
        <v>119.82000000000001</v>
      </c>
      <c r="CV317" s="78">
        <f t="shared" si="548"/>
        <v>0</v>
      </c>
      <c r="CW317" s="78">
        <f t="shared" si="549"/>
        <v>0</v>
      </c>
      <c r="CX317" s="78">
        <f t="shared" si="550"/>
        <v>0</v>
      </c>
      <c r="CY317" s="78">
        <f t="shared" si="551"/>
        <v>0</v>
      </c>
      <c r="CZ317" s="78">
        <f t="shared" si="552"/>
        <v>0</v>
      </c>
      <c r="DA317" s="78">
        <f t="shared" si="553"/>
        <v>0</v>
      </c>
      <c r="DB317" s="78">
        <f t="shared" si="554"/>
        <v>0</v>
      </c>
      <c r="DC317" s="78">
        <f t="shared" si="555"/>
        <v>0</v>
      </c>
      <c r="DD317" s="78">
        <f t="shared" si="556"/>
        <v>0</v>
      </c>
      <c r="DE317" s="78">
        <f t="shared" si="557"/>
        <v>0</v>
      </c>
      <c r="DF317" s="78">
        <f t="shared" si="558"/>
        <v>0</v>
      </c>
      <c r="DG317" s="77">
        <f t="shared" si="559"/>
        <v>119.82000000000001</v>
      </c>
      <c r="DH317" s="75"/>
      <c r="DJ317" s="6">
        <f t="shared" si="560"/>
        <v>30</v>
      </c>
      <c r="DK317" s="6">
        <f t="shared" si="561"/>
        <v>0</v>
      </c>
      <c r="DL317" s="6">
        <f t="shared" si="562"/>
        <v>0</v>
      </c>
      <c r="DM317" s="6">
        <f t="shared" si="563"/>
        <v>0</v>
      </c>
      <c r="DN317" s="6">
        <f t="shared" si="564"/>
        <v>0</v>
      </c>
      <c r="DO317" s="6">
        <f t="shared" si="565"/>
        <v>0</v>
      </c>
      <c r="DP317" s="6">
        <f t="shared" si="566"/>
        <v>0</v>
      </c>
      <c r="DQ317" s="6">
        <f t="shared" si="567"/>
        <v>0</v>
      </c>
      <c r="DR317" s="6">
        <f t="shared" si="568"/>
        <v>0</v>
      </c>
      <c r="DS317" s="6">
        <f t="shared" si="569"/>
        <v>0</v>
      </c>
      <c r="DT317" s="6">
        <f t="shared" si="570"/>
        <v>0</v>
      </c>
      <c r="DU317" s="6">
        <f t="shared" si="571"/>
        <v>0</v>
      </c>
      <c r="DV317" s="77">
        <f t="shared" si="589"/>
        <v>30</v>
      </c>
      <c r="DY317" s="6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77">
        <f t="shared" si="587"/>
        <v>0</v>
      </c>
      <c r="EO317" s="75">
        <f t="shared" si="535"/>
        <v>149.82</v>
      </c>
      <c r="EP317" s="75">
        <f t="shared" si="536"/>
        <v>0</v>
      </c>
      <c r="EQ317" s="75">
        <f t="shared" si="537"/>
        <v>0</v>
      </c>
      <c r="ER317" s="75">
        <f t="shared" si="538"/>
        <v>0</v>
      </c>
      <c r="ES317" s="75">
        <f t="shared" si="539"/>
        <v>0</v>
      </c>
      <c r="ET317" s="75">
        <f t="shared" si="540"/>
        <v>0</v>
      </c>
      <c r="EU317" s="75">
        <f t="shared" si="541"/>
        <v>0</v>
      </c>
      <c r="EV317" s="75">
        <f t="shared" si="542"/>
        <v>0</v>
      </c>
      <c r="EW317" s="75">
        <f t="shared" si="543"/>
        <v>0</v>
      </c>
      <c r="EX317" s="75">
        <f t="shared" si="544"/>
        <v>0</v>
      </c>
      <c r="EY317" s="75">
        <f t="shared" si="545"/>
        <v>0</v>
      </c>
      <c r="EZ317" s="75">
        <f t="shared" si="546"/>
        <v>0</v>
      </c>
      <c r="FA317" s="77">
        <f t="shared" si="588"/>
        <v>149.82</v>
      </c>
      <c r="FD317" s="75">
        <f t="shared" si="572"/>
        <v>5841.18</v>
      </c>
      <c r="FE317" s="75">
        <f t="shared" si="573"/>
        <v>0</v>
      </c>
      <c r="FF317" s="75">
        <f t="shared" si="574"/>
        <v>0</v>
      </c>
      <c r="FG317" s="75">
        <f t="shared" si="575"/>
        <v>0</v>
      </c>
      <c r="FH317" s="75">
        <f t="shared" si="576"/>
        <v>0</v>
      </c>
      <c r="FI317" s="75">
        <f t="shared" si="577"/>
        <v>0</v>
      </c>
      <c r="FJ317" s="75">
        <f t="shared" si="578"/>
        <v>0</v>
      </c>
      <c r="FK317" s="75">
        <f t="shared" si="579"/>
        <v>0</v>
      </c>
      <c r="FL317" s="75">
        <f t="shared" si="580"/>
        <v>0</v>
      </c>
      <c r="FM317" s="75">
        <f t="shared" si="581"/>
        <v>0</v>
      </c>
      <c r="FN317" s="75">
        <f t="shared" si="582"/>
        <v>0</v>
      </c>
      <c r="FO317" s="75">
        <f t="shared" si="583"/>
        <v>0</v>
      </c>
      <c r="FP317" s="75">
        <f t="shared" si="584"/>
        <v>5841.18</v>
      </c>
    </row>
    <row r="318" spans="1:172" ht="15" customHeight="1" outlineLevel="2" x14ac:dyDescent="0.25">
      <c r="A318" s="30">
        <v>12</v>
      </c>
      <c r="B318" s="30" t="s">
        <v>408</v>
      </c>
      <c r="C318" s="30" t="s">
        <v>6</v>
      </c>
      <c r="D318" s="64">
        <f t="shared" si="507"/>
        <v>16295</v>
      </c>
      <c r="E318" s="62">
        <v>16295</v>
      </c>
      <c r="F318" s="39" t="s">
        <v>979</v>
      </c>
      <c r="G318" s="36" t="s">
        <v>410</v>
      </c>
      <c r="H318" s="36" t="s">
        <v>410</v>
      </c>
      <c r="I318" s="39" t="s">
        <v>978</v>
      </c>
      <c r="J318" s="44" t="s">
        <v>445</v>
      </c>
      <c r="K318" s="44" t="s">
        <v>434</v>
      </c>
      <c r="L318" s="32" t="s">
        <v>220</v>
      </c>
      <c r="M318" s="33" t="s">
        <v>405</v>
      </c>
      <c r="N318" s="34">
        <v>0.01</v>
      </c>
      <c r="O318" s="34">
        <v>0.02</v>
      </c>
      <c r="P318" s="34">
        <v>0</v>
      </c>
      <c r="Q318" s="34">
        <v>0</v>
      </c>
      <c r="R318" s="33">
        <v>0</v>
      </c>
      <c r="S318" s="33">
        <v>0</v>
      </c>
      <c r="T318" s="33">
        <v>30</v>
      </c>
      <c r="U318" s="33"/>
      <c r="X318" s="75">
        <f>+VLOOKUP($D318,[1]venta_neta_cons!$A$2:$N$1048576,3,0)</f>
        <v>1908</v>
      </c>
      <c r="Y318" s="75">
        <f>+VLOOKUP($D318,[1]venta_neta_cons!$A$2:$N$1048576,4,0)</f>
        <v>0</v>
      </c>
      <c r="Z318" s="75">
        <f>+VLOOKUP($D318,[1]venta_neta_cons!$A$2:$N$1048576,5,0)</f>
        <v>0</v>
      </c>
      <c r="AA318" s="75">
        <f>+VLOOKUP($D318,[1]venta_neta_cons!$A$2:$N$1048576,6,0)</f>
        <v>0</v>
      </c>
      <c r="AB318" s="75">
        <f>+VLOOKUP($D318,[1]venta_neta_cons!$A$2:$N$1048576,7,0)</f>
        <v>0</v>
      </c>
      <c r="AC318" s="75">
        <f>+VLOOKUP($D318,[1]venta_neta_cons!$A$2:$N$1048576,8,0)</f>
        <v>0</v>
      </c>
      <c r="AD318" s="75">
        <f>+VLOOKUP($D318,[1]venta_neta_cons!$A$2:$N$1048576,9,0)</f>
        <v>0</v>
      </c>
      <c r="AE318" s="75">
        <f>+VLOOKUP($D318,[1]venta_neta_cons!$A$2:$N$1048576,10,0)</f>
        <v>0</v>
      </c>
      <c r="AF318" s="75">
        <f>+VLOOKUP($D318,[1]venta_neta_cons!$A$2:$N$1048576,11,0)</f>
        <v>0</v>
      </c>
      <c r="AG318" s="75">
        <f>+VLOOKUP($D318,[1]venta_neta_cons!$A$2:$N$1048576,12,0)</f>
        <v>0</v>
      </c>
      <c r="AH318" s="75">
        <f>+VLOOKUP($D318,[1]venta_neta_cons!$A$2:$N$1048576,13,0)</f>
        <v>0</v>
      </c>
      <c r="AI318" s="75">
        <f>+VLOOKUP($D318,[1]venta_neta_cons!$A$2:$N$1048576,14,0)</f>
        <v>0</v>
      </c>
      <c r="AJ318" s="76">
        <f t="shared" si="508"/>
        <v>1908</v>
      </c>
      <c r="AK318" s="159">
        <f t="shared" si="506"/>
        <v>0.10465408805031449</v>
      </c>
      <c r="AL318" s="76"/>
      <c r="AM318" s="75">
        <f>+VLOOKUP($D318,[1]saldo_cons!$A$2:$N$1048576,3,0)</f>
        <v>1908</v>
      </c>
      <c r="AN318" s="75">
        <f>+VLOOKUP($D318,[1]saldo_cons!$A$2:$N$1048576,4,0)</f>
        <v>0</v>
      </c>
      <c r="AO318" s="75">
        <f>+VLOOKUP($D318,[1]saldo_cons!$A$2:$N$1048576,5,0)</f>
        <v>0</v>
      </c>
      <c r="AP318" s="75">
        <f>+VLOOKUP($D318,[1]saldo_cons!$A$2:$N$1048576,6,0)</f>
        <v>0</v>
      </c>
      <c r="AQ318" s="75">
        <f>+VLOOKUP($D318,[1]saldo_cons!$A$2:$N$1048576,7,0)</f>
        <v>0</v>
      </c>
      <c r="AR318" s="75">
        <f>+VLOOKUP($D318,[1]saldo_cons!$A$2:$N$1048576,8,0)</f>
        <v>0</v>
      </c>
      <c r="AS318" s="75">
        <f>+VLOOKUP($D318,[1]saldo_cons!$A$2:$N$1048576,9,0)</f>
        <v>0</v>
      </c>
      <c r="AT318" s="75">
        <f>+VLOOKUP($D318,[1]saldo_cons!$A$2:$N$1048576,10,0)</f>
        <v>0</v>
      </c>
      <c r="AU318" s="75">
        <f>+VLOOKUP($D318,[1]saldo_cons!$A$2:$N$1048576,11,0)</f>
        <v>0</v>
      </c>
      <c r="AV318" s="75">
        <f>+VLOOKUP($D318,[1]saldo_cons!$A$2:$N$1048576,12,0)</f>
        <v>0</v>
      </c>
      <c r="AW318" s="75">
        <f>+VLOOKUP($D318,[1]saldo_cons!$A$2:$N$1048576,13,0)</f>
        <v>0</v>
      </c>
      <c r="AX318" s="75">
        <f>+VLOOKUP($D318,[1]saldo_cons!$A$2:$N$1048576,14,0)</f>
        <v>0</v>
      </c>
      <c r="AY318" s="76">
        <f t="shared" si="585"/>
        <v>1908</v>
      </c>
      <c r="AZ318" s="76"/>
      <c r="BA318" s="76"/>
      <c r="BB318" s="75">
        <f>+VLOOKUP($D318,[1]ggr_cons!$A$2:$N$1048576,3,0)</f>
        <v>199.68000000000006</v>
      </c>
      <c r="BC318" s="75">
        <f>+VLOOKUP($D318,[1]ggr_cons!$A$2:$N$1048576,4,0)</f>
        <v>0</v>
      </c>
      <c r="BD318" s="75">
        <f>+VLOOKUP($D318,[1]ggr_cons!$A$2:$N$1048576,5,0)</f>
        <v>0</v>
      </c>
      <c r="BE318" s="75">
        <f>+VLOOKUP($D318,[1]ggr_cons!$A$2:$N$1048576,6,0)</f>
        <v>0</v>
      </c>
      <c r="BF318" s="75">
        <f>+VLOOKUP($D318,[1]ggr_cons!$A$2:$N$1048576,7,0)</f>
        <v>0</v>
      </c>
      <c r="BG318" s="75">
        <f>+VLOOKUP($D318,[1]ggr_cons!$A$2:$N$1048576,8,0)</f>
        <v>0</v>
      </c>
      <c r="BH318" s="75">
        <f>+VLOOKUP($D318,[1]ggr_cons!$A$2:$N$1048576,9,0)</f>
        <v>0</v>
      </c>
      <c r="BI318" s="75">
        <f>+VLOOKUP($D318,[1]ggr_cons!$A$2:$N$1048576,10,0)</f>
        <v>0</v>
      </c>
      <c r="BJ318" s="75">
        <f>+VLOOKUP($D318,[1]ggr_cons!$A$2:$N$1048576,11,0)</f>
        <v>0</v>
      </c>
      <c r="BK318" s="75">
        <f>+VLOOKUP($D318,[1]ggr_cons!$A$2:$N$1048576,12,0)</f>
        <v>0</v>
      </c>
      <c r="BL318" s="75">
        <f>+VLOOKUP($D318,[1]ggr_cons!$A$2:$N$1048576,13,0)</f>
        <v>0</v>
      </c>
      <c r="BM318" s="75">
        <f>+VLOOKUP($D318,[1]ggr_cons!$A$2:$N$1048576,14,0)</f>
        <v>0</v>
      </c>
      <c r="BN318" s="76">
        <f t="shared" si="586"/>
        <v>199.68000000000006</v>
      </c>
      <c r="BO318" s="75"/>
      <c r="BP318" s="75"/>
      <c r="BQ318" s="77">
        <f t="shared" si="509"/>
        <v>19.080000000000002</v>
      </c>
      <c r="BR318" s="77">
        <f t="shared" si="510"/>
        <v>0</v>
      </c>
      <c r="BS318" s="77">
        <f t="shared" si="511"/>
        <v>0</v>
      </c>
      <c r="BT318" s="77">
        <f t="shared" si="512"/>
        <v>0</v>
      </c>
      <c r="BU318" s="77">
        <f t="shared" si="513"/>
        <v>0</v>
      </c>
      <c r="BV318" s="77">
        <f t="shared" si="514"/>
        <v>0</v>
      </c>
      <c r="BW318" s="77">
        <f t="shared" si="515"/>
        <v>0</v>
      </c>
      <c r="BX318" s="77">
        <f t="shared" si="516"/>
        <v>0</v>
      </c>
      <c r="BY318" s="77">
        <f t="shared" si="517"/>
        <v>0</v>
      </c>
      <c r="BZ318" s="77">
        <f t="shared" si="518"/>
        <v>0</v>
      </c>
      <c r="CA318" s="77">
        <f t="shared" si="519"/>
        <v>0</v>
      </c>
      <c r="CB318" s="77">
        <f t="shared" si="520"/>
        <v>0</v>
      </c>
      <c r="CC318" s="77">
        <f t="shared" si="521"/>
        <v>19.080000000000002</v>
      </c>
      <c r="CD318" s="75"/>
      <c r="CE318" s="77"/>
      <c r="CF318" s="77">
        <f t="shared" si="522"/>
        <v>15.768595041322316</v>
      </c>
      <c r="CG318" s="77">
        <f t="shared" si="523"/>
        <v>0</v>
      </c>
      <c r="CH318" s="77">
        <f t="shared" si="524"/>
        <v>0</v>
      </c>
      <c r="CI318" s="77">
        <f t="shared" si="525"/>
        <v>0</v>
      </c>
      <c r="CJ318" s="77">
        <f t="shared" si="526"/>
        <v>0</v>
      </c>
      <c r="CK318" s="77">
        <f t="shared" si="527"/>
        <v>0</v>
      </c>
      <c r="CL318" s="77">
        <f t="shared" si="528"/>
        <v>0</v>
      </c>
      <c r="CM318" s="77">
        <f t="shared" si="529"/>
        <v>0</v>
      </c>
      <c r="CN318" s="77">
        <f t="shared" si="530"/>
        <v>0</v>
      </c>
      <c r="CO318" s="77">
        <f t="shared" si="531"/>
        <v>0</v>
      </c>
      <c r="CP318" s="77">
        <f t="shared" si="532"/>
        <v>0</v>
      </c>
      <c r="CQ318" s="77">
        <f t="shared" si="533"/>
        <v>0</v>
      </c>
      <c r="CR318" s="77">
        <f t="shared" si="534"/>
        <v>15.768595041322316</v>
      </c>
      <c r="CS318" s="75"/>
      <c r="CT318" s="75"/>
      <c r="CU318" s="78">
        <f t="shared" si="547"/>
        <v>38.160000000000004</v>
      </c>
      <c r="CV318" s="78">
        <f t="shared" si="548"/>
        <v>0</v>
      </c>
      <c r="CW318" s="78">
        <f t="shared" si="549"/>
        <v>0</v>
      </c>
      <c r="CX318" s="78">
        <f t="shared" si="550"/>
        <v>0</v>
      </c>
      <c r="CY318" s="78">
        <f t="shared" si="551"/>
        <v>0</v>
      </c>
      <c r="CZ318" s="78">
        <f t="shared" si="552"/>
        <v>0</v>
      </c>
      <c r="DA318" s="78">
        <f t="shared" si="553"/>
        <v>0</v>
      </c>
      <c r="DB318" s="78">
        <f t="shared" si="554"/>
        <v>0</v>
      </c>
      <c r="DC318" s="78">
        <f t="shared" si="555"/>
        <v>0</v>
      </c>
      <c r="DD318" s="78">
        <f t="shared" si="556"/>
        <v>0</v>
      </c>
      <c r="DE318" s="78">
        <f t="shared" si="557"/>
        <v>0</v>
      </c>
      <c r="DF318" s="78">
        <f t="shared" si="558"/>
        <v>0</v>
      </c>
      <c r="DG318" s="77">
        <f t="shared" si="559"/>
        <v>38.160000000000004</v>
      </c>
      <c r="DH318" s="75"/>
      <c r="DJ318" s="6">
        <f t="shared" si="560"/>
        <v>30</v>
      </c>
      <c r="DK318" s="6">
        <f t="shared" si="561"/>
        <v>0</v>
      </c>
      <c r="DL318" s="6">
        <f t="shared" si="562"/>
        <v>0</v>
      </c>
      <c r="DM318" s="6">
        <f t="shared" si="563"/>
        <v>0</v>
      </c>
      <c r="DN318" s="6">
        <f t="shared" si="564"/>
        <v>0</v>
      </c>
      <c r="DO318" s="6">
        <f t="shared" si="565"/>
        <v>0</v>
      </c>
      <c r="DP318" s="6">
        <f t="shared" si="566"/>
        <v>0</v>
      </c>
      <c r="DQ318" s="6">
        <f t="shared" si="567"/>
        <v>0</v>
      </c>
      <c r="DR318" s="6">
        <f t="shared" si="568"/>
        <v>0</v>
      </c>
      <c r="DS318" s="6">
        <f t="shared" si="569"/>
        <v>0</v>
      </c>
      <c r="DT318" s="6">
        <f t="shared" si="570"/>
        <v>0</v>
      </c>
      <c r="DU318" s="6">
        <f t="shared" si="571"/>
        <v>0</v>
      </c>
      <c r="DV318" s="77">
        <f t="shared" si="589"/>
        <v>30</v>
      </c>
      <c r="DY318" s="6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77">
        <f t="shared" si="587"/>
        <v>0</v>
      </c>
      <c r="EO318" s="75">
        <f t="shared" si="535"/>
        <v>68.16</v>
      </c>
      <c r="EP318" s="75">
        <f t="shared" si="536"/>
        <v>0</v>
      </c>
      <c r="EQ318" s="75">
        <f t="shared" si="537"/>
        <v>0</v>
      </c>
      <c r="ER318" s="75">
        <f t="shared" si="538"/>
        <v>0</v>
      </c>
      <c r="ES318" s="75">
        <f t="shared" si="539"/>
        <v>0</v>
      </c>
      <c r="ET318" s="75">
        <f t="shared" si="540"/>
        <v>0</v>
      </c>
      <c r="EU318" s="75">
        <f t="shared" si="541"/>
        <v>0</v>
      </c>
      <c r="EV318" s="75">
        <f t="shared" si="542"/>
        <v>0</v>
      </c>
      <c r="EW318" s="75">
        <f t="shared" si="543"/>
        <v>0</v>
      </c>
      <c r="EX318" s="75">
        <f t="shared" si="544"/>
        <v>0</v>
      </c>
      <c r="EY318" s="75">
        <f t="shared" si="545"/>
        <v>0</v>
      </c>
      <c r="EZ318" s="75">
        <f t="shared" si="546"/>
        <v>0</v>
      </c>
      <c r="FA318" s="77">
        <f t="shared" si="588"/>
        <v>68.16</v>
      </c>
      <c r="FD318" s="75">
        <f t="shared" si="572"/>
        <v>1839.84</v>
      </c>
      <c r="FE318" s="75">
        <f t="shared" si="573"/>
        <v>0</v>
      </c>
      <c r="FF318" s="75">
        <f t="shared" si="574"/>
        <v>0</v>
      </c>
      <c r="FG318" s="75">
        <f t="shared" si="575"/>
        <v>0</v>
      </c>
      <c r="FH318" s="75">
        <f t="shared" si="576"/>
        <v>0</v>
      </c>
      <c r="FI318" s="75">
        <f t="shared" si="577"/>
        <v>0</v>
      </c>
      <c r="FJ318" s="75">
        <f t="shared" si="578"/>
        <v>0</v>
      </c>
      <c r="FK318" s="75">
        <f t="shared" si="579"/>
        <v>0</v>
      </c>
      <c r="FL318" s="75">
        <f t="shared" si="580"/>
        <v>0</v>
      </c>
      <c r="FM318" s="75">
        <f t="shared" si="581"/>
        <v>0</v>
      </c>
      <c r="FN318" s="75">
        <f t="shared" si="582"/>
        <v>0</v>
      </c>
      <c r="FO318" s="75">
        <f t="shared" si="583"/>
        <v>0</v>
      </c>
      <c r="FP318" s="75">
        <f t="shared" si="584"/>
        <v>1839.84</v>
      </c>
    </row>
    <row r="319" spans="1:172" ht="15" customHeight="1" outlineLevel="2" x14ac:dyDescent="0.25">
      <c r="A319" s="30">
        <v>12</v>
      </c>
      <c r="B319" s="30" t="s">
        <v>408</v>
      </c>
      <c r="C319" s="30" t="s">
        <v>6</v>
      </c>
      <c r="D319" s="64">
        <f t="shared" si="507"/>
        <v>16296</v>
      </c>
      <c r="E319" s="62">
        <v>16296</v>
      </c>
      <c r="F319" s="44" t="s">
        <v>981</v>
      </c>
      <c r="G319" s="36" t="s">
        <v>410</v>
      </c>
      <c r="H319" s="36" t="s">
        <v>410</v>
      </c>
      <c r="I319" s="39" t="s">
        <v>980</v>
      </c>
      <c r="J319" s="44" t="s">
        <v>445</v>
      </c>
      <c r="K319" s="44" t="s">
        <v>434</v>
      </c>
      <c r="L319" s="32" t="s">
        <v>220</v>
      </c>
      <c r="M319" s="33" t="s">
        <v>405</v>
      </c>
      <c r="N319" s="34">
        <v>0.01</v>
      </c>
      <c r="O319" s="34">
        <v>0.02</v>
      </c>
      <c r="P319" s="34">
        <v>0</v>
      </c>
      <c r="Q319" s="34">
        <v>0</v>
      </c>
      <c r="R319" s="33">
        <v>0</v>
      </c>
      <c r="S319" s="33">
        <v>0</v>
      </c>
      <c r="T319" s="33">
        <v>30</v>
      </c>
      <c r="U319" s="33"/>
      <c r="X319" s="75">
        <f>+VLOOKUP($D319,[1]venta_neta_cons!$A$2:$N$1048576,3,0)</f>
        <v>3195</v>
      </c>
      <c r="Y319" s="75">
        <f>+VLOOKUP($D319,[1]venta_neta_cons!$A$2:$N$1048576,4,0)</f>
        <v>0</v>
      </c>
      <c r="Z319" s="75">
        <f>+VLOOKUP($D319,[1]venta_neta_cons!$A$2:$N$1048576,5,0)</f>
        <v>0</v>
      </c>
      <c r="AA319" s="75">
        <f>+VLOOKUP($D319,[1]venta_neta_cons!$A$2:$N$1048576,6,0)</f>
        <v>0</v>
      </c>
      <c r="AB319" s="75">
        <f>+VLOOKUP($D319,[1]venta_neta_cons!$A$2:$N$1048576,7,0)</f>
        <v>0</v>
      </c>
      <c r="AC319" s="75">
        <f>+VLOOKUP($D319,[1]venta_neta_cons!$A$2:$N$1048576,8,0)</f>
        <v>0</v>
      </c>
      <c r="AD319" s="75">
        <f>+VLOOKUP($D319,[1]venta_neta_cons!$A$2:$N$1048576,9,0)</f>
        <v>0</v>
      </c>
      <c r="AE319" s="75">
        <f>+VLOOKUP($D319,[1]venta_neta_cons!$A$2:$N$1048576,10,0)</f>
        <v>0</v>
      </c>
      <c r="AF319" s="75">
        <f>+VLOOKUP($D319,[1]venta_neta_cons!$A$2:$N$1048576,11,0)</f>
        <v>0</v>
      </c>
      <c r="AG319" s="75">
        <f>+VLOOKUP($D319,[1]venta_neta_cons!$A$2:$N$1048576,12,0)</f>
        <v>0</v>
      </c>
      <c r="AH319" s="75">
        <f>+VLOOKUP($D319,[1]venta_neta_cons!$A$2:$N$1048576,13,0)</f>
        <v>0</v>
      </c>
      <c r="AI319" s="75">
        <f>+VLOOKUP($D319,[1]venta_neta_cons!$A$2:$N$1048576,14,0)</f>
        <v>0</v>
      </c>
      <c r="AJ319" s="76">
        <f t="shared" si="508"/>
        <v>3195</v>
      </c>
      <c r="AK319" s="159">
        <f t="shared" si="506"/>
        <v>0.48468231611893581</v>
      </c>
      <c r="AL319" s="76"/>
      <c r="AM319" s="75">
        <f>+VLOOKUP($D319,[1]saldo_cons!$A$2:$N$1048576,3,0)</f>
        <v>3195</v>
      </c>
      <c r="AN319" s="75">
        <f>+VLOOKUP($D319,[1]saldo_cons!$A$2:$N$1048576,4,0)</f>
        <v>0</v>
      </c>
      <c r="AO319" s="75">
        <f>+VLOOKUP($D319,[1]saldo_cons!$A$2:$N$1048576,5,0)</f>
        <v>0</v>
      </c>
      <c r="AP319" s="75">
        <f>+VLOOKUP($D319,[1]saldo_cons!$A$2:$N$1048576,6,0)</f>
        <v>0</v>
      </c>
      <c r="AQ319" s="75">
        <f>+VLOOKUP($D319,[1]saldo_cons!$A$2:$N$1048576,7,0)</f>
        <v>0</v>
      </c>
      <c r="AR319" s="75">
        <f>+VLOOKUP($D319,[1]saldo_cons!$A$2:$N$1048576,8,0)</f>
        <v>0</v>
      </c>
      <c r="AS319" s="75">
        <f>+VLOOKUP($D319,[1]saldo_cons!$A$2:$N$1048576,9,0)</f>
        <v>0</v>
      </c>
      <c r="AT319" s="75">
        <f>+VLOOKUP($D319,[1]saldo_cons!$A$2:$N$1048576,10,0)</f>
        <v>0</v>
      </c>
      <c r="AU319" s="75">
        <f>+VLOOKUP($D319,[1]saldo_cons!$A$2:$N$1048576,11,0)</f>
        <v>0</v>
      </c>
      <c r="AV319" s="75">
        <f>+VLOOKUP($D319,[1]saldo_cons!$A$2:$N$1048576,12,0)</f>
        <v>0</v>
      </c>
      <c r="AW319" s="75">
        <f>+VLOOKUP($D319,[1]saldo_cons!$A$2:$N$1048576,13,0)</f>
        <v>0</v>
      </c>
      <c r="AX319" s="75">
        <f>+VLOOKUP($D319,[1]saldo_cons!$A$2:$N$1048576,14,0)</f>
        <v>0</v>
      </c>
      <c r="AY319" s="76">
        <f t="shared" si="585"/>
        <v>3195</v>
      </c>
      <c r="AZ319" s="76"/>
      <c r="BA319" s="76"/>
      <c r="BB319" s="75">
        <f>+VLOOKUP($D319,[1]ggr_cons!$A$2:$N$1048576,3,0)</f>
        <v>1548.56</v>
      </c>
      <c r="BC319" s="75">
        <f>+VLOOKUP($D319,[1]ggr_cons!$A$2:$N$1048576,4,0)</f>
        <v>0</v>
      </c>
      <c r="BD319" s="75">
        <f>+VLOOKUP($D319,[1]ggr_cons!$A$2:$N$1048576,5,0)</f>
        <v>0</v>
      </c>
      <c r="BE319" s="75">
        <f>+VLOOKUP($D319,[1]ggr_cons!$A$2:$N$1048576,6,0)</f>
        <v>0</v>
      </c>
      <c r="BF319" s="75">
        <f>+VLOOKUP($D319,[1]ggr_cons!$A$2:$N$1048576,7,0)</f>
        <v>0</v>
      </c>
      <c r="BG319" s="75">
        <f>+VLOOKUP($D319,[1]ggr_cons!$A$2:$N$1048576,8,0)</f>
        <v>0</v>
      </c>
      <c r="BH319" s="75">
        <f>+VLOOKUP($D319,[1]ggr_cons!$A$2:$N$1048576,9,0)</f>
        <v>0</v>
      </c>
      <c r="BI319" s="75">
        <f>+VLOOKUP($D319,[1]ggr_cons!$A$2:$N$1048576,10,0)</f>
        <v>0</v>
      </c>
      <c r="BJ319" s="75">
        <f>+VLOOKUP($D319,[1]ggr_cons!$A$2:$N$1048576,11,0)</f>
        <v>0</v>
      </c>
      <c r="BK319" s="75">
        <f>+VLOOKUP($D319,[1]ggr_cons!$A$2:$N$1048576,12,0)</f>
        <v>0</v>
      </c>
      <c r="BL319" s="75">
        <f>+VLOOKUP($D319,[1]ggr_cons!$A$2:$N$1048576,13,0)</f>
        <v>0</v>
      </c>
      <c r="BM319" s="75">
        <f>+VLOOKUP($D319,[1]ggr_cons!$A$2:$N$1048576,14,0)</f>
        <v>0</v>
      </c>
      <c r="BN319" s="76">
        <f t="shared" si="586"/>
        <v>1548.56</v>
      </c>
      <c r="BO319" s="75"/>
      <c r="BP319" s="75"/>
      <c r="BQ319" s="77">
        <f t="shared" si="509"/>
        <v>31.95</v>
      </c>
      <c r="BR319" s="77">
        <f t="shared" si="510"/>
        <v>0</v>
      </c>
      <c r="BS319" s="77">
        <f t="shared" si="511"/>
        <v>0</v>
      </c>
      <c r="BT319" s="77">
        <f t="shared" si="512"/>
        <v>0</v>
      </c>
      <c r="BU319" s="77">
        <f t="shared" si="513"/>
        <v>0</v>
      </c>
      <c r="BV319" s="77">
        <f t="shared" si="514"/>
        <v>0</v>
      </c>
      <c r="BW319" s="77">
        <f t="shared" si="515"/>
        <v>0</v>
      </c>
      <c r="BX319" s="77">
        <f t="shared" si="516"/>
        <v>0</v>
      </c>
      <c r="BY319" s="77">
        <f t="shared" si="517"/>
        <v>0</v>
      </c>
      <c r="BZ319" s="77">
        <f t="shared" si="518"/>
        <v>0</v>
      </c>
      <c r="CA319" s="77">
        <f t="shared" si="519"/>
        <v>0</v>
      </c>
      <c r="CB319" s="77">
        <f t="shared" si="520"/>
        <v>0</v>
      </c>
      <c r="CC319" s="77">
        <f t="shared" si="521"/>
        <v>31.95</v>
      </c>
      <c r="CD319" s="75"/>
      <c r="CE319" s="77"/>
      <c r="CF319" s="77">
        <f t="shared" si="522"/>
        <v>26.404958677685951</v>
      </c>
      <c r="CG319" s="77">
        <f t="shared" si="523"/>
        <v>0</v>
      </c>
      <c r="CH319" s="77">
        <f t="shared" si="524"/>
        <v>0</v>
      </c>
      <c r="CI319" s="77">
        <f t="shared" si="525"/>
        <v>0</v>
      </c>
      <c r="CJ319" s="77">
        <f t="shared" si="526"/>
        <v>0</v>
      </c>
      <c r="CK319" s="77">
        <f t="shared" si="527"/>
        <v>0</v>
      </c>
      <c r="CL319" s="77">
        <f t="shared" si="528"/>
        <v>0</v>
      </c>
      <c r="CM319" s="77">
        <f t="shared" si="529"/>
        <v>0</v>
      </c>
      <c r="CN319" s="77">
        <f t="shared" si="530"/>
        <v>0</v>
      </c>
      <c r="CO319" s="77">
        <f t="shared" si="531"/>
        <v>0</v>
      </c>
      <c r="CP319" s="77">
        <f t="shared" si="532"/>
        <v>0</v>
      </c>
      <c r="CQ319" s="77">
        <f t="shared" si="533"/>
        <v>0</v>
      </c>
      <c r="CR319" s="77">
        <f t="shared" si="534"/>
        <v>26.404958677685951</v>
      </c>
      <c r="CS319" s="75"/>
      <c r="CT319" s="75"/>
      <c r="CU319" s="78">
        <f t="shared" si="547"/>
        <v>63.9</v>
      </c>
      <c r="CV319" s="78">
        <f t="shared" si="548"/>
        <v>0</v>
      </c>
      <c r="CW319" s="78">
        <f t="shared" si="549"/>
        <v>0</v>
      </c>
      <c r="CX319" s="78">
        <f t="shared" si="550"/>
        <v>0</v>
      </c>
      <c r="CY319" s="78">
        <f t="shared" si="551"/>
        <v>0</v>
      </c>
      <c r="CZ319" s="78">
        <f t="shared" si="552"/>
        <v>0</v>
      </c>
      <c r="DA319" s="78">
        <f t="shared" si="553"/>
        <v>0</v>
      </c>
      <c r="DB319" s="78">
        <f t="shared" si="554"/>
        <v>0</v>
      </c>
      <c r="DC319" s="78">
        <f t="shared" si="555"/>
        <v>0</v>
      </c>
      <c r="DD319" s="78">
        <f t="shared" si="556"/>
        <v>0</v>
      </c>
      <c r="DE319" s="78">
        <f t="shared" si="557"/>
        <v>0</v>
      </c>
      <c r="DF319" s="78">
        <f t="shared" si="558"/>
        <v>0</v>
      </c>
      <c r="DG319" s="77">
        <f t="shared" si="559"/>
        <v>63.9</v>
      </c>
      <c r="DH319" s="75"/>
      <c r="DJ319" s="6">
        <f t="shared" si="560"/>
        <v>30</v>
      </c>
      <c r="DK319" s="6">
        <f t="shared" si="561"/>
        <v>0</v>
      </c>
      <c r="DL319" s="6">
        <f t="shared" si="562"/>
        <v>0</v>
      </c>
      <c r="DM319" s="6">
        <f t="shared" si="563"/>
        <v>0</v>
      </c>
      <c r="DN319" s="6">
        <f t="shared" si="564"/>
        <v>0</v>
      </c>
      <c r="DO319" s="6">
        <f t="shared" si="565"/>
        <v>0</v>
      </c>
      <c r="DP319" s="6">
        <f t="shared" si="566"/>
        <v>0</v>
      </c>
      <c r="DQ319" s="6">
        <f t="shared" si="567"/>
        <v>0</v>
      </c>
      <c r="DR319" s="6">
        <f t="shared" si="568"/>
        <v>0</v>
      </c>
      <c r="DS319" s="6">
        <f t="shared" si="569"/>
        <v>0</v>
      </c>
      <c r="DT319" s="6">
        <f t="shared" si="570"/>
        <v>0</v>
      </c>
      <c r="DU319" s="6">
        <f t="shared" si="571"/>
        <v>0</v>
      </c>
      <c r="DV319" s="77">
        <f t="shared" si="589"/>
        <v>30</v>
      </c>
      <c r="DY319" s="6">
        <v>0</v>
      </c>
      <c r="DZ319" s="6">
        <v>0</v>
      </c>
      <c r="EA319" s="6">
        <v>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77">
        <f t="shared" si="587"/>
        <v>0</v>
      </c>
      <c r="EO319" s="75">
        <f t="shared" si="535"/>
        <v>93.9</v>
      </c>
      <c r="EP319" s="75">
        <f t="shared" si="536"/>
        <v>0</v>
      </c>
      <c r="EQ319" s="75">
        <f t="shared" si="537"/>
        <v>0</v>
      </c>
      <c r="ER319" s="75">
        <f t="shared" si="538"/>
        <v>0</v>
      </c>
      <c r="ES319" s="75">
        <f t="shared" si="539"/>
        <v>0</v>
      </c>
      <c r="ET319" s="75">
        <f t="shared" si="540"/>
        <v>0</v>
      </c>
      <c r="EU319" s="75">
        <f t="shared" si="541"/>
        <v>0</v>
      </c>
      <c r="EV319" s="75">
        <f t="shared" si="542"/>
        <v>0</v>
      </c>
      <c r="EW319" s="75">
        <f t="shared" si="543"/>
        <v>0</v>
      </c>
      <c r="EX319" s="75">
        <f t="shared" si="544"/>
        <v>0</v>
      </c>
      <c r="EY319" s="75">
        <f t="shared" si="545"/>
        <v>0</v>
      </c>
      <c r="EZ319" s="75">
        <f t="shared" si="546"/>
        <v>0</v>
      </c>
      <c r="FA319" s="77">
        <f t="shared" si="588"/>
        <v>93.9</v>
      </c>
      <c r="FD319" s="75">
        <f t="shared" si="572"/>
        <v>3101.1</v>
      </c>
      <c r="FE319" s="75">
        <f t="shared" si="573"/>
        <v>0</v>
      </c>
      <c r="FF319" s="75">
        <f t="shared" si="574"/>
        <v>0</v>
      </c>
      <c r="FG319" s="75">
        <f t="shared" si="575"/>
        <v>0</v>
      </c>
      <c r="FH319" s="75">
        <f t="shared" si="576"/>
        <v>0</v>
      </c>
      <c r="FI319" s="75">
        <f t="shared" si="577"/>
        <v>0</v>
      </c>
      <c r="FJ319" s="75">
        <f t="shared" si="578"/>
        <v>0</v>
      </c>
      <c r="FK319" s="75">
        <f t="shared" si="579"/>
        <v>0</v>
      </c>
      <c r="FL319" s="75">
        <f t="shared" si="580"/>
        <v>0</v>
      </c>
      <c r="FM319" s="75">
        <f t="shared" si="581"/>
        <v>0</v>
      </c>
      <c r="FN319" s="75">
        <f t="shared" si="582"/>
        <v>0</v>
      </c>
      <c r="FO319" s="75">
        <f t="shared" si="583"/>
        <v>0</v>
      </c>
      <c r="FP319" s="75">
        <f t="shared" si="584"/>
        <v>3101.1</v>
      </c>
    </row>
    <row r="320" spans="1:172" ht="15" customHeight="1" outlineLevel="2" x14ac:dyDescent="0.25">
      <c r="A320" s="30">
        <v>12</v>
      </c>
      <c r="B320" s="30" t="s">
        <v>408</v>
      </c>
      <c r="C320" s="30" t="s">
        <v>6</v>
      </c>
      <c r="D320" s="64">
        <f t="shared" si="507"/>
        <v>16298</v>
      </c>
      <c r="E320" s="62">
        <v>16298</v>
      </c>
      <c r="F320" s="37" t="s">
        <v>983</v>
      </c>
      <c r="G320" s="36" t="s">
        <v>410</v>
      </c>
      <c r="H320" s="36" t="s">
        <v>410</v>
      </c>
      <c r="I320" s="44" t="s">
        <v>982</v>
      </c>
      <c r="J320" s="44" t="s">
        <v>445</v>
      </c>
      <c r="K320" s="44" t="s">
        <v>434</v>
      </c>
      <c r="L320" s="32" t="s">
        <v>220</v>
      </c>
      <c r="M320" s="33" t="s">
        <v>405</v>
      </c>
      <c r="N320" s="34">
        <v>0.01</v>
      </c>
      <c r="O320" s="34">
        <v>0.02</v>
      </c>
      <c r="P320" s="34">
        <v>0</v>
      </c>
      <c r="Q320" s="34">
        <v>0</v>
      </c>
      <c r="R320" s="33">
        <v>0</v>
      </c>
      <c r="S320" s="33">
        <v>0</v>
      </c>
      <c r="T320" s="33">
        <v>30</v>
      </c>
      <c r="U320" s="33"/>
      <c r="X320" s="75">
        <f>+VLOOKUP($D320,[1]venta_neta_cons!$A$2:$N$1048576,3,0)</f>
        <v>3639</v>
      </c>
      <c r="Y320" s="75">
        <f>+VLOOKUP($D320,[1]venta_neta_cons!$A$2:$N$1048576,4,0)</f>
        <v>0</v>
      </c>
      <c r="Z320" s="75">
        <f>+VLOOKUP($D320,[1]venta_neta_cons!$A$2:$N$1048576,5,0)</f>
        <v>0</v>
      </c>
      <c r="AA320" s="75">
        <f>+VLOOKUP($D320,[1]venta_neta_cons!$A$2:$N$1048576,6,0)</f>
        <v>0</v>
      </c>
      <c r="AB320" s="75">
        <f>+VLOOKUP($D320,[1]venta_neta_cons!$A$2:$N$1048576,7,0)</f>
        <v>0</v>
      </c>
      <c r="AC320" s="75">
        <f>+VLOOKUP($D320,[1]venta_neta_cons!$A$2:$N$1048576,8,0)</f>
        <v>0</v>
      </c>
      <c r="AD320" s="75">
        <f>+VLOOKUP($D320,[1]venta_neta_cons!$A$2:$N$1048576,9,0)</f>
        <v>0</v>
      </c>
      <c r="AE320" s="75">
        <f>+VLOOKUP($D320,[1]venta_neta_cons!$A$2:$N$1048576,10,0)</f>
        <v>0</v>
      </c>
      <c r="AF320" s="75">
        <f>+VLOOKUP($D320,[1]venta_neta_cons!$A$2:$N$1048576,11,0)</f>
        <v>0</v>
      </c>
      <c r="AG320" s="75">
        <f>+VLOOKUP($D320,[1]venta_neta_cons!$A$2:$N$1048576,12,0)</f>
        <v>0</v>
      </c>
      <c r="AH320" s="75">
        <f>+VLOOKUP($D320,[1]venta_neta_cons!$A$2:$N$1048576,13,0)</f>
        <v>0</v>
      </c>
      <c r="AI320" s="75">
        <f>+VLOOKUP($D320,[1]venta_neta_cons!$A$2:$N$1048576,14,0)</f>
        <v>0</v>
      </c>
      <c r="AJ320" s="76">
        <f t="shared" si="508"/>
        <v>3639</v>
      </c>
      <c r="AK320" s="159">
        <f t="shared" si="506"/>
        <v>0.77671887881286072</v>
      </c>
      <c r="AL320" s="76"/>
      <c r="AM320" s="75">
        <f>+VLOOKUP($D320,[1]saldo_cons!$A$2:$N$1048576,3,0)</f>
        <v>3639</v>
      </c>
      <c r="AN320" s="75">
        <f>+VLOOKUP($D320,[1]saldo_cons!$A$2:$N$1048576,4,0)</f>
        <v>0</v>
      </c>
      <c r="AO320" s="75">
        <f>+VLOOKUP($D320,[1]saldo_cons!$A$2:$N$1048576,5,0)</f>
        <v>0</v>
      </c>
      <c r="AP320" s="75">
        <f>+VLOOKUP($D320,[1]saldo_cons!$A$2:$N$1048576,6,0)</f>
        <v>0</v>
      </c>
      <c r="AQ320" s="75">
        <f>+VLOOKUP($D320,[1]saldo_cons!$A$2:$N$1048576,7,0)</f>
        <v>0</v>
      </c>
      <c r="AR320" s="75">
        <f>+VLOOKUP($D320,[1]saldo_cons!$A$2:$N$1048576,8,0)</f>
        <v>0</v>
      </c>
      <c r="AS320" s="75">
        <f>+VLOOKUP($D320,[1]saldo_cons!$A$2:$N$1048576,9,0)</f>
        <v>0</v>
      </c>
      <c r="AT320" s="75">
        <f>+VLOOKUP($D320,[1]saldo_cons!$A$2:$N$1048576,10,0)</f>
        <v>0</v>
      </c>
      <c r="AU320" s="75">
        <f>+VLOOKUP($D320,[1]saldo_cons!$A$2:$N$1048576,11,0)</f>
        <v>0</v>
      </c>
      <c r="AV320" s="75">
        <f>+VLOOKUP($D320,[1]saldo_cons!$A$2:$N$1048576,12,0)</f>
        <v>0</v>
      </c>
      <c r="AW320" s="75">
        <f>+VLOOKUP($D320,[1]saldo_cons!$A$2:$N$1048576,13,0)</f>
        <v>0</v>
      </c>
      <c r="AX320" s="75">
        <f>+VLOOKUP($D320,[1]saldo_cons!$A$2:$N$1048576,14,0)</f>
        <v>0</v>
      </c>
      <c r="AY320" s="76">
        <f t="shared" si="585"/>
        <v>3639</v>
      </c>
      <c r="AZ320" s="76"/>
      <c r="BA320" s="76"/>
      <c r="BB320" s="75">
        <f>+VLOOKUP($D320,[1]ggr_cons!$A$2:$N$1048576,3,0)</f>
        <v>2826.48</v>
      </c>
      <c r="BC320" s="75">
        <f>+VLOOKUP($D320,[1]ggr_cons!$A$2:$N$1048576,4,0)</f>
        <v>0</v>
      </c>
      <c r="BD320" s="75">
        <f>+VLOOKUP($D320,[1]ggr_cons!$A$2:$N$1048576,5,0)</f>
        <v>0</v>
      </c>
      <c r="BE320" s="75">
        <f>+VLOOKUP($D320,[1]ggr_cons!$A$2:$N$1048576,6,0)</f>
        <v>0</v>
      </c>
      <c r="BF320" s="75">
        <f>+VLOOKUP($D320,[1]ggr_cons!$A$2:$N$1048576,7,0)</f>
        <v>0</v>
      </c>
      <c r="BG320" s="75">
        <f>+VLOOKUP($D320,[1]ggr_cons!$A$2:$N$1048576,8,0)</f>
        <v>0</v>
      </c>
      <c r="BH320" s="75">
        <f>+VLOOKUP($D320,[1]ggr_cons!$A$2:$N$1048576,9,0)</f>
        <v>0</v>
      </c>
      <c r="BI320" s="75">
        <f>+VLOOKUP($D320,[1]ggr_cons!$A$2:$N$1048576,10,0)</f>
        <v>0</v>
      </c>
      <c r="BJ320" s="75">
        <f>+VLOOKUP($D320,[1]ggr_cons!$A$2:$N$1048576,11,0)</f>
        <v>0</v>
      </c>
      <c r="BK320" s="75">
        <f>+VLOOKUP($D320,[1]ggr_cons!$A$2:$N$1048576,12,0)</f>
        <v>0</v>
      </c>
      <c r="BL320" s="75">
        <f>+VLOOKUP($D320,[1]ggr_cons!$A$2:$N$1048576,13,0)</f>
        <v>0</v>
      </c>
      <c r="BM320" s="75">
        <f>+VLOOKUP($D320,[1]ggr_cons!$A$2:$N$1048576,14,0)</f>
        <v>0</v>
      </c>
      <c r="BN320" s="76">
        <f t="shared" si="586"/>
        <v>2826.48</v>
      </c>
      <c r="BO320" s="75"/>
      <c r="BP320" s="75"/>
      <c r="BQ320" s="77">
        <f t="shared" si="509"/>
        <v>36.39</v>
      </c>
      <c r="BR320" s="77">
        <f t="shared" si="510"/>
        <v>0</v>
      </c>
      <c r="BS320" s="77">
        <f t="shared" si="511"/>
        <v>0</v>
      </c>
      <c r="BT320" s="77">
        <f t="shared" si="512"/>
        <v>0</v>
      </c>
      <c r="BU320" s="77">
        <f t="shared" si="513"/>
        <v>0</v>
      </c>
      <c r="BV320" s="77">
        <f t="shared" si="514"/>
        <v>0</v>
      </c>
      <c r="BW320" s="77">
        <f t="shared" si="515"/>
        <v>0</v>
      </c>
      <c r="BX320" s="77">
        <f t="shared" si="516"/>
        <v>0</v>
      </c>
      <c r="BY320" s="77">
        <f t="shared" si="517"/>
        <v>0</v>
      </c>
      <c r="BZ320" s="77">
        <f t="shared" si="518"/>
        <v>0</v>
      </c>
      <c r="CA320" s="77">
        <f t="shared" si="519"/>
        <v>0</v>
      </c>
      <c r="CB320" s="77">
        <f t="shared" si="520"/>
        <v>0</v>
      </c>
      <c r="CC320" s="77">
        <f t="shared" si="521"/>
        <v>36.39</v>
      </c>
      <c r="CD320" s="75"/>
      <c r="CE320" s="77"/>
      <c r="CF320" s="77">
        <f t="shared" si="522"/>
        <v>30.074380165289259</v>
      </c>
      <c r="CG320" s="77">
        <f t="shared" si="523"/>
        <v>0</v>
      </c>
      <c r="CH320" s="77">
        <f t="shared" si="524"/>
        <v>0</v>
      </c>
      <c r="CI320" s="77">
        <f t="shared" si="525"/>
        <v>0</v>
      </c>
      <c r="CJ320" s="77">
        <f t="shared" si="526"/>
        <v>0</v>
      </c>
      <c r="CK320" s="77">
        <f t="shared" si="527"/>
        <v>0</v>
      </c>
      <c r="CL320" s="77">
        <f t="shared" si="528"/>
        <v>0</v>
      </c>
      <c r="CM320" s="77">
        <f t="shared" si="529"/>
        <v>0</v>
      </c>
      <c r="CN320" s="77">
        <f t="shared" si="530"/>
        <v>0</v>
      </c>
      <c r="CO320" s="77">
        <f t="shared" si="531"/>
        <v>0</v>
      </c>
      <c r="CP320" s="77">
        <f t="shared" si="532"/>
        <v>0</v>
      </c>
      <c r="CQ320" s="77">
        <f t="shared" si="533"/>
        <v>0</v>
      </c>
      <c r="CR320" s="77">
        <f t="shared" si="534"/>
        <v>30.074380165289259</v>
      </c>
      <c r="CS320" s="75"/>
      <c r="CT320" s="75"/>
      <c r="CU320" s="78">
        <f t="shared" si="547"/>
        <v>72.78</v>
      </c>
      <c r="CV320" s="78">
        <f t="shared" si="548"/>
        <v>0</v>
      </c>
      <c r="CW320" s="78">
        <f t="shared" si="549"/>
        <v>0</v>
      </c>
      <c r="CX320" s="78">
        <f t="shared" si="550"/>
        <v>0</v>
      </c>
      <c r="CY320" s="78">
        <f t="shared" si="551"/>
        <v>0</v>
      </c>
      <c r="CZ320" s="78">
        <f t="shared" si="552"/>
        <v>0</v>
      </c>
      <c r="DA320" s="78">
        <f t="shared" si="553"/>
        <v>0</v>
      </c>
      <c r="DB320" s="78">
        <f t="shared" si="554"/>
        <v>0</v>
      </c>
      <c r="DC320" s="78">
        <f t="shared" si="555"/>
        <v>0</v>
      </c>
      <c r="DD320" s="78">
        <f t="shared" si="556"/>
        <v>0</v>
      </c>
      <c r="DE320" s="78">
        <f t="shared" si="557"/>
        <v>0</v>
      </c>
      <c r="DF320" s="78">
        <f t="shared" si="558"/>
        <v>0</v>
      </c>
      <c r="DG320" s="77">
        <f t="shared" si="559"/>
        <v>72.78</v>
      </c>
      <c r="DH320" s="75"/>
      <c r="DJ320" s="6">
        <f t="shared" si="560"/>
        <v>30</v>
      </c>
      <c r="DK320" s="6">
        <f t="shared" si="561"/>
        <v>0</v>
      </c>
      <c r="DL320" s="6">
        <f t="shared" si="562"/>
        <v>0</v>
      </c>
      <c r="DM320" s="6">
        <f t="shared" si="563"/>
        <v>0</v>
      </c>
      <c r="DN320" s="6">
        <f t="shared" si="564"/>
        <v>0</v>
      </c>
      <c r="DO320" s="6">
        <f t="shared" si="565"/>
        <v>0</v>
      </c>
      <c r="DP320" s="6">
        <f t="shared" si="566"/>
        <v>0</v>
      </c>
      <c r="DQ320" s="6">
        <f t="shared" si="567"/>
        <v>0</v>
      </c>
      <c r="DR320" s="6">
        <f t="shared" si="568"/>
        <v>0</v>
      </c>
      <c r="DS320" s="6">
        <f t="shared" si="569"/>
        <v>0</v>
      </c>
      <c r="DT320" s="6">
        <f t="shared" si="570"/>
        <v>0</v>
      </c>
      <c r="DU320" s="6">
        <f t="shared" si="571"/>
        <v>0</v>
      </c>
      <c r="DV320" s="77">
        <f t="shared" si="589"/>
        <v>30</v>
      </c>
      <c r="DY320" s="6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77">
        <f t="shared" si="587"/>
        <v>0</v>
      </c>
      <c r="EO320" s="75">
        <f t="shared" si="535"/>
        <v>102.78</v>
      </c>
      <c r="EP320" s="75">
        <f t="shared" si="536"/>
        <v>0</v>
      </c>
      <c r="EQ320" s="75">
        <f t="shared" si="537"/>
        <v>0</v>
      </c>
      <c r="ER320" s="75">
        <f t="shared" si="538"/>
        <v>0</v>
      </c>
      <c r="ES320" s="75">
        <f t="shared" si="539"/>
        <v>0</v>
      </c>
      <c r="ET320" s="75">
        <f t="shared" si="540"/>
        <v>0</v>
      </c>
      <c r="EU320" s="75">
        <f t="shared" si="541"/>
        <v>0</v>
      </c>
      <c r="EV320" s="75">
        <f t="shared" si="542"/>
        <v>0</v>
      </c>
      <c r="EW320" s="75">
        <f t="shared" si="543"/>
        <v>0</v>
      </c>
      <c r="EX320" s="75">
        <f t="shared" si="544"/>
        <v>0</v>
      </c>
      <c r="EY320" s="75">
        <f t="shared" si="545"/>
        <v>0</v>
      </c>
      <c r="EZ320" s="75">
        <f t="shared" si="546"/>
        <v>0</v>
      </c>
      <c r="FA320" s="77">
        <f t="shared" si="588"/>
        <v>102.78</v>
      </c>
      <c r="FD320" s="75">
        <f t="shared" si="572"/>
        <v>3536.22</v>
      </c>
      <c r="FE320" s="75">
        <f t="shared" si="573"/>
        <v>0</v>
      </c>
      <c r="FF320" s="75">
        <f t="shared" si="574"/>
        <v>0</v>
      </c>
      <c r="FG320" s="75">
        <f t="shared" si="575"/>
        <v>0</v>
      </c>
      <c r="FH320" s="75">
        <f t="shared" si="576"/>
        <v>0</v>
      </c>
      <c r="FI320" s="75">
        <f t="shared" si="577"/>
        <v>0</v>
      </c>
      <c r="FJ320" s="75">
        <f t="shared" si="578"/>
        <v>0</v>
      </c>
      <c r="FK320" s="75">
        <f t="shared" si="579"/>
        <v>0</v>
      </c>
      <c r="FL320" s="75">
        <f t="shared" si="580"/>
        <v>0</v>
      </c>
      <c r="FM320" s="75">
        <f t="shared" si="581"/>
        <v>0</v>
      </c>
      <c r="FN320" s="75">
        <f t="shared" si="582"/>
        <v>0</v>
      </c>
      <c r="FO320" s="75">
        <f t="shared" si="583"/>
        <v>0</v>
      </c>
      <c r="FP320" s="75">
        <f t="shared" si="584"/>
        <v>3536.22</v>
      </c>
    </row>
    <row r="321" spans="1:172" ht="15" customHeight="1" outlineLevel="2" x14ac:dyDescent="0.25">
      <c r="A321" s="30">
        <v>12</v>
      </c>
      <c r="B321" s="30" t="s">
        <v>408</v>
      </c>
      <c r="C321" s="30" t="s">
        <v>6</v>
      </c>
      <c r="D321" s="64">
        <f t="shared" si="507"/>
        <v>16299</v>
      </c>
      <c r="E321" s="62">
        <v>16299</v>
      </c>
      <c r="F321" s="44" t="s">
        <v>986</v>
      </c>
      <c r="G321" s="36" t="s">
        <v>410</v>
      </c>
      <c r="H321" s="36" t="s">
        <v>410</v>
      </c>
      <c r="I321" s="37" t="s">
        <v>984</v>
      </c>
      <c r="J321" s="44" t="s">
        <v>985</v>
      </c>
      <c r="K321" s="44" t="s">
        <v>434</v>
      </c>
      <c r="L321" s="32" t="s">
        <v>220</v>
      </c>
      <c r="M321" s="33" t="s">
        <v>405</v>
      </c>
      <c r="N321" s="34">
        <v>0.01</v>
      </c>
      <c r="O321" s="34">
        <v>0.02</v>
      </c>
      <c r="P321" s="34">
        <v>0</v>
      </c>
      <c r="Q321" s="34">
        <v>0</v>
      </c>
      <c r="R321" s="33">
        <v>0</v>
      </c>
      <c r="S321" s="33">
        <v>0</v>
      </c>
      <c r="T321" s="33">
        <v>30</v>
      </c>
      <c r="U321" s="33"/>
      <c r="X321" s="75">
        <f>+VLOOKUP($D321,[1]venta_neta_cons!$A$2:$N$1048576,3,0)</f>
        <v>2313</v>
      </c>
      <c r="Y321" s="75">
        <f>+VLOOKUP($D321,[1]venta_neta_cons!$A$2:$N$1048576,4,0)</f>
        <v>0</v>
      </c>
      <c r="Z321" s="75">
        <f>+VLOOKUP($D321,[1]venta_neta_cons!$A$2:$N$1048576,5,0)</f>
        <v>0</v>
      </c>
      <c r="AA321" s="75">
        <f>+VLOOKUP($D321,[1]venta_neta_cons!$A$2:$N$1048576,6,0)</f>
        <v>0</v>
      </c>
      <c r="AB321" s="75">
        <f>+VLOOKUP($D321,[1]venta_neta_cons!$A$2:$N$1048576,7,0)</f>
        <v>0</v>
      </c>
      <c r="AC321" s="75">
        <f>+VLOOKUP($D321,[1]venta_neta_cons!$A$2:$N$1048576,8,0)</f>
        <v>0</v>
      </c>
      <c r="AD321" s="75">
        <f>+VLOOKUP($D321,[1]venta_neta_cons!$A$2:$N$1048576,9,0)</f>
        <v>0</v>
      </c>
      <c r="AE321" s="75">
        <f>+VLOOKUP($D321,[1]venta_neta_cons!$A$2:$N$1048576,10,0)</f>
        <v>0</v>
      </c>
      <c r="AF321" s="75">
        <f>+VLOOKUP($D321,[1]venta_neta_cons!$A$2:$N$1048576,11,0)</f>
        <v>0</v>
      </c>
      <c r="AG321" s="75">
        <f>+VLOOKUP($D321,[1]venta_neta_cons!$A$2:$N$1048576,12,0)</f>
        <v>0</v>
      </c>
      <c r="AH321" s="75">
        <f>+VLOOKUP($D321,[1]venta_neta_cons!$A$2:$N$1048576,13,0)</f>
        <v>0</v>
      </c>
      <c r="AI321" s="75">
        <f>+VLOOKUP($D321,[1]venta_neta_cons!$A$2:$N$1048576,14,0)</f>
        <v>0</v>
      </c>
      <c r="AJ321" s="76">
        <f t="shared" si="508"/>
        <v>2313</v>
      </c>
      <c r="AK321" s="159">
        <f t="shared" si="506"/>
        <v>0.12556420233463036</v>
      </c>
      <c r="AL321" s="76"/>
      <c r="AM321" s="75">
        <f>+VLOOKUP($D321,[1]saldo_cons!$A$2:$N$1048576,3,0)</f>
        <v>2313</v>
      </c>
      <c r="AN321" s="75">
        <f>+VLOOKUP($D321,[1]saldo_cons!$A$2:$N$1048576,4,0)</f>
        <v>0</v>
      </c>
      <c r="AO321" s="75">
        <f>+VLOOKUP($D321,[1]saldo_cons!$A$2:$N$1048576,5,0)</f>
        <v>0</v>
      </c>
      <c r="AP321" s="75">
        <f>+VLOOKUP($D321,[1]saldo_cons!$A$2:$N$1048576,6,0)</f>
        <v>0</v>
      </c>
      <c r="AQ321" s="75">
        <f>+VLOOKUP($D321,[1]saldo_cons!$A$2:$N$1048576,7,0)</f>
        <v>0</v>
      </c>
      <c r="AR321" s="75">
        <f>+VLOOKUP($D321,[1]saldo_cons!$A$2:$N$1048576,8,0)</f>
        <v>0</v>
      </c>
      <c r="AS321" s="75">
        <f>+VLOOKUP($D321,[1]saldo_cons!$A$2:$N$1048576,9,0)</f>
        <v>0</v>
      </c>
      <c r="AT321" s="75">
        <f>+VLOOKUP($D321,[1]saldo_cons!$A$2:$N$1048576,10,0)</f>
        <v>0</v>
      </c>
      <c r="AU321" s="75">
        <f>+VLOOKUP($D321,[1]saldo_cons!$A$2:$N$1048576,11,0)</f>
        <v>0</v>
      </c>
      <c r="AV321" s="75">
        <f>+VLOOKUP($D321,[1]saldo_cons!$A$2:$N$1048576,12,0)</f>
        <v>0</v>
      </c>
      <c r="AW321" s="75">
        <f>+VLOOKUP($D321,[1]saldo_cons!$A$2:$N$1048576,13,0)</f>
        <v>0</v>
      </c>
      <c r="AX321" s="75">
        <f>+VLOOKUP($D321,[1]saldo_cons!$A$2:$N$1048576,14,0)</f>
        <v>0</v>
      </c>
      <c r="AY321" s="76">
        <f t="shared" si="585"/>
        <v>2313</v>
      </c>
      <c r="AZ321" s="76"/>
      <c r="BA321" s="76"/>
      <c r="BB321" s="75">
        <f>+VLOOKUP($D321,[1]ggr_cons!$A$2:$N$1048576,3,0)</f>
        <v>290.43000000000006</v>
      </c>
      <c r="BC321" s="75">
        <f>+VLOOKUP($D321,[1]ggr_cons!$A$2:$N$1048576,4,0)</f>
        <v>0</v>
      </c>
      <c r="BD321" s="75">
        <f>+VLOOKUP($D321,[1]ggr_cons!$A$2:$N$1048576,5,0)</f>
        <v>0</v>
      </c>
      <c r="BE321" s="75">
        <f>+VLOOKUP($D321,[1]ggr_cons!$A$2:$N$1048576,6,0)</f>
        <v>0</v>
      </c>
      <c r="BF321" s="75">
        <f>+VLOOKUP($D321,[1]ggr_cons!$A$2:$N$1048576,7,0)</f>
        <v>0</v>
      </c>
      <c r="BG321" s="75">
        <f>+VLOOKUP($D321,[1]ggr_cons!$A$2:$N$1048576,8,0)</f>
        <v>0</v>
      </c>
      <c r="BH321" s="75">
        <f>+VLOOKUP($D321,[1]ggr_cons!$A$2:$N$1048576,9,0)</f>
        <v>0</v>
      </c>
      <c r="BI321" s="75">
        <f>+VLOOKUP($D321,[1]ggr_cons!$A$2:$N$1048576,10,0)</f>
        <v>0</v>
      </c>
      <c r="BJ321" s="75">
        <f>+VLOOKUP($D321,[1]ggr_cons!$A$2:$N$1048576,11,0)</f>
        <v>0</v>
      </c>
      <c r="BK321" s="75">
        <f>+VLOOKUP($D321,[1]ggr_cons!$A$2:$N$1048576,12,0)</f>
        <v>0</v>
      </c>
      <c r="BL321" s="75">
        <f>+VLOOKUP($D321,[1]ggr_cons!$A$2:$N$1048576,13,0)</f>
        <v>0</v>
      </c>
      <c r="BM321" s="75">
        <f>+VLOOKUP($D321,[1]ggr_cons!$A$2:$N$1048576,14,0)</f>
        <v>0</v>
      </c>
      <c r="BN321" s="76">
        <f t="shared" si="586"/>
        <v>290.43000000000006</v>
      </c>
      <c r="BO321" s="75"/>
      <c r="BP321" s="75"/>
      <c r="BQ321" s="77">
        <f t="shared" si="509"/>
        <v>23.13</v>
      </c>
      <c r="BR321" s="77">
        <f t="shared" si="510"/>
        <v>0</v>
      </c>
      <c r="BS321" s="77">
        <f t="shared" si="511"/>
        <v>0</v>
      </c>
      <c r="BT321" s="77">
        <f t="shared" si="512"/>
        <v>0</v>
      </c>
      <c r="BU321" s="77">
        <f t="shared" si="513"/>
        <v>0</v>
      </c>
      <c r="BV321" s="77">
        <f t="shared" si="514"/>
        <v>0</v>
      </c>
      <c r="BW321" s="77">
        <f t="shared" si="515"/>
        <v>0</v>
      </c>
      <c r="BX321" s="77">
        <f t="shared" si="516"/>
        <v>0</v>
      </c>
      <c r="BY321" s="77">
        <f t="shared" si="517"/>
        <v>0</v>
      </c>
      <c r="BZ321" s="77">
        <f t="shared" si="518"/>
        <v>0</v>
      </c>
      <c r="CA321" s="77">
        <f t="shared" si="519"/>
        <v>0</v>
      </c>
      <c r="CB321" s="77">
        <f t="shared" si="520"/>
        <v>0</v>
      </c>
      <c r="CC321" s="77">
        <f t="shared" si="521"/>
        <v>23.13</v>
      </c>
      <c r="CD321" s="75"/>
      <c r="CE321" s="77"/>
      <c r="CF321" s="77">
        <f t="shared" si="522"/>
        <v>19.115702479338843</v>
      </c>
      <c r="CG321" s="77">
        <f t="shared" si="523"/>
        <v>0</v>
      </c>
      <c r="CH321" s="77">
        <f t="shared" si="524"/>
        <v>0</v>
      </c>
      <c r="CI321" s="77">
        <f t="shared" si="525"/>
        <v>0</v>
      </c>
      <c r="CJ321" s="77">
        <f t="shared" si="526"/>
        <v>0</v>
      </c>
      <c r="CK321" s="77">
        <f t="shared" si="527"/>
        <v>0</v>
      </c>
      <c r="CL321" s="77">
        <f t="shared" si="528"/>
        <v>0</v>
      </c>
      <c r="CM321" s="77">
        <f t="shared" si="529"/>
        <v>0</v>
      </c>
      <c r="CN321" s="77">
        <f t="shared" si="530"/>
        <v>0</v>
      </c>
      <c r="CO321" s="77">
        <f t="shared" si="531"/>
        <v>0</v>
      </c>
      <c r="CP321" s="77">
        <f t="shared" si="532"/>
        <v>0</v>
      </c>
      <c r="CQ321" s="77">
        <f t="shared" si="533"/>
        <v>0</v>
      </c>
      <c r="CR321" s="77">
        <f t="shared" si="534"/>
        <v>19.115702479338843</v>
      </c>
      <c r="CS321" s="75"/>
      <c r="CT321" s="75"/>
      <c r="CU321" s="78">
        <f t="shared" si="547"/>
        <v>46.26</v>
      </c>
      <c r="CV321" s="78">
        <f t="shared" si="548"/>
        <v>0</v>
      </c>
      <c r="CW321" s="78">
        <f t="shared" si="549"/>
        <v>0</v>
      </c>
      <c r="CX321" s="78">
        <f t="shared" si="550"/>
        <v>0</v>
      </c>
      <c r="CY321" s="78">
        <f t="shared" si="551"/>
        <v>0</v>
      </c>
      <c r="CZ321" s="78">
        <f t="shared" si="552"/>
        <v>0</v>
      </c>
      <c r="DA321" s="78">
        <f t="shared" si="553"/>
        <v>0</v>
      </c>
      <c r="DB321" s="78">
        <f t="shared" si="554"/>
        <v>0</v>
      </c>
      <c r="DC321" s="78">
        <f t="shared" si="555"/>
        <v>0</v>
      </c>
      <c r="DD321" s="78">
        <f t="shared" si="556"/>
        <v>0</v>
      </c>
      <c r="DE321" s="78">
        <f t="shared" si="557"/>
        <v>0</v>
      </c>
      <c r="DF321" s="78">
        <f t="shared" si="558"/>
        <v>0</v>
      </c>
      <c r="DG321" s="77">
        <f t="shared" si="559"/>
        <v>46.26</v>
      </c>
      <c r="DH321" s="75"/>
      <c r="DJ321" s="6">
        <f t="shared" si="560"/>
        <v>30</v>
      </c>
      <c r="DK321" s="6">
        <f t="shared" si="561"/>
        <v>0</v>
      </c>
      <c r="DL321" s="6">
        <f t="shared" si="562"/>
        <v>0</v>
      </c>
      <c r="DM321" s="6">
        <f t="shared" si="563"/>
        <v>0</v>
      </c>
      <c r="DN321" s="6">
        <f t="shared" si="564"/>
        <v>0</v>
      </c>
      <c r="DO321" s="6">
        <f t="shared" si="565"/>
        <v>0</v>
      </c>
      <c r="DP321" s="6">
        <f t="shared" si="566"/>
        <v>0</v>
      </c>
      <c r="DQ321" s="6">
        <f t="shared" si="567"/>
        <v>0</v>
      </c>
      <c r="DR321" s="6">
        <f t="shared" si="568"/>
        <v>0</v>
      </c>
      <c r="DS321" s="6">
        <f t="shared" si="569"/>
        <v>0</v>
      </c>
      <c r="DT321" s="6">
        <f t="shared" si="570"/>
        <v>0</v>
      </c>
      <c r="DU321" s="6">
        <f t="shared" si="571"/>
        <v>0</v>
      </c>
      <c r="DV321" s="77">
        <f t="shared" si="589"/>
        <v>30</v>
      </c>
      <c r="DY321" s="6">
        <v>0</v>
      </c>
      <c r="DZ321" s="6">
        <v>0</v>
      </c>
      <c r="EA321" s="6">
        <v>0</v>
      </c>
      <c r="EB321" s="6">
        <v>0</v>
      </c>
      <c r="EC321" s="6">
        <v>0</v>
      </c>
      <c r="ED321" s="6">
        <v>0</v>
      </c>
      <c r="EE321" s="6">
        <v>0</v>
      </c>
      <c r="EF321" s="6">
        <v>0</v>
      </c>
      <c r="EG321" s="6">
        <v>0</v>
      </c>
      <c r="EH321" s="6">
        <v>0</v>
      </c>
      <c r="EI321" s="6">
        <v>0</v>
      </c>
      <c r="EJ321" s="6">
        <v>0</v>
      </c>
      <c r="EK321" s="77">
        <f t="shared" si="587"/>
        <v>0</v>
      </c>
      <c r="EO321" s="75">
        <f t="shared" si="535"/>
        <v>76.259999999999991</v>
      </c>
      <c r="EP321" s="75">
        <f t="shared" si="536"/>
        <v>0</v>
      </c>
      <c r="EQ321" s="75">
        <f t="shared" si="537"/>
        <v>0</v>
      </c>
      <c r="ER321" s="75">
        <f t="shared" si="538"/>
        <v>0</v>
      </c>
      <c r="ES321" s="75">
        <f t="shared" si="539"/>
        <v>0</v>
      </c>
      <c r="ET321" s="75">
        <f t="shared" si="540"/>
        <v>0</v>
      </c>
      <c r="EU321" s="75">
        <f t="shared" si="541"/>
        <v>0</v>
      </c>
      <c r="EV321" s="75">
        <f t="shared" si="542"/>
        <v>0</v>
      </c>
      <c r="EW321" s="75">
        <f t="shared" si="543"/>
        <v>0</v>
      </c>
      <c r="EX321" s="75">
        <f t="shared" si="544"/>
        <v>0</v>
      </c>
      <c r="EY321" s="75">
        <f t="shared" si="545"/>
        <v>0</v>
      </c>
      <c r="EZ321" s="75">
        <f t="shared" si="546"/>
        <v>0</v>
      </c>
      <c r="FA321" s="77">
        <f t="shared" si="588"/>
        <v>76.259999999999991</v>
      </c>
      <c r="FD321" s="75">
        <f t="shared" si="572"/>
        <v>2236.7399999999998</v>
      </c>
      <c r="FE321" s="75">
        <f t="shared" si="573"/>
        <v>0</v>
      </c>
      <c r="FF321" s="75">
        <f t="shared" si="574"/>
        <v>0</v>
      </c>
      <c r="FG321" s="75">
        <f t="shared" si="575"/>
        <v>0</v>
      </c>
      <c r="FH321" s="75">
        <f t="shared" si="576"/>
        <v>0</v>
      </c>
      <c r="FI321" s="75">
        <f t="shared" si="577"/>
        <v>0</v>
      </c>
      <c r="FJ321" s="75">
        <f t="shared" si="578"/>
        <v>0</v>
      </c>
      <c r="FK321" s="75">
        <f t="shared" si="579"/>
        <v>0</v>
      </c>
      <c r="FL321" s="75">
        <f t="shared" si="580"/>
        <v>0</v>
      </c>
      <c r="FM321" s="75">
        <f t="shared" si="581"/>
        <v>0</v>
      </c>
      <c r="FN321" s="75">
        <f t="shared" si="582"/>
        <v>0</v>
      </c>
      <c r="FO321" s="75">
        <f t="shared" si="583"/>
        <v>0</v>
      </c>
      <c r="FP321" s="75">
        <f t="shared" si="584"/>
        <v>2236.7399999999998</v>
      </c>
    </row>
    <row r="322" spans="1:172" ht="15" customHeight="1" outlineLevel="2" x14ac:dyDescent="0.25">
      <c r="A322" s="30">
        <v>12</v>
      </c>
      <c r="B322" s="30" t="s">
        <v>408</v>
      </c>
      <c r="C322" s="30" t="s">
        <v>6</v>
      </c>
      <c r="D322" s="64">
        <f t="shared" si="507"/>
        <v>16300</v>
      </c>
      <c r="E322" s="62">
        <v>16300</v>
      </c>
      <c r="F322" s="44" t="s">
        <v>989</v>
      </c>
      <c r="G322" s="36" t="s">
        <v>410</v>
      </c>
      <c r="H322" s="36" t="s">
        <v>410</v>
      </c>
      <c r="I322" s="44" t="s">
        <v>987</v>
      </c>
      <c r="J322" s="44" t="s">
        <v>988</v>
      </c>
      <c r="K322" s="44" t="s">
        <v>415</v>
      </c>
      <c r="L322" s="32" t="s">
        <v>220</v>
      </c>
      <c r="M322" s="33" t="s">
        <v>405</v>
      </c>
      <c r="N322" s="34">
        <v>0.01</v>
      </c>
      <c r="O322" s="34">
        <v>0.02</v>
      </c>
      <c r="P322" s="34">
        <v>0</v>
      </c>
      <c r="Q322" s="34">
        <v>0</v>
      </c>
      <c r="R322" s="33">
        <v>0</v>
      </c>
      <c r="S322" s="33">
        <v>0</v>
      </c>
      <c r="T322" s="33">
        <v>30</v>
      </c>
      <c r="U322" s="33"/>
      <c r="X322" s="75">
        <f>+VLOOKUP($D322,[1]venta_neta_cons!$A$2:$N$1048576,3,0)</f>
        <v>1375</v>
      </c>
      <c r="Y322" s="75">
        <f>+VLOOKUP($D322,[1]venta_neta_cons!$A$2:$N$1048576,4,0)</f>
        <v>0</v>
      </c>
      <c r="Z322" s="75">
        <f>+VLOOKUP($D322,[1]venta_neta_cons!$A$2:$N$1048576,5,0)</f>
        <v>0</v>
      </c>
      <c r="AA322" s="75">
        <f>+VLOOKUP($D322,[1]venta_neta_cons!$A$2:$N$1048576,6,0)</f>
        <v>0</v>
      </c>
      <c r="AB322" s="75">
        <f>+VLOOKUP($D322,[1]venta_neta_cons!$A$2:$N$1048576,7,0)</f>
        <v>0</v>
      </c>
      <c r="AC322" s="75">
        <f>+VLOOKUP($D322,[1]venta_neta_cons!$A$2:$N$1048576,8,0)</f>
        <v>0</v>
      </c>
      <c r="AD322" s="75">
        <f>+VLOOKUP($D322,[1]venta_neta_cons!$A$2:$N$1048576,9,0)</f>
        <v>0</v>
      </c>
      <c r="AE322" s="75">
        <f>+VLOOKUP($D322,[1]venta_neta_cons!$A$2:$N$1048576,10,0)</f>
        <v>0</v>
      </c>
      <c r="AF322" s="75">
        <f>+VLOOKUP($D322,[1]venta_neta_cons!$A$2:$N$1048576,11,0)</f>
        <v>0</v>
      </c>
      <c r="AG322" s="75">
        <f>+VLOOKUP($D322,[1]venta_neta_cons!$A$2:$N$1048576,12,0)</f>
        <v>0</v>
      </c>
      <c r="AH322" s="75">
        <f>+VLOOKUP($D322,[1]venta_neta_cons!$A$2:$N$1048576,13,0)</f>
        <v>0</v>
      </c>
      <c r="AI322" s="75">
        <f>+VLOOKUP($D322,[1]venta_neta_cons!$A$2:$N$1048576,14,0)</f>
        <v>0</v>
      </c>
      <c r="AJ322" s="76">
        <f t="shared" si="508"/>
        <v>1375</v>
      </c>
      <c r="AK322" s="159">
        <f t="shared" si="506"/>
        <v>0.62912000000000001</v>
      </c>
      <c r="AL322" s="76"/>
      <c r="AM322" s="75">
        <f>+VLOOKUP($D322,[1]saldo_cons!$A$2:$N$1048576,3,0)</f>
        <v>1375</v>
      </c>
      <c r="AN322" s="75">
        <f>+VLOOKUP($D322,[1]saldo_cons!$A$2:$N$1048576,4,0)</f>
        <v>0</v>
      </c>
      <c r="AO322" s="75">
        <f>+VLOOKUP($D322,[1]saldo_cons!$A$2:$N$1048576,5,0)</f>
        <v>0</v>
      </c>
      <c r="AP322" s="75">
        <f>+VLOOKUP($D322,[1]saldo_cons!$A$2:$N$1048576,6,0)</f>
        <v>0</v>
      </c>
      <c r="AQ322" s="75">
        <f>+VLOOKUP($D322,[1]saldo_cons!$A$2:$N$1048576,7,0)</f>
        <v>0</v>
      </c>
      <c r="AR322" s="75">
        <f>+VLOOKUP($D322,[1]saldo_cons!$A$2:$N$1048576,8,0)</f>
        <v>0</v>
      </c>
      <c r="AS322" s="75">
        <f>+VLOOKUP($D322,[1]saldo_cons!$A$2:$N$1048576,9,0)</f>
        <v>0</v>
      </c>
      <c r="AT322" s="75">
        <f>+VLOOKUP($D322,[1]saldo_cons!$A$2:$N$1048576,10,0)</f>
        <v>0</v>
      </c>
      <c r="AU322" s="75">
        <f>+VLOOKUP($D322,[1]saldo_cons!$A$2:$N$1048576,11,0)</f>
        <v>0</v>
      </c>
      <c r="AV322" s="75">
        <f>+VLOOKUP($D322,[1]saldo_cons!$A$2:$N$1048576,12,0)</f>
        <v>0</v>
      </c>
      <c r="AW322" s="75">
        <f>+VLOOKUP($D322,[1]saldo_cons!$A$2:$N$1048576,13,0)</f>
        <v>0</v>
      </c>
      <c r="AX322" s="75">
        <f>+VLOOKUP($D322,[1]saldo_cons!$A$2:$N$1048576,14,0)</f>
        <v>0</v>
      </c>
      <c r="AY322" s="76">
        <f t="shared" si="585"/>
        <v>1375</v>
      </c>
      <c r="AZ322" s="76"/>
      <c r="BA322" s="76"/>
      <c r="BB322" s="75">
        <f>+VLOOKUP($D322,[1]ggr_cons!$A$2:$N$1048576,3,0)</f>
        <v>865.04</v>
      </c>
      <c r="BC322" s="75">
        <f>+VLOOKUP($D322,[1]ggr_cons!$A$2:$N$1048576,4,0)</f>
        <v>0</v>
      </c>
      <c r="BD322" s="75">
        <f>+VLOOKUP($D322,[1]ggr_cons!$A$2:$N$1048576,5,0)</f>
        <v>0</v>
      </c>
      <c r="BE322" s="75">
        <f>+VLOOKUP($D322,[1]ggr_cons!$A$2:$N$1048576,6,0)</f>
        <v>0</v>
      </c>
      <c r="BF322" s="75">
        <f>+VLOOKUP($D322,[1]ggr_cons!$A$2:$N$1048576,7,0)</f>
        <v>0</v>
      </c>
      <c r="BG322" s="75">
        <f>+VLOOKUP($D322,[1]ggr_cons!$A$2:$N$1048576,8,0)</f>
        <v>0</v>
      </c>
      <c r="BH322" s="75">
        <f>+VLOOKUP($D322,[1]ggr_cons!$A$2:$N$1048576,9,0)</f>
        <v>0</v>
      </c>
      <c r="BI322" s="75">
        <f>+VLOOKUP($D322,[1]ggr_cons!$A$2:$N$1048576,10,0)</f>
        <v>0</v>
      </c>
      <c r="BJ322" s="75">
        <f>+VLOOKUP($D322,[1]ggr_cons!$A$2:$N$1048576,11,0)</f>
        <v>0</v>
      </c>
      <c r="BK322" s="75">
        <f>+VLOOKUP($D322,[1]ggr_cons!$A$2:$N$1048576,12,0)</f>
        <v>0</v>
      </c>
      <c r="BL322" s="75">
        <f>+VLOOKUP($D322,[1]ggr_cons!$A$2:$N$1048576,13,0)</f>
        <v>0</v>
      </c>
      <c r="BM322" s="75">
        <f>+VLOOKUP($D322,[1]ggr_cons!$A$2:$N$1048576,14,0)</f>
        <v>0</v>
      </c>
      <c r="BN322" s="76">
        <f t="shared" si="586"/>
        <v>865.04</v>
      </c>
      <c r="BO322" s="75"/>
      <c r="BP322" s="75"/>
      <c r="BQ322" s="77">
        <f t="shared" si="509"/>
        <v>13.75</v>
      </c>
      <c r="BR322" s="77">
        <f t="shared" si="510"/>
        <v>0</v>
      </c>
      <c r="BS322" s="77">
        <f t="shared" si="511"/>
        <v>0</v>
      </c>
      <c r="BT322" s="77">
        <f t="shared" si="512"/>
        <v>0</v>
      </c>
      <c r="BU322" s="77">
        <f t="shared" si="513"/>
        <v>0</v>
      </c>
      <c r="BV322" s="77">
        <f t="shared" si="514"/>
        <v>0</v>
      </c>
      <c r="BW322" s="77">
        <f t="shared" si="515"/>
        <v>0</v>
      </c>
      <c r="BX322" s="77">
        <f t="shared" si="516"/>
        <v>0</v>
      </c>
      <c r="BY322" s="77">
        <f t="shared" si="517"/>
        <v>0</v>
      </c>
      <c r="BZ322" s="77">
        <f t="shared" si="518"/>
        <v>0</v>
      </c>
      <c r="CA322" s="77">
        <f t="shared" si="519"/>
        <v>0</v>
      </c>
      <c r="CB322" s="77">
        <f t="shared" si="520"/>
        <v>0</v>
      </c>
      <c r="CC322" s="77">
        <f t="shared" si="521"/>
        <v>13.75</v>
      </c>
      <c r="CD322" s="75"/>
      <c r="CE322" s="77"/>
      <c r="CF322" s="77">
        <f t="shared" si="522"/>
        <v>11.363636363636363</v>
      </c>
      <c r="CG322" s="77">
        <f t="shared" si="523"/>
        <v>0</v>
      </c>
      <c r="CH322" s="77">
        <f t="shared" si="524"/>
        <v>0</v>
      </c>
      <c r="CI322" s="77">
        <f t="shared" si="525"/>
        <v>0</v>
      </c>
      <c r="CJ322" s="77">
        <f t="shared" si="526"/>
        <v>0</v>
      </c>
      <c r="CK322" s="77">
        <f t="shared" si="527"/>
        <v>0</v>
      </c>
      <c r="CL322" s="77">
        <f t="shared" si="528"/>
        <v>0</v>
      </c>
      <c r="CM322" s="77">
        <f t="shared" si="529"/>
        <v>0</v>
      </c>
      <c r="CN322" s="77">
        <f t="shared" si="530"/>
        <v>0</v>
      </c>
      <c r="CO322" s="77">
        <f t="shared" si="531"/>
        <v>0</v>
      </c>
      <c r="CP322" s="77">
        <f t="shared" si="532"/>
        <v>0</v>
      </c>
      <c r="CQ322" s="77">
        <f t="shared" si="533"/>
        <v>0</v>
      </c>
      <c r="CR322" s="77">
        <f t="shared" si="534"/>
        <v>11.363636363636363</v>
      </c>
      <c r="CS322" s="75"/>
      <c r="CT322" s="75"/>
      <c r="CU322" s="78">
        <f t="shared" si="547"/>
        <v>27.5</v>
      </c>
      <c r="CV322" s="78">
        <f t="shared" si="548"/>
        <v>0</v>
      </c>
      <c r="CW322" s="78">
        <f t="shared" si="549"/>
        <v>0</v>
      </c>
      <c r="CX322" s="78">
        <f t="shared" si="550"/>
        <v>0</v>
      </c>
      <c r="CY322" s="78">
        <f t="shared" si="551"/>
        <v>0</v>
      </c>
      <c r="CZ322" s="78">
        <f t="shared" si="552"/>
        <v>0</v>
      </c>
      <c r="DA322" s="78">
        <f t="shared" si="553"/>
        <v>0</v>
      </c>
      <c r="DB322" s="78">
        <f t="shared" si="554"/>
        <v>0</v>
      </c>
      <c r="DC322" s="78">
        <f t="shared" si="555"/>
        <v>0</v>
      </c>
      <c r="DD322" s="78">
        <f t="shared" si="556"/>
        <v>0</v>
      </c>
      <c r="DE322" s="78">
        <f t="shared" si="557"/>
        <v>0</v>
      </c>
      <c r="DF322" s="78">
        <f t="shared" si="558"/>
        <v>0</v>
      </c>
      <c r="DG322" s="77">
        <f t="shared" si="559"/>
        <v>27.5</v>
      </c>
      <c r="DH322" s="75"/>
      <c r="DJ322" s="6">
        <f t="shared" si="560"/>
        <v>30</v>
      </c>
      <c r="DK322" s="6">
        <f t="shared" si="561"/>
        <v>0</v>
      </c>
      <c r="DL322" s="6">
        <f t="shared" si="562"/>
        <v>0</v>
      </c>
      <c r="DM322" s="6">
        <f t="shared" si="563"/>
        <v>0</v>
      </c>
      <c r="DN322" s="6">
        <f t="shared" si="564"/>
        <v>0</v>
      </c>
      <c r="DO322" s="6">
        <f t="shared" si="565"/>
        <v>0</v>
      </c>
      <c r="DP322" s="6">
        <f t="shared" si="566"/>
        <v>0</v>
      </c>
      <c r="DQ322" s="6">
        <f t="shared" si="567"/>
        <v>0</v>
      </c>
      <c r="DR322" s="6">
        <f t="shared" si="568"/>
        <v>0</v>
      </c>
      <c r="DS322" s="6">
        <f t="shared" si="569"/>
        <v>0</v>
      </c>
      <c r="DT322" s="6">
        <f t="shared" si="570"/>
        <v>0</v>
      </c>
      <c r="DU322" s="6">
        <f t="shared" si="571"/>
        <v>0</v>
      </c>
      <c r="DV322" s="77">
        <f t="shared" si="589"/>
        <v>30</v>
      </c>
      <c r="DY322" s="6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77">
        <f t="shared" si="587"/>
        <v>0</v>
      </c>
      <c r="EO322" s="75">
        <f t="shared" si="535"/>
        <v>57.5</v>
      </c>
      <c r="EP322" s="75">
        <f t="shared" si="536"/>
        <v>0</v>
      </c>
      <c r="EQ322" s="75">
        <f t="shared" si="537"/>
        <v>0</v>
      </c>
      <c r="ER322" s="75">
        <f t="shared" si="538"/>
        <v>0</v>
      </c>
      <c r="ES322" s="75">
        <f t="shared" si="539"/>
        <v>0</v>
      </c>
      <c r="ET322" s="75">
        <f t="shared" si="540"/>
        <v>0</v>
      </c>
      <c r="EU322" s="75">
        <f t="shared" si="541"/>
        <v>0</v>
      </c>
      <c r="EV322" s="75">
        <f t="shared" si="542"/>
        <v>0</v>
      </c>
      <c r="EW322" s="75">
        <f t="shared" si="543"/>
        <v>0</v>
      </c>
      <c r="EX322" s="75">
        <f t="shared" si="544"/>
        <v>0</v>
      </c>
      <c r="EY322" s="75">
        <f t="shared" si="545"/>
        <v>0</v>
      </c>
      <c r="EZ322" s="75">
        <f t="shared" si="546"/>
        <v>0</v>
      </c>
      <c r="FA322" s="77">
        <f t="shared" si="588"/>
        <v>57.5</v>
      </c>
      <c r="FD322" s="75">
        <f t="shared" si="572"/>
        <v>1317.5</v>
      </c>
      <c r="FE322" s="75">
        <f t="shared" si="573"/>
        <v>0</v>
      </c>
      <c r="FF322" s="75">
        <f t="shared" si="574"/>
        <v>0</v>
      </c>
      <c r="FG322" s="75">
        <f t="shared" si="575"/>
        <v>0</v>
      </c>
      <c r="FH322" s="75">
        <f t="shared" si="576"/>
        <v>0</v>
      </c>
      <c r="FI322" s="75">
        <f t="shared" si="577"/>
        <v>0</v>
      </c>
      <c r="FJ322" s="75">
        <f t="shared" si="578"/>
        <v>0</v>
      </c>
      <c r="FK322" s="75">
        <f t="shared" si="579"/>
        <v>0</v>
      </c>
      <c r="FL322" s="75">
        <f t="shared" si="580"/>
        <v>0</v>
      </c>
      <c r="FM322" s="75">
        <f t="shared" si="581"/>
        <v>0</v>
      </c>
      <c r="FN322" s="75">
        <f t="shared" si="582"/>
        <v>0</v>
      </c>
      <c r="FO322" s="75">
        <f t="shared" si="583"/>
        <v>0</v>
      </c>
      <c r="FP322" s="75">
        <f t="shared" si="584"/>
        <v>1317.5</v>
      </c>
    </row>
    <row r="323" spans="1:172" ht="15" customHeight="1" outlineLevel="2" x14ac:dyDescent="0.25">
      <c r="A323" s="30">
        <v>12</v>
      </c>
      <c r="B323" s="30" t="s">
        <v>408</v>
      </c>
      <c r="C323" s="30" t="s">
        <v>6</v>
      </c>
      <c r="D323" s="64">
        <f t="shared" si="507"/>
        <v>16302</v>
      </c>
      <c r="E323" s="62">
        <v>16302</v>
      </c>
      <c r="F323" s="37" t="s">
        <v>992</v>
      </c>
      <c r="G323" s="36" t="s">
        <v>410</v>
      </c>
      <c r="H323" s="36" t="s">
        <v>410</v>
      </c>
      <c r="I323" s="44" t="s">
        <v>990</v>
      </c>
      <c r="J323" s="44" t="s">
        <v>991</v>
      </c>
      <c r="K323" s="44" t="s">
        <v>463</v>
      </c>
      <c r="L323" s="32" t="s">
        <v>220</v>
      </c>
      <c r="M323" s="33" t="s">
        <v>405</v>
      </c>
      <c r="N323" s="34">
        <v>0.01</v>
      </c>
      <c r="O323" s="34">
        <v>0.02</v>
      </c>
      <c r="P323" s="34">
        <v>0</v>
      </c>
      <c r="Q323" s="34">
        <v>0</v>
      </c>
      <c r="R323" s="33">
        <v>0</v>
      </c>
      <c r="S323" s="33">
        <v>0</v>
      </c>
      <c r="T323" s="33">
        <v>30</v>
      </c>
      <c r="U323" s="33"/>
      <c r="X323" s="75">
        <f>+VLOOKUP($D323,[1]venta_neta_cons!$A$2:$N$1048576,3,0)</f>
        <v>50473</v>
      </c>
      <c r="Y323" s="75">
        <f>+VLOOKUP($D323,[1]venta_neta_cons!$A$2:$N$1048576,4,0)</f>
        <v>0</v>
      </c>
      <c r="Z323" s="75">
        <f>+VLOOKUP($D323,[1]venta_neta_cons!$A$2:$N$1048576,5,0)</f>
        <v>0</v>
      </c>
      <c r="AA323" s="75">
        <f>+VLOOKUP($D323,[1]venta_neta_cons!$A$2:$N$1048576,6,0)</f>
        <v>0</v>
      </c>
      <c r="AB323" s="75">
        <f>+VLOOKUP($D323,[1]venta_neta_cons!$A$2:$N$1048576,7,0)</f>
        <v>0</v>
      </c>
      <c r="AC323" s="75">
        <f>+VLOOKUP($D323,[1]venta_neta_cons!$A$2:$N$1048576,8,0)</f>
        <v>0</v>
      </c>
      <c r="AD323" s="75">
        <f>+VLOOKUP($D323,[1]venta_neta_cons!$A$2:$N$1048576,9,0)</f>
        <v>0</v>
      </c>
      <c r="AE323" s="75">
        <f>+VLOOKUP($D323,[1]venta_neta_cons!$A$2:$N$1048576,10,0)</f>
        <v>0</v>
      </c>
      <c r="AF323" s="75">
        <f>+VLOOKUP($D323,[1]venta_neta_cons!$A$2:$N$1048576,11,0)</f>
        <v>0</v>
      </c>
      <c r="AG323" s="75">
        <f>+VLOOKUP($D323,[1]venta_neta_cons!$A$2:$N$1048576,12,0)</f>
        <v>0</v>
      </c>
      <c r="AH323" s="75">
        <f>+VLOOKUP($D323,[1]venta_neta_cons!$A$2:$N$1048576,13,0)</f>
        <v>0</v>
      </c>
      <c r="AI323" s="75">
        <f>+VLOOKUP($D323,[1]venta_neta_cons!$A$2:$N$1048576,14,0)</f>
        <v>0</v>
      </c>
      <c r="AJ323" s="76">
        <f t="shared" si="508"/>
        <v>50473</v>
      </c>
      <c r="AK323" s="159">
        <f t="shared" si="506"/>
        <v>0.15796980563865828</v>
      </c>
      <c r="AL323" s="76"/>
      <c r="AM323" s="75">
        <f>+VLOOKUP($D323,[1]saldo_cons!$A$2:$N$1048576,3,0)</f>
        <v>50473</v>
      </c>
      <c r="AN323" s="75">
        <f>+VLOOKUP($D323,[1]saldo_cons!$A$2:$N$1048576,4,0)</f>
        <v>0</v>
      </c>
      <c r="AO323" s="75">
        <f>+VLOOKUP($D323,[1]saldo_cons!$A$2:$N$1048576,5,0)</f>
        <v>0</v>
      </c>
      <c r="AP323" s="75">
        <f>+VLOOKUP($D323,[1]saldo_cons!$A$2:$N$1048576,6,0)</f>
        <v>0</v>
      </c>
      <c r="AQ323" s="75">
        <f>+VLOOKUP($D323,[1]saldo_cons!$A$2:$N$1048576,7,0)</f>
        <v>0</v>
      </c>
      <c r="AR323" s="75">
        <f>+VLOOKUP($D323,[1]saldo_cons!$A$2:$N$1048576,8,0)</f>
        <v>0</v>
      </c>
      <c r="AS323" s="75">
        <f>+VLOOKUP($D323,[1]saldo_cons!$A$2:$N$1048576,9,0)</f>
        <v>0</v>
      </c>
      <c r="AT323" s="75">
        <f>+VLOOKUP($D323,[1]saldo_cons!$A$2:$N$1048576,10,0)</f>
        <v>0</v>
      </c>
      <c r="AU323" s="75">
        <f>+VLOOKUP($D323,[1]saldo_cons!$A$2:$N$1048576,11,0)</f>
        <v>0</v>
      </c>
      <c r="AV323" s="75">
        <f>+VLOOKUP($D323,[1]saldo_cons!$A$2:$N$1048576,12,0)</f>
        <v>0</v>
      </c>
      <c r="AW323" s="75">
        <f>+VLOOKUP($D323,[1]saldo_cons!$A$2:$N$1048576,13,0)</f>
        <v>0</v>
      </c>
      <c r="AX323" s="75">
        <f>+VLOOKUP($D323,[1]saldo_cons!$A$2:$N$1048576,14,0)</f>
        <v>0</v>
      </c>
      <c r="AY323" s="76">
        <f t="shared" si="585"/>
        <v>50473</v>
      </c>
      <c r="AZ323" s="76"/>
      <c r="BA323" s="76"/>
      <c r="BB323" s="75">
        <f>+VLOOKUP($D323,[1]ggr_cons!$A$2:$N$1048576,3,0)</f>
        <v>7973.2099999999991</v>
      </c>
      <c r="BC323" s="75">
        <f>+VLOOKUP($D323,[1]ggr_cons!$A$2:$N$1048576,4,0)</f>
        <v>0</v>
      </c>
      <c r="BD323" s="75">
        <f>+VLOOKUP($D323,[1]ggr_cons!$A$2:$N$1048576,5,0)</f>
        <v>0</v>
      </c>
      <c r="BE323" s="75">
        <f>+VLOOKUP($D323,[1]ggr_cons!$A$2:$N$1048576,6,0)</f>
        <v>0</v>
      </c>
      <c r="BF323" s="75">
        <f>+VLOOKUP($D323,[1]ggr_cons!$A$2:$N$1048576,7,0)</f>
        <v>0</v>
      </c>
      <c r="BG323" s="75">
        <f>+VLOOKUP($D323,[1]ggr_cons!$A$2:$N$1048576,8,0)</f>
        <v>0</v>
      </c>
      <c r="BH323" s="75">
        <f>+VLOOKUP($D323,[1]ggr_cons!$A$2:$N$1048576,9,0)</f>
        <v>0</v>
      </c>
      <c r="BI323" s="75">
        <f>+VLOOKUP($D323,[1]ggr_cons!$A$2:$N$1048576,10,0)</f>
        <v>0</v>
      </c>
      <c r="BJ323" s="75">
        <f>+VLOOKUP($D323,[1]ggr_cons!$A$2:$N$1048576,11,0)</f>
        <v>0</v>
      </c>
      <c r="BK323" s="75">
        <f>+VLOOKUP($D323,[1]ggr_cons!$A$2:$N$1048576,12,0)</f>
        <v>0</v>
      </c>
      <c r="BL323" s="75">
        <f>+VLOOKUP($D323,[1]ggr_cons!$A$2:$N$1048576,13,0)</f>
        <v>0</v>
      </c>
      <c r="BM323" s="75">
        <f>+VLOOKUP($D323,[1]ggr_cons!$A$2:$N$1048576,14,0)</f>
        <v>0</v>
      </c>
      <c r="BN323" s="76">
        <f t="shared" si="586"/>
        <v>7973.2099999999991</v>
      </c>
      <c r="BO323" s="75"/>
      <c r="BP323" s="75"/>
      <c r="BQ323" s="77">
        <f t="shared" si="509"/>
        <v>504.73</v>
      </c>
      <c r="BR323" s="77">
        <f t="shared" si="510"/>
        <v>0</v>
      </c>
      <c r="BS323" s="77">
        <f t="shared" si="511"/>
        <v>0</v>
      </c>
      <c r="BT323" s="77">
        <f t="shared" si="512"/>
        <v>0</v>
      </c>
      <c r="BU323" s="77">
        <f t="shared" si="513"/>
        <v>0</v>
      </c>
      <c r="BV323" s="77">
        <f t="shared" si="514"/>
        <v>0</v>
      </c>
      <c r="BW323" s="77">
        <f t="shared" si="515"/>
        <v>0</v>
      </c>
      <c r="BX323" s="77">
        <f t="shared" si="516"/>
        <v>0</v>
      </c>
      <c r="BY323" s="77">
        <f t="shared" si="517"/>
        <v>0</v>
      </c>
      <c r="BZ323" s="77">
        <f t="shared" si="518"/>
        <v>0</v>
      </c>
      <c r="CA323" s="77">
        <f t="shared" si="519"/>
        <v>0</v>
      </c>
      <c r="CB323" s="77">
        <f t="shared" si="520"/>
        <v>0</v>
      </c>
      <c r="CC323" s="77">
        <f t="shared" si="521"/>
        <v>504.73</v>
      </c>
      <c r="CD323" s="75"/>
      <c r="CE323" s="77"/>
      <c r="CF323" s="77">
        <f t="shared" si="522"/>
        <v>417.1322314049587</v>
      </c>
      <c r="CG323" s="77">
        <f t="shared" si="523"/>
        <v>0</v>
      </c>
      <c r="CH323" s="77">
        <f t="shared" si="524"/>
        <v>0</v>
      </c>
      <c r="CI323" s="77">
        <f t="shared" si="525"/>
        <v>0</v>
      </c>
      <c r="CJ323" s="77">
        <f t="shared" si="526"/>
        <v>0</v>
      </c>
      <c r="CK323" s="77">
        <f t="shared" si="527"/>
        <v>0</v>
      </c>
      <c r="CL323" s="77">
        <f t="shared" si="528"/>
        <v>0</v>
      </c>
      <c r="CM323" s="77">
        <f t="shared" si="529"/>
        <v>0</v>
      </c>
      <c r="CN323" s="77">
        <f t="shared" si="530"/>
        <v>0</v>
      </c>
      <c r="CO323" s="77">
        <f t="shared" si="531"/>
        <v>0</v>
      </c>
      <c r="CP323" s="77">
        <f t="shared" si="532"/>
        <v>0</v>
      </c>
      <c r="CQ323" s="77">
        <f t="shared" si="533"/>
        <v>0</v>
      </c>
      <c r="CR323" s="77">
        <f t="shared" si="534"/>
        <v>417.1322314049587</v>
      </c>
      <c r="CS323" s="75"/>
      <c r="CT323" s="75"/>
      <c r="CU323" s="78">
        <f t="shared" si="547"/>
        <v>1009.46</v>
      </c>
      <c r="CV323" s="78">
        <f t="shared" si="548"/>
        <v>0</v>
      </c>
      <c r="CW323" s="78">
        <f t="shared" si="549"/>
        <v>0</v>
      </c>
      <c r="CX323" s="78">
        <f t="shared" si="550"/>
        <v>0</v>
      </c>
      <c r="CY323" s="78">
        <f t="shared" si="551"/>
        <v>0</v>
      </c>
      <c r="CZ323" s="78">
        <f t="shared" si="552"/>
        <v>0</v>
      </c>
      <c r="DA323" s="78">
        <f t="shared" si="553"/>
        <v>0</v>
      </c>
      <c r="DB323" s="78">
        <f t="shared" si="554"/>
        <v>0</v>
      </c>
      <c r="DC323" s="78">
        <f t="shared" si="555"/>
        <v>0</v>
      </c>
      <c r="DD323" s="78">
        <f t="shared" si="556"/>
        <v>0</v>
      </c>
      <c r="DE323" s="78">
        <f t="shared" si="557"/>
        <v>0</v>
      </c>
      <c r="DF323" s="78">
        <f t="shared" si="558"/>
        <v>0</v>
      </c>
      <c r="DG323" s="77">
        <f t="shared" si="559"/>
        <v>1009.46</v>
      </c>
      <c r="DH323" s="75"/>
      <c r="DJ323" s="6">
        <f t="shared" si="560"/>
        <v>30</v>
      </c>
      <c r="DK323" s="6">
        <f t="shared" si="561"/>
        <v>0</v>
      </c>
      <c r="DL323" s="6">
        <f t="shared" si="562"/>
        <v>0</v>
      </c>
      <c r="DM323" s="6">
        <f t="shared" si="563"/>
        <v>0</v>
      </c>
      <c r="DN323" s="6">
        <f t="shared" si="564"/>
        <v>0</v>
      </c>
      <c r="DO323" s="6">
        <f t="shared" si="565"/>
        <v>0</v>
      </c>
      <c r="DP323" s="6">
        <f t="shared" si="566"/>
        <v>0</v>
      </c>
      <c r="DQ323" s="6">
        <f t="shared" si="567"/>
        <v>0</v>
      </c>
      <c r="DR323" s="6">
        <f t="shared" si="568"/>
        <v>0</v>
      </c>
      <c r="DS323" s="6">
        <f t="shared" si="569"/>
        <v>0</v>
      </c>
      <c r="DT323" s="6">
        <f t="shared" si="570"/>
        <v>0</v>
      </c>
      <c r="DU323" s="6">
        <f t="shared" si="571"/>
        <v>0</v>
      </c>
      <c r="DV323" s="77">
        <f t="shared" si="589"/>
        <v>30</v>
      </c>
      <c r="DY323" s="6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77">
        <f t="shared" si="587"/>
        <v>0</v>
      </c>
      <c r="EO323" s="75">
        <f t="shared" si="535"/>
        <v>1039.46</v>
      </c>
      <c r="EP323" s="75">
        <f t="shared" si="536"/>
        <v>0</v>
      </c>
      <c r="EQ323" s="75">
        <f t="shared" si="537"/>
        <v>0</v>
      </c>
      <c r="ER323" s="75">
        <f t="shared" si="538"/>
        <v>0</v>
      </c>
      <c r="ES323" s="75">
        <f t="shared" si="539"/>
        <v>0</v>
      </c>
      <c r="ET323" s="75">
        <f t="shared" si="540"/>
        <v>0</v>
      </c>
      <c r="EU323" s="75">
        <f t="shared" si="541"/>
        <v>0</v>
      </c>
      <c r="EV323" s="75">
        <f t="shared" si="542"/>
        <v>0</v>
      </c>
      <c r="EW323" s="75">
        <f t="shared" si="543"/>
        <v>0</v>
      </c>
      <c r="EX323" s="75">
        <f t="shared" si="544"/>
        <v>0</v>
      </c>
      <c r="EY323" s="75">
        <f t="shared" si="545"/>
        <v>0</v>
      </c>
      <c r="EZ323" s="75">
        <f t="shared" si="546"/>
        <v>0</v>
      </c>
      <c r="FA323" s="77">
        <f t="shared" si="588"/>
        <v>1039.46</v>
      </c>
      <c r="FD323" s="75">
        <f t="shared" si="572"/>
        <v>49433.54</v>
      </c>
      <c r="FE323" s="75">
        <f t="shared" si="573"/>
        <v>0</v>
      </c>
      <c r="FF323" s="75">
        <f t="shared" si="574"/>
        <v>0</v>
      </c>
      <c r="FG323" s="75">
        <f t="shared" si="575"/>
        <v>0</v>
      </c>
      <c r="FH323" s="75">
        <f t="shared" si="576"/>
        <v>0</v>
      </c>
      <c r="FI323" s="75">
        <f t="shared" si="577"/>
        <v>0</v>
      </c>
      <c r="FJ323" s="75">
        <f t="shared" si="578"/>
        <v>0</v>
      </c>
      <c r="FK323" s="75">
        <f t="shared" si="579"/>
        <v>0</v>
      </c>
      <c r="FL323" s="75">
        <f t="shared" si="580"/>
        <v>0</v>
      </c>
      <c r="FM323" s="75">
        <f t="shared" si="581"/>
        <v>0</v>
      </c>
      <c r="FN323" s="75">
        <f t="shared" si="582"/>
        <v>0</v>
      </c>
      <c r="FO323" s="75">
        <f t="shared" si="583"/>
        <v>0</v>
      </c>
      <c r="FP323" s="75">
        <f t="shared" si="584"/>
        <v>49433.54</v>
      </c>
    </row>
    <row r="324" spans="1:172" ht="15" customHeight="1" outlineLevel="2" x14ac:dyDescent="0.25">
      <c r="A324" s="30">
        <v>12</v>
      </c>
      <c r="B324" s="30" t="s">
        <v>408</v>
      </c>
      <c r="C324" s="30" t="s">
        <v>6</v>
      </c>
      <c r="D324" s="64">
        <f t="shared" si="507"/>
        <v>16303</v>
      </c>
      <c r="E324" s="62">
        <v>16303</v>
      </c>
      <c r="F324" s="37" t="s">
        <v>995</v>
      </c>
      <c r="G324" s="36" t="s">
        <v>410</v>
      </c>
      <c r="H324" s="36" t="s">
        <v>410</v>
      </c>
      <c r="I324" s="37" t="s">
        <v>993</v>
      </c>
      <c r="J324" s="44" t="s">
        <v>994</v>
      </c>
      <c r="K324" s="44" t="s">
        <v>463</v>
      </c>
      <c r="L324" s="32" t="s">
        <v>220</v>
      </c>
      <c r="M324" s="33" t="s">
        <v>405</v>
      </c>
      <c r="N324" s="34">
        <v>0.01</v>
      </c>
      <c r="O324" s="34">
        <v>0.02</v>
      </c>
      <c r="P324" s="34">
        <v>0</v>
      </c>
      <c r="Q324" s="34">
        <v>0</v>
      </c>
      <c r="R324" s="33">
        <v>0</v>
      </c>
      <c r="S324" s="33">
        <v>0</v>
      </c>
      <c r="T324" s="33">
        <v>30</v>
      </c>
      <c r="U324" s="33"/>
      <c r="X324" s="75">
        <f>+VLOOKUP($D324,[1]venta_neta_cons!$A$2:$N$1048576,3,0)</f>
        <v>540</v>
      </c>
      <c r="Y324" s="75">
        <f>+VLOOKUP($D324,[1]venta_neta_cons!$A$2:$N$1048576,4,0)</f>
        <v>0</v>
      </c>
      <c r="Z324" s="75">
        <f>+VLOOKUP($D324,[1]venta_neta_cons!$A$2:$N$1048576,5,0)</f>
        <v>0</v>
      </c>
      <c r="AA324" s="75">
        <f>+VLOOKUP($D324,[1]venta_neta_cons!$A$2:$N$1048576,6,0)</f>
        <v>0</v>
      </c>
      <c r="AB324" s="75">
        <f>+VLOOKUP($D324,[1]venta_neta_cons!$A$2:$N$1048576,7,0)</f>
        <v>0</v>
      </c>
      <c r="AC324" s="75">
        <f>+VLOOKUP($D324,[1]venta_neta_cons!$A$2:$N$1048576,8,0)</f>
        <v>0</v>
      </c>
      <c r="AD324" s="75">
        <f>+VLOOKUP($D324,[1]venta_neta_cons!$A$2:$N$1048576,9,0)</f>
        <v>0</v>
      </c>
      <c r="AE324" s="75">
        <f>+VLOOKUP($D324,[1]venta_neta_cons!$A$2:$N$1048576,10,0)</f>
        <v>0</v>
      </c>
      <c r="AF324" s="75">
        <f>+VLOOKUP($D324,[1]venta_neta_cons!$A$2:$N$1048576,11,0)</f>
        <v>0</v>
      </c>
      <c r="AG324" s="75">
        <f>+VLOOKUP($D324,[1]venta_neta_cons!$A$2:$N$1048576,12,0)</f>
        <v>0</v>
      </c>
      <c r="AH324" s="75">
        <f>+VLOOKUP($D324,[1]venta_neta_cons!$A$2:$N$1048576,13,0)</f>
        <v>0</v>
      </c>
      <c r="AI324" s="75">
        <f>+VLOOKUP($D324,[1]venta_neta_cons!$A$2:$N$1048576,14,0)</f>
        <v>0</v>
      </c>
      <c r="AJ324" s="76">
        <f t="shared" si="508"/>
        <v>540</v>
      </c>
      <c r="AK324" s="159">
        <f t="shared" si="506"/>
        <v>0.65638888888888891</v>
      </c>
      <c r="AL324" s="76"/>
      <c r="AM324" s="75">
        <f>+VLOOKUP($D324,[1]saldo_cons!$A$2:$N$1048576,3,0)</f>
        <v>540</v>
      </c>
      <c r="AN324" s="75">
        <f>+VLOOKUP($D324,[1]saldo_cons!$A$2:$N$1048576,4,0)</f>
        <v>0</v>
      </c>
      <c r="AO324" s="75">
        <f>+VLOOKUP($D324,[1]saldo_cons!$A$2:$N$1048576,5,0)</f>
        <v>0</v>
      </c>
      <c r="AP324" s="75">
        <f>+VLOOKUP($D324,[1]saldo_cons!$A$2:$N$1048576,6,0)</f>
        <v>0</v>
      </c>
      <c r="AQ324" s="75">
        <f>+VLOOKUP($D324,[1]saldo_cons!$A$2:$N$1048576,7,0)</f>
        <v>0</v>
      </c>
      <c r="AR324" s="75">
        <f>+VLOOKUP($D324,[1]saldo_cons!$A$2:$N$1048576,8,0)</f>
        <v>0</v>
      </c>
      <c r="AS324" s="75">
        <f>+VLOOKUP($D324,[1]saldo_cons!$A$2:$N$1048576,9,0)</f>
        <v>0</v>
      </c>
      <c r="AT324" s="75">
        <f>+VLOOKUP($D324,[1]saldo_cons!$A$2:$N$1048576,10,0)</f>
        <v>0</v>
      </c>
      <c r="AU324" s="75">
        <f>+VLOOKUP($D324,[1]saldo_cons!$A$2:$N$1048576,11,0)</f>
        <v>0</v>
      </c>
      <c r="AV324" s="75">
        <f>+VLOOKUP($D324,[1]saldo_cons!$A$2:$N$1048576,12,0)</f>
        <v>0</v>
      </c>
      <c r="AW324" s="75">
        <f>+VLOOKUP($D324,[1]saldo_cons!$A$2:$N$1048576,13,0)</f>
        <v>0</v>
      </c>
      <c r="AX324" s="75">
        <f>+VLOOKUP($D324,[1]saldo_cons!$A$2:$N$1048576,14,0)</f>
        <v>0</v>
      </c>
      <c r="AY324" s="76">
        <f t="shared" si="585"/>
        <v>540</v>
      </c>
      <c r="AZ324" s="76"/>
      <c r="BA324" s="76"/>
      <c r="BB324" s="75">
        <f>+VLOOKUP($D324,[1]ggr_cons!$A$2:$N$1048576,3,0)</f>
        <v>354.45</v>
      </c>
      <c r="BC324" s="75">
        <f>+VLOOKUP($D324,[1]ggr_cons!$A$2:$N$1048576,4,0)</f>
        <v>0</v>
      </c>
      <c r="BD324" s="75">
        <f>+VLOOKUP($D324,[1]ggr_cons!$A$2:$N$1048576,5,0)</f>
        <v>0</v>
      </c>
      <c r="BE324" s="75">
        <f>+VLOOKUP($D324,[1]ggr_cons!$A$2:$N$1048576,6,0)</f>
        <v>0</v>
      </c>
      <c r="BF324" s="75">
        <f>+VLOOKUP($D324,[1]ggr_cons!$A$2:$N$1048576,7,0)</f>
        <v>0</v>
      </c>
      <c r="BG324" s="75">
        <f>+VLOOKUP($D324,[1]ggr_cons!$A$2:$N$1048576,8,0)</f>
        <v>0</v>
      </c>
      <c r="BH324" s="75">
        <f>+VLOOKUP($D324,[1]ggr_cons!$A$2:$N$1048576,9,0)</f>
        <v>0</v>
      </c>
      <c r="BI324" s="75">
        <f>+VLOOKUP($D324,[1]ggr_cons!$A$2:$N$1048576,10,0)</f>
        <v>0</v>
      </c>
      <c r="BJ324" s="75">
        <f>+VLOOKUP($D324,[1]ggr_cons!$A$2:$N$1048576,11,0)</f>
        <v>0</v>
      </c>
      <c r="BK324" s="75">
        <f>+VLOOKUP($D324,[1]ggr_cons!$A$2:$N$1048576,12,0)</f>
        <v>0</v>
      </c>
      <c r="BL324" s="75">
        <f>+VLOOKUP($D324,[1]ggr_cons!$A$2:$N$1048576,13,0)</f>
        <v>0</v>
      </c>
      <c r="BM324" s="75">
        <f>+VLOOKUP($D324,[1]ggr_cons!$A$2:$N$1048576,14,0)</f>
        <v>0</v>
      </c>
      <c r="BN324" s="76">
        <f t="shared" si="586"/>
        <v>354.45</v>
      </c>
      <c r="BO324" s="75"/>
      <c r="BP324" s="75"/>
      <c r="BQ324" s="77">
        <f t="shared" si="509"/>
        <v>5.4</v>
      </c>
      <c r="BR324" s="77">
        <f t="shared" si="510"/>
        <v>0</v>
      </c>
      <c r="BS324" s="77">
        <f t="shared" si="511"/>
        <v>0</v>
      </c>
      <c r="BT324" s="77">
        <f t="shared" si="512"/>
        <v>0</v>
      </c>
      <c r="BU324" s="77">
        <f t="shared" si="513"/>
        <v>0</v>
      </c>
      <c r="BV324" s="77">
        <f t="shared" si="514"/>
        <v>0</v>
      </c>
      <c r="BW324" s="77">
        <f t="shared" si="515"/>
        <v>0</v>
      </c>
      <c r="BX324" s="77">
        <f t="shared" si="516"/>
        <v>0</v>
      </c>
      <c r="BY324" s="77">
        <f t="shared" si="517"/>
        <v>0</v>
      </c>
      <c r="BZ324" s="77">
        <f t="shared" si="518"/>
        <v>0</v>
      </c>
      <c r="CA324" s="77">
        <f t="shared" si="519"/>
        <v>0</v>
      </c>
      <c r="CB324" s="77">
        <f t="shared" si="520"/>
        <v>0</v>
      </c>
      <c r="CC324" s="77">
        <f t="shared" si="521"/>
        <v>5.4</v>
      </c>
      <c r="CD324" s="75"/>
      <c r="CE324" s="77"/>
      <c r="CF324" s="77">
        <f t="shared" si="522"/>
        <v>4.4628099173553721</v>
      </c>
      <c r="CG324" s="77">
        <f t="shared" si="523"/>
        <v>0</v>
      </c>
      <c r="CH324" s="77">
        <f t="shared" si="524"/>
        <v>0</v>
      </c>
      <c r="CI324" s="77">
        <f t="shared" si="525"/>
        <v>0</v>
      </c>
      <c r="CJ324" s="77">
        <f t="shared" si="526"/>
        <v>0</v>
      </c>
      <c r="CK324" s="77">
        <f t="shared" si="527"/>
        <v>0</v>
      </c>
      <c r="CL324" s="77">
        <f t="shared" si="528"/>
        <v>0</v>
      </c>
      <c r="CM324" s="77">
        <f t="shared" si="529"/>
        <v>0</v>
      </c>
      <c r="CN324" s="77">
        <f t="shared" si="530"/>
        <v>0</v>
      </c>
      <c r="CO324" s="77">
        <f t="shared" si="531"/>
        <v>0</v>
      </c>
      <c r="CP324" s="77">
        <f t="shared" si="532"/>
        <v>0</v>
      </c>
      <c r="CQ324" s="77">
        <f t="shared" si="533"/>
        <v>0</v>
      </c>
      <c r="CR324" s="77">
        <f t="shared" si="534"/>
        <v>4.4628099173553721</v>
      </c>
      <c r="CS324" s="75"/>
      <c r="CT324" s="75"/>
      <c r="CU324" s="78">
        <f t="shared" si="547"/>
        <v>10.8</v>
      </c>
      <c r="CV324" s="78">
        <f t="shared" si="548"/>
        <v>0</v>
      </c>
      <c r="CW324" s="78">
        <f t="shared" si="549"/>
        <v>0</v>
      </c>
      <c r="CX324" s="78">
        <f t="shared" si="550"/>
        <v>0</v>
      </c>
      <c r="CY324" s="78">
        <f t="shared" si="551"/>
        <v>0</v>
      </c>
      <c r="CZ324" s="78">
        <f t="shared" si="552"/>
        <v>0</v>
      </c>
      <c r="DA324" s="78">
        <f t="shared" si="553"/>
        <v>0</v>
      </c>
      <c r="DB324" s="78">
        <f t="shared" si="554"/>
        <v>0</v>
      </c>
      <c r="DC324" s="78">
        <f t="shared" si="555"/>
        <v>0</v>
      </c>
      <c r="DD324" s="78">
        <f t="shared" si="556"/>
        <v>0</v>
      </c>
      <c r="DE324" s="78">
        <f t="shared" si="557"/>
        <v>0</v>
      </c>
      <c r="DF324" s="78">
        <f t="shared" si="558"/>
        <v>0</v>
      </c>
      <c r="DG324" s="77">
        <f t="shared" si="559"/>
        <v>10.8</v>
      </c>
      <c r="DH324" s="75"/>
      <c r="DJ324" s="6">
        <f t="shared" si="560"/>
        <v>30</v>
      </c>
      <c r="DK324" s="6">
        <f t="shared" si="561"/>
        <v>0</v>
      </c>
      <c r="DL324" s="6">
        <f t="shared" si="562"/>
        <v>0</v>
      </c>
      <c r="DM324" s="6">
        <f t="shared" si="563"/>
        <v>0</v>
      </c>
      <c r="DN324" s="6">
        <f t="shared" si="564"/>
        <v>0</v>
      </c>
      <c r="DO324" s="6">
        <f t="shared" si="565"/>
        <v>0</v>
      </c>
      <c r="DP324" s="6">
        <f t="shared" si="566"/>
        <v>0</v>
      </c>
      <c r="DQ324" s="6">
        <f t="shared" si="567"/>
        <v>0</v>
      </c>
      <c r="DR324" s="6">
        <f t="shared" si="568"/>
        <v>0</v>
      </c>
      <c r="DS324" s="6">
        <f t="shared" si="569"/>
        <v>0</v>
      </c>
      <c r="DT324" s="6">
        <f t="shared" si="570"/>
        <v>0</v>
      </c>
      <c r="DU324" s="6">
        <f t="shared" si="571"/>
        <v>0</v>
      </c>
      <c r="DV324" s="77">
        <f t="shared" si="589"/>
        <v>30</v>
      </c>
      <c r="DY324" s="6">
        <v>0</v>
      </c>
      <c r="DZ324" s="6">
        <v>0</v>
      </c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77">
        <f t="shared" si="587"/>
        <v>0</v>
      </c>
      <c r="EO324" s="75">
        <f t="shared" si="535"/>
        <v>40.799999999999997</v>
      </c>
      <c r="EP324" s="75">
        <f t="shared" si="536"/>
        <v>0</v>
      </c>
      <c r="EQ324" s="75">
        <f t="shared" si="537"/>
        <v>0</v>
      </c>
      <c r="ER324" s="75">
        <f t="shared" si="538"/>
        <v>0</v>
      </c>
      <c r="ES324" s="75">
        <f t="shared" si="539"/>
        <v>0</v>
      </c>
      <c r="ET324" s="75">
        <f t="shared" si="540"/>
        <v>0</v>
      </c>
      <c r="EU324" s="75">
        <f t="shared" si="541"/>
        <v>0</v>
      </c>
      <c r="EV324" s="75">
        <f t="shared" si="542"/>
        <v>0</v>
      </c>
      <c r="EW324" s="75">
        <f t="shared" si="543"/>
        <v>0</v>
      </c>
      <c r="EX324" s="75">
        <f t="shared" si="544"/>
        <v>0</v>
      </c>
      <c r="EY324" s="75">
        <f t="shared" si="545"/>
        <v>0</v>
      </c>
      <c r="EZ324" s="75">
        <f t="shared" si="546"/>
        <v>0</v>
      </c>
      <c r="FA324" s="77">
        <f t="shared" si="588"/>
        <v>40.799999999999997</v>
      </c>
      <c r="FD324" s="75">
        <f t="shared" si="572"/>
        <v>499.2</v>
      </c>
      <c r="FE324" s="75">
        <f t="shared" si="573"/>
        <v>0</v>
      </c>
      <c r="FF324" s="75">
        <f t="shared" si="574"/>
        <v>0</v>
      </c>
      <c r="FG324" s="75">
        <f t="shared" si="575"/>
        <v>0</v>
      </c>
      <c r="FH324" s="75">
        <f t="shared" si="576"/>
        <v>0</v>
      </c>
      <c r="FI324" s="75">
        <f t="shared" si="577"/>
        <v>0</v>
      </c>
      <c r="FJ324" s="75">
        <f t="shared" si="578"/>
        <v>0</v>
      </c>
      <c r="FK324" s="75">
        <f t="shared" si="579"/>
        <v>0</v>
      </c>
      <c r="FL324" s="75">
        <f t="shared" si="580"/>
        <v>0</v>
      </c>
      <c r="FM324" s="75">
        <f t="shared" si="581"/>
        <v>0</v>
      </c>
      <c r="FN324" s="75">
        <f t="shared" si="582"/>
        <v>0</v>
      </c>
      <c r="FO324" s="75">
        <f t="shared" si="583"/>
        <v>0</v>
      </c>
      <c r="FP324" s="75">
        <f t="shared" si="584"/>
        <v>499.2</v>
      </c>
    </row>
    <row r="325" spans="1:172" ht="15" customHeight="1" outlineLevel="2" x14ac:dyDescent="0.25">
      <c r="A325" s="30">
        <v>12</v>
      </c>
      <c r="B325" s="30" t="s">
        <v>408</v>
      </c>
      <c r="C325" s="30" t="s">
        <v>6</v>
      </c>
      <c r="D325" s="64">
        <f t="shared" si="507"/>
        <v>16304</v>
      </c>
      <c r="E325" s="62">
        <v>16304</v>
      </c>
      <c r="F325" s="37" t="s">
        <v>998</v>
      </c>
      <c r="G325" s="36" t="s">
        <v>410</v>
      </c>
      <c r="H325" s="36" t="s">
        <v>410</v>
      </c>
      <c r="I325" s="37" t="s">
        <v>996</v>
      </c>
      <c r="J325" s="44" t="s">
        <v>997</v>
      </c>
      <c r="K325" s="44" t="s">
        <v>463</v>
      </c>
      <c r="L325" s="32" t="s">
        <v>220</v>
      </c>
      <c r="M325" s="33" t="s">
        <v>405</v>
      </c>
      <c r="N325" s="34">
        <v>0.01</v>
      </c>
      <c r="O325" s="34">
        <v>0.02</v>
      </c>
      <c r="P325" s="34">
        <v>0</v>
      </c>
      <c r="Q325" s="34">
        <v>0</v>
      </c>
      <c r="R325" s="33">
        <v>0</v>
      </c>
      <c r="S325" s="33">
        <v>0</v>
      </c>
      <c r="T325" s="33">
        <v>30</v>
      </c>
      <c r="U325" s="33"/>
      <c r="X325" s="75">
        <f>+VLOOKUP($D325,[1]venta_neta_cons!$A$2:$N$1048576,3,0)</f>
        <v>2922</v>
      </c>
      <c r="Y325" s="75">
        <f>+VLOOKUP($D325,[1]venta_neta_cons!$A$2:$N$1048576,4,0)</f>
        <v>0</v>
      </c>
      <c r="Z325" s="75">
        <f>+VLOOKUP($D325,[1]venta_neta_cons!$A$2:$N$1048576,5,0)</f>
        <v>0</v>
      </c>
      <c r="AA325" s="75">
        <f>+VLOOKUP($D325,[1]venta_neta_cons!$A$2:$N$1048576,6,0)</f>
        <v>0</v>
      </c>
      <c r="AB325" s="75">
        <f>+VLOOKUP($D325,[1]venta_neta_cons!$A$2:$N$1048576,7,0)</f>
        <v>0</v>
      </c>
      <c r="AC325" s="75">
        <f>+VLOOKUP($D325,[1]venta_neta_cons!$A$2:$N$1048576,8,0)</f>
        <v>0</v>
      </c>
      <c r="AD325" s="75">
        <f>+VLOOKUP($D325,[1]venta_neta_cons!$A$2:$N$1048576,9,0)</f>
        <v>0</v>
      </c>
      <c r="AE325" s="75">
        <f>+VLOOKUP($D325,[1]venta_neta_cons!$A$2:$N$1048576,10,0)</f>
        <v>0</v>
      </c>
      <c r="AF325" s="75">
        <f>+VLOOKUP($D325,[1]venta_neta_cons!$A$2:$N$1048576,11,0)</f>
        <v>0</v>
      </c>
      <c r="AG325" s="75">
        <f>+VLOOKUP($D325,[1]venta_neta_cons!$A$2:$N$1048576,12,0)</f>
        <v>0</v>
      </c>
      <c r="AH325" s="75">
        <f>+VLOOKUP($D325,[1]venta_neta_cons!$A$2:$N$1048576,13,0)</f>
        <v>0</v>
      </c>
      <c r="AI325" s="75">
        <f>+VLOOKUP($D325,[1]venta_neta_cons!$A$2:$N$1048576,14,0)</f>
        <v>0</v>
      </c>
      <c r="AJ325" s="76">
        <f t="shared" si="508"/>
        <v>2922</v>
      </c>
      <c r="AK325" s="159">
        <f t="shared" ref="AK325:AK388" si="590">+BB325/X325</f>
        <v>0.54573237508555783</v>
      </c>
      <c r="AL325" s="76"/>
      <c r="AM325" s="75">
        <f>+VLOOKUP($D325,[1]saldo_cons!$A$2:$N$1048576,3,0)</f>
        <v>2922</v>
      </c>
      <c r="AN325" s="75">
        <f>+VLOOKUP($D325,[1]saldo_cons!$A$2:$N$1048576,4,0)</f>
        <v>0</v>
      </c>
      <c r="AO325" s="75">
        <f>+VLOOKUP($D325,[1]saldo_cons!$A$2:$N$1048576,5,0)</f>
        <v>0</v>
      </c>
      <c r="AP325" s="75">
        <f>+VLOOKUP($D325,[1]saldo_cons!$A$2:$N$1048576,6,0)</f>
        <v>0</v>
      </c>
      <c r="AQ325" s="75">
        <f>+VLOOKUP($D325,[1]saldo_cons!$A$2:$N$1048576,7,0)</f>
        <v>0</v>
      </c>
      <c r="AR325" s="75">
        <f>+VLOOKUP($D325,[1]saldo_cons!$A$2:$N$1048576,8,0)</f>
        <v>0</v>
      </c>
      <c r="AS325" s="75">
        <f>+VLOOKUP($D325,[1]saldo_cons!$A$2:$N$1048576,9,0)</f>
        <v>0</v>
      </c>
      <c r="AT325" s="75">
        <f>+VLOOKUP($D325,[1]saldo_cons!$A$2:$N$1048576,10,0)</f>
        <v>0</v>
      </c>
      <c r="AU325" s="75">
        <f>+VLOOKUP($D325,[1]saldo_cons!$A$2:$N$1048576,11,0)</f>
        <v>0</v>
      </c>
      <c r="AV325" s="75">
        <f>+VLOOKUP($D325,[1]saldo_cons!$A$2:$N$1048576,12,0)</f>
        <v>0</v>
      </c>
      <c r="AW325" s="75">
        <f>+VLOOKUP($D325,[1]saldo_cons!$A$2:$N$1048576,13,0)</f>
        <v>0</v>
      </c>
      <c r="AX325" s="75">
        <f>+VLOOKUP($D325,[1]saldo_cons!$A$2:$N$1048576,14,0)</f>
        <v>0</v>
      </c>
      <c r="AY325" s="76">
        <f t="shared" si="585"/>
        <v>2922</v>
      </c>
      <c r="AZ325" s="76"/>
      <c r="BA325" s="76"/>
      <c r="BB325" s="75">
        <f>+VLOOKUP($D325,[1]ggr_cons!$A$2:$N$1048576,3,0)</f>
        <v>1594.63</v>
      </c>
      <c r="BC325" s="75">
        <f>+VLOOKUP($D325,[1]ggr_cons!$A$2:$N$1048576,4,0)</f>
        <v>0</v>
      </c>
      <c r="BD325" s="75">
        <f>+VLOOKUP($D325,[1]ggr_cons!$A$2:$N$1048576,5,0)</f>
        <v>0</v>
      </c>
      <c r="BE325" s="75">
        <f>+VLOOKUP($D325,[1]ggr_cons!$A$2:$N$1048576,6,0)</f>
        <v>0</v>
      </c>
      <c r="BF325" s="75">
        <f>+VLOOKUP($D325,[1]ggr_cons!$A$2:$N$1048576,7,0)</f>
        <v>0</v>
      </c>
      <c r="BG325" s="75">
        <f>+VLOOKUP($D325,[1]ggr_cons!$A$2:$N$1048576,8,0)</f>
        <v>0</v>
      </c>
      <c r="BH325" s="75">
        <f>+VLOOKUP($D325,[1]ggr_cons!$A$2:$N$1048576,9,0)</f>
        <v>0</v>
      </c>
      <c r="BI325" s="75">
        <f>+VLOOKUP($D325,[1]ggr_cons!$A$2:$N$1048576,10,0)</f>
        <v>0</v>
      </c>
      <c r="BJ325" s="75">
        <f>+VLOOKUP($D325,[1]ggr_cons!$A$2:$N$1048576,11,0)</f>
        <v>0</v>
      </c>
      <c r="BK325" s="75">
        <f>+VLOOKUP($D325,[1]ggr_cons!$A$2:$N$1048576,12,0)</f>
        <v>0</v>
      </c>
      <c r="BL325" s="75">
        <f>+VLOOKUP($D325,[1]ggr_cons!$A$2:$N$1048576,13,0)</f>
        <v>0</v>
      </c>
      <c r="BM325" s="75">
        <f>+VLOOKUP($D325,[1]ggr_cons!$A$2:$N$1048576,14,0)</f>
        <v>0</v>
      </c>
      <c r="BN325" s="76">
        <f t="shared" si="586"/>
        <v>1594.63</v>
      </c>
      <c r="BO325" s="75"/>
      <c r="BP325" s="75"/>
      <c r="BQ325" s="77">
        <f t="shared" si="509"/>
        <v>29.22</v>
      </c>
      <c r="BR325" s="77">
        <f t="shared" si="510"/>
        <v>0</v>
      </c>
      <c r="BS325" s="77">
        <f t="shared" si="511"/>
        <v>0</v>
      </c>
      <c r="BT325" s="77">
        <f t="shared" si="512"/>
        <v>0</v>
      </c>
      <c r="BU325" s="77">
        <f t="shared" si="513"/>
        <v>0</v>
      </c>
      <c r="BV325" s="77">
        <f t="shared" si="514"/>
        <v>0</v>
      </c>
      <c r="BW325" s="77">
        <f t="shared" si="515"/>
        <v>0</v>
      </c>
      <c r="BX325" s="77">
        <f t="shared" si="516"/>
        <v>0</v>
      </c>
      <c r="BY325" s="77">
        <f t="shared" si="517"/>
        <v>0</v>
      </c>
      <c r="BZ325" s="77">
        <f t="shared" si="518"/>
        <v>0</v>
      </c>
      <c r="CA325" s="77">
        <f t="shared" si="519"/>
        <v>0</v>
      </c>
      <c r="CB325" s="77">
        <f t="shared" si="520"/>
        <v>0</v>
      </c>
      <c r="CC325" s="77">
        <f t="shared" si="521"/>
        <v>29.22</v>
      </c>
      <c r="CD325" s="75"/>
      <c r="CE325" s="77"/>
      <c r="CF325" s="77">
        <f t="shared" si="522"/>
        <v>24.148760330578511</v>
      </c>
      <c r="CG325" s="77">
        <f t="shared" si="523"/>
        <v>0</v>
      </c>
      <c r="CH325" s="77">
        <f t="shared" si="524"/>
        <v>0</v>
      </c>
      <c r="CI325" s="77">
        <f t="shared" si="525"/>
        <v>0</v>
      </c>
      <c r="CJ325" s="77">
        <f t="shared" si="526"/>
        <v>0</v>
      </c>
      <c r="CK325" s="77">
        <f t="shared" si="527"/>
        <v>0</v>
      </c>
      <c r="CL325" s="77">
        <f t="shared" si="528"/>
        <v>0</v>
      </c>
      <c r="CM325" s="77">
        <f t="shared" si="529"/>
        <v>0</v>
      </c>
      <c r="CN325" s="77">
        <f t="shared" si="530"/>
        <v>0</v>
      </c>
      <c r="CO325" s="77">
        <f t="shared" si="531"/>
        <v>0</v>
      </c>
      <c r="CP325" s="77">
        <f t="shared" si="532"/>
        <v>0</v>
      </c>
      <c r="CQ325" s="77">
        <f t="shared" si="533"/>
        <v>0</v>
      </c>
      <c r="CR325" s="77">
        <f t="shared" si="534"/>
        <v>24.148760330578511</v>
      </c>
      <c r="CS325" s="75"/>
      <c r="CT325" s="75"/>
      <c r="CU325" s="78">
        <f t="shared" si="547"/>
        <v>58.44</v>
      </c>
      <c r="CV325" s="78">
        <f t="shared" si="548"/>
        <v>0</v>
      </c>
      <c r="CW325" s="78">
        <f t="shared" si="549"/>
        <v>0</v>
      </c>
      <c r="CX325" s="78">
        <f t="shared" si="550"/>
        <v>0</v>
      </c>
      <c r="CY325" s="78">
        <f t="shared" si="551"/>
        <v>0</v>
      </c>
      <c r="CZ325" s="78">
        <f t="shared" si="552"/>
        <v>0</v>
      </c>
      <c r="DA325" s="78">
        <f t="shared" si="553"/>
        <v>0</v>
      </c>
      <c r="DB325" s="78">
        <f t="shared" si="554"/>
        <v>0</v>
      </c>
      <c r="DC325" s="78">
        <f t="shared" si="555"/>
        <v>0</v>
      </c>
      <c r="DD325" s="78">
        <f t="shared" si="556"/>
        <v>0</v>
      </c>
      <c r="DE325" s="78">
        <f t="shared" si="557"/>
        <v>0</v>
      </c>
      <c r="DF325" s="78">
        <f t="shared" si="558"/>
        <v>0</v>
      </c>
      <c r="DG325" s="77">
        <f t="shared" si="559"/>
        <v>58.44</v>
      </c>
      <c r="DH325" s="75"/>
      <c r="DJ325" s="6">
        <f t="shared" si="560"/>
        <v>30</v>
      </c>
      <c r="DK325" s="6">
        <f t="shared" si="561"/>
        <v>0</v>
      </c>
      <c r="DL325" s="6">
        <f t="shared" si="562"/>
        <v>0</v>
      </c>
      <c r="DM325" s="6">
        <f t="shared" si="563"/>
        <v>0</v>
      </c>
      <c r="DN325" s="6">
        <f t="shared" si="564"/>
        <v>0</v>
      </c>
      <c r="DO325" s="6">
        <f t="shared" si="565"/>
        <v>0</v>
      </c>
      <c r="DP325" s="6">
        <f t="shared" si="566"/>
        <v>0</v>
      </c>
      <c r="DQ325" s="6">
        <f t="shared" si="567"/>
        <v>0</v>
      </c>
      <c r="DR325" s="6">
        <f t="shared" si="568"/>
        <v>0</v>
      </c>
      <c r="DS325" s="6">
        <f t="shared" si="569"/>
        <v>0</v>
      </c>
      <c r="DT325" s="6">
        <f t="shared" si="570"/>
        <v>0</v>
      </c>
      <c r="DU325" s="6">
        <f t="shared" si="571"/>
        <v>0</v>
      </c>
      <c r="DV325" s="77">
        <f t="shared" si="589"/>
        <v>30</v>
      </c>
      <c r="DY325" s="6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77">
        <f t="shared" si="587"/>
        <v>0</v>
      </c>
      <c r="EO325" s="75">
        <f t="shared" si="535"/>
        <v>88.44</v>
      </c>
      <c r="EP325" s="75">
        <f t="shared" si="536"/>
        <v>0</v>
      </c>
      <c r="EQ325" s="75">
        <f t="shared" si="537"/>
        <v>0</v>
      </c>
      <c r="ER325" s="75">
        <f t="shared" si="538"/>
        <v>0</v>
      </c>
      <c r="ES325" s="75">
        <f t="shared" si="539"/>
        <v>0</v>
      </c>
      <c r="ET325" s="75">
        <f t="shared" si="540"/>
        <v>0</v>
      </c>
      <c r="EU325" s="75">
        <f t="shared" si="541"/>
        <v>0</v>
      </c>
      <c r="EV325" s="75">
        <f t="shared" si="542"/>
        <v>0</v>
      </c>
      <c r="EW325" s="75">
        <f t="shared" si="543"/>
        <v>0</v>
      </c>
      <c r="EX325" s="75">
        <f t="shared" si="544"/>
        <v>0</v>
      </c>
      <c r="EY325" s="75">
        <f t="shared" si="545"/>
        <v>0</v>
      </c>
      <c r="EZ325" s="75">
        <f t="shared" si="546"/>
        <v>0</v>
      </c>
      <c r="FA325" s="77">
        <f t="shared" si="588"/>
        <v>88.44</v>
      </c>
      <c r="FD325" s="75">
        <f t="shared" si="572"/>
        <v>2833.56</v>
      </c>
      <c r="FE325" s="75">
        <f t="shared" si="573"/>
        <v>0</v>
      </c>
      <c r="FF325" s="75">
        <f t="shared" si="574"/>
        <v>0</v>
      </c>
      <c r="FG325" s="75">
        <f t="shared" si="575"/>
        <v>0</v>
      </c>
      <c r="FH325" s="75">
        <f t="shared" si="576"/>
        <v>0</v>
      </c>
      <c r="FI325" s="75">
        <f t="shared" si="577"/>
        <v>0</v>
      </c>
      <c r="FJ325" s="75">
        <f t="shared" si="578"/>
        <v>0</v>
      </c>
      <c r="FK325" s="75">
        <f t="shared" si="579"/>
        <v>0</v>
      </c>
      <c r="FL325" s="75">
        <f t="shared" si="580"/>
        <v>0</v>
      </c>
      <c r="FM325" s="75">
        <f t="shared" si="581"/>
        <v>0</v>
      </c>
      <c r="FN325" s="75">
        <f t="shared" si="582"/>
        <v>0</v>
      </c>
      <c r="FO325" s="75">
        <f t="shared" si="583"/>
        <v>0</v>
      </c>
      <c r="FP325" s="75">
        <f t="shared" si="584"/>
        <v>2833.56</v>
      </c>
    </row>
    <row r="326" spans="1:172" ht="15" customHeight="1" outlineLevel="2" x14ac:dyDescent="0.25">
      <c r="A326" s="30">
        <v>12</v>
      </c>
      <c r="B326" s="30" t="s">
        <v>408</v>
      </c>
      <c r="C326" s="30" t="s">
        <v>6</v>
      </c>
      <c r="D326" s="64">
        <f t="shared" si="507"/>
        <v>16305</v>
      </c>
      <c r="E326" s="62">
        <v>16305</v>
      </c>
      <c r="F326" s="37" t="s">
        <v>1000</v>
      </c>
      <c r="G326" s="36" t="s">
        <v>410</v>
      </c>
      <c r="H326" s="36" t="s">
        <v>410</v>
      </c>
      <c r="I326" s="37" t="s">
        <v>999</v>
      </c>
      <c r="J326" s="44" t="s">
        <v>414</v>
      </c>
      <c r="K326" s="44" t="s">
        <v>415</v>
      </c>
      <c r="L326" s="32" t="s">
        <v>220</v>
      </c>
      <c r="M326" s="33" t="s">
        <v>405</v>
      </c>
      <c r="N326" s="34">
        <v>0.01</v>
      </c>
      <c r="O326" s="34">
        <v>0.02</v>
      </c>
      <c r="P326" s="34">
        <v>0</v>
      </c>
      <c r="Q326" s="34">
        <v>0</v>
      </c>
      <c r="R326" s="33">
        <v>0</v>
      </c>
      <c r="S326" s="33">
        <v>0</v>
      </c>
      <c r="T326" s="33">
        <v>30</v>
      </c>
      <c r="U326" s="33"/>
      <c r="X326" s="75">
        <f>+VLOOKUP($D326,[1]venta_neta_cons!$A$2:$N$1048576,3,0)</f>
        <v>31955</v>
      </c>
      <c r="Y326" s="75">
        <f>+VLOOKUP($D326,[1]venta_neta_cons!$A$2:$N$1048576,4,0)</f>
        <v>0</v>
      </c>
      <c r="Z326" s="75">
        <f>+VLOOKUP($D326,[1]venta_neta_cons!$A$2:$N$1048576,5,0)</f>
        <v>0</v>
      </c>
      <c r="AA326" s="75">
        <f>+VLOOKUP($D326,[1]venta_neta_cons!$A$2:$N$1048576,6,0)</f>
        <v>0</v>
      </c>
      <c r="AB326" s="75">
        <f>+VLOOKUP($D326,[1]venta_neta_cons!$A$2:$N$1048576,7,0)</f>
        <v>0</v>
      </c>
      <c r="AC326" s="75">
        <f>+VLOOKUP($D326,[1]venta_neta_cons!$A$2:$N$1048576,8,0)</f>
        <v>0</v>
      </c>
      <c r="AD326" s="75">
        <f>+VLOOKUP($D326,[1]venta_neta_cons!$A$2:$N$1048576,9,0)</f>
        <v>0</v>
      </c>
      <c r="AE326" s="75">
        <f>+VLOOKUP($D326,[1]venta_neta_cons!$A$2:$N$1048576,10,0)</f>
        <v>0</v>
      </c>
      <c r="AF326" s="75">
        <f>+VLOOKUP($D326,[1]venta_neta_cons!$A$2:$N$1048576,11,0)</f>
        <v>0</v>
      </c>
      <c r="AG326" s="75">
        <f>+VLOOKUP($D326,[1]venta_neta_cons!$A$2:$N$1048576,12,0)</f>
        <v>0</v>
      </c>
      <c r="AH326" s="75">
        <f>+VLOOKUP($D326,[1]venta_neta_cons!$A$2:$N$1048576,13,0)</f>
        <v>0</v>
      </c>
      <c r="AI326" s="75">
        <f>+VLOOKUP($D326,[1]venta_neta_cons!$A$2:$N$1048576,14,0)</f>
        <v>0</v>
      </c>
      <c r="AJ326" s="76">
        <f t="shared" si="508"/>
        <v>31955</v>
      </c>
      <c r="AK326" s="159">
        <f t="shared" si="590"/>
        <v>0.28973681739946805</v>
      </c>
      <c r="AL326" s="76"/>
      <c r="AM326" s="75">
        <f>+VLOOKUP($D326,[1]saldo_cons!$A$2:$N$1048576,3,0)</f>
        <v>31955</v>
      </c>
      <c r="AN326" s="75">
        <f>+VLOOKUP($D326,[1]saldo_cons!$A$2:$N$1048576,4,0)</f>
        <v>0</v>
      </c>
      <c r="AO326" s="75">
        <f>+VLOOKUP($D326,[1]saldo_cons!$A$2:$N$1048576,5,0)</f>
        <v>0</v>
      </c>
      <c r="AP326" s="75">
        <f>+VLOOKUP($D326,[1]saldo_cons!$A$2:$N$1048576,6,0)</f>
        <v>0</v>
      </c>
      <c r="AQ326" s="75">
        <f>+VLOOKUP($D326,[1]saldo_cons!$A$2:$N$1048576,7,0)</f>
        <v>0</v>
      </c>
      <c r="AR326" s="75">
        <f>+VLOOKUP($D326,[1]saldo_cons!$A$2:$N$1048576,8,0)</f>
        <v>0</v>
      </c>
      <c r="AS326" s="75">
        <f>+VLOOKUP($D326,[1]saldo_cons!$A$2:$N$1048576,9,0)</f>
        <v>0</v>
      </c>
      <c r="AT326" s="75">
        <f>+VLOOKUP($D326,[1]saldo_cons!$A$2:$N$1048576,10,0)</f>
        <v>0</v>
      </c>
      <c r="AU326" s="75">
        <f>+VLOOKUP($D326,[1]saldo_cons!$A$2:$N$1048576,11,0)</f>
        <v>0</v>
      </c>
      <c r="AV326" s="75">
        <f>+VLOOKUP($D326,[1]saldo_cons!$A$2:$N$1048576,12,0)</f>
        <v>0</v>
      </c>
      <c r="AW326" s="75">
        <f>+VLOOKUP($D326,[1]saldo_cons!$A$2:$N$1048576,13,0)</f>
        <v>0</v>
      </c>
      <c r="AX326" s="75">
        <f>+VLOOKUP($D326,[1]saldo_cons!$A$2:$N$1048576,14,0)</f>
        <v>0</v>
      </c>
      <c r="AY326" s="76">
        <f t="shared" si="585"/>
        <v>31955</v>
      </c>
      <c r="AZ326" s="76"/>
      <c r="BA326" s="76"/>
      <c r="BB326" s="75">
        <f>+VLOOKUP($D326,[1]ggr_cons!$A$2:$N$1048576,3,0)</f>
        <v>9258.5400000000009</v>
      </c>
      <c r="BC326" s="75">
        <f>+VLOOKUP($D326,[1]ggr_cons!$A$2:$N$1048576,4,0)</f>
        <v>0</v>
      </c>
      <c r="BD326" s="75">
        <f>+VLOOKUP($D326,[1]ggr_cons!$A$2:$N$1048576,5,0)</f>
        <v>0</v>
      </c>
      <c r="BE326" s="75">
        <f>+VLOOKUP($D326,[1]ggr_cons!$A$2:$N$1048576,6,0)</f>
        <v>0</v>
      </c>
      <c r="BF326" s="75">
        <f>+VLOOKUP($D326,[1]ggr_cons!$A$2:$N$1048576,7,0)</f>
        <v>0</v>
      </c>
      <c r="BG326" s="75">
        <f>+VLOOKUP($D326,[1]ggr_cons!$A$2:$N$1048576,8,0)</f>
        <v>0</v>
      </c>
      <c r="BH326" s="75">
        <f>+VLOOKUP($D326,[1]ggr_cons!$A$2:$N$1048576,9,0)</f>
        <v>0</v>
      </c>
      <c r="BI326" s="75">
        <f>+VLOOKUP($D326,[1]ggr_cons!$A$2:$N$1048576,10,0)</f>
        <v>0</v>
      </c>
      <c r="BJ326" s="75">
        <f>+VLOOKUP($D326,[1]ggr_cons!$A$2:$N$1048576,11,0)</f>
        <v>0</v>
      </c>
      <c r="BK326" s="75">
        <f>+VLOOKUP($D326,[1]ggr_cons!$A$2:$N$1048576,12,0)</f>
        <v>0</v>
      </c>
      <c r="BL326" s="75">
        <f>+VLOOKUP($D326,[1]ggr_cons!$A$2:$N$1048576,13,0)</f>
        <v>0</v>
      </c>
      <c r="BM326" s="75">
        <f>+VLOOKUP($D326,[1]ggr_cons!$A$2:$N$1048576,14,0)</f>
        <v>0</v>
      </c>
      <c r="BN326" s="76">
        <f t="shared" si="586"/>
        <v>9258.5400000000009</v>
      </c>
      <c r="BO326" s="75"/>
      <c r="BP326" s="75"/>
      <c r="BQ326" s="77">
        <f t="shared" si="509"/>
        <v>319.55</v>
      </c>
      <c r="BR326" s="77">
        <f t="shared" si="510"/>
        <v>0</v>
      </c>
      <c r="BS326" s="77">
        <f t="shared" si="511"/>
        <v>0</v>
      </c>
      <c r="BT326" s="77">
        <f t="shared" si="512"/>
        <v>0</v>
      </c>
      <c r="BU326" s="77">
        <f t="shared" si="513"/>
        <v>0</v>
      </c>
      <c r="BV326" s="77">
        <f t="shared" si="514"/>
        <v>0</v>
      </c>
      <c r="BW326" s="77">
        <f t="shared" si="515"/>
        <v>0</v>
      </c>
      <c r="BX326" s="77">
        <f t="shared" si="516"/>
        <v>0</v>
      </c>
      <c r="BY326" s="77">
        <f t="shared" si="517"/>
        <v>0</v>
      </c>
      <c r="BZ326" s="77">
        <f t="shared" si="518"/>
        <v>0</v>
      </c>
      <c r="CA326" s="77">
        <f t="shared" si="519"/>
        <v>0</v>
      </c>
      <c r="CB326" s="77">
        <f t="shared" si="520"/>
        <v>0</v>
      </c>
      <c r="CC326" s="77">
        <f t="shared" si="521"/>
        <v>319.55</v>
      </c>
      <c r="CD326" s="75"/>
      <c r="CE326" s="77"/>
      <c r="CF326" s="77">
        <f t="shared" si="522"/>
        <v>264.09090909090912</v>
      </c>
      <c r="CG326" s="77">
        <f t="shared" si="523"/>
        <v>0</v>
      </c>
      <c r="CH326" s="77">
        <f t="shared" si="524"/>
        <v>0</v>
      </c>
      <c r="CI326" s="77">
        <f t="shared" si="525"/>
        <v>0</v>
      </c>
      <c r="CJ326" s="77">
        <f t="shared" si="526"/>
        <v>0</v>
      </c>
      <c r="CK326" s="77">
        <f t="shared" si="527"/>
        <v>0</v>
      </c>
      <c r="CL326" s="77">
        <f t="shared" si="528"/>
        <v>0</v>
      </c>
      <c r="CM326" s="77">
        <f t="shared" si="529"/>
        <v>0</v>
      </c>
      <c r="CN326" s="77">
        <f t="shared" si="530"/>
        <v>0</v>
      </c>
      <c r="CO326" s="77">
        <f t="shared" si="531"/>
        <v>0</v>
      </c>
      <c r="CP326" s="77">
        <f t="shared" si="532"/>
        <v>0</v>
      </c>
      <c r="CQ326" s="77">
        <f t="shared" si="533"/>
        <v>0</v>
      </c>
      <c r="CR326" s="77">
        <f t="shared" si="534"/>
        <v>264.09090909090912</v>
      </c>
      <c r="CS326" s="75"/>
      <c r="CT326" s="75"/>
      <c r="CU326" s="78">
        <f t="shared" si="547"/>
        <v>639.1</v>
      </c>
      <c r="CV326" s="78">
        <f t="shared" si="548"/>
        <v>0</v>
      </c>
      <c r="CW326" s="78">
        <f t="shared" si="549"/>
        <v>0</v>
      </c>
      <c r="CX326" s="78">
        <f t="shared" si="550"/>
        <v>0</v>
      </c>
      <c r="CY326" s="78">
        <f t="shared" si="551"/>
        <v>0</v>
      </c>
      <c r="CZ326" s="78">
        <f t="shared" si="552"/>
        <v>0</v>
      </c>
      <c r="DA326" s="78">
        <f t="shared" si="553"/>
        <v>0</v>
      </c>
      <c r="DB326" s="78">
        <f t="shared" si="554"/>
        <v>0</v>
      </c>
      <c r="DC326" s="78">
        <f t="shared" si="555"/>
        <v>0</v>
      </c>
      <c r="DD326" s="78">
        <f t="shared" si="556"/>
        <v>0</v>
      </c>
      <c r="DE326" s="78">
        <f t="shared" si="557"/>
        <v>0</v>
      </c>
      <c r="DF326" s="78">
        <f t="shared" si="558"/>
        <v>0</v>
      </c>
      <c r="DG326" s="77">
        <f t="shared" si="559"/>
        <v>639.1</v>
      </c>
      <c r="DH326" s="75"/>
      <c r="DJ326" s="6">
        <f t="shared" si="560"/>
        <v>30</v>
      </c>
      <c r="DK326" s="6">
        <f t="shared" si="561"/>
        <v>0</v>
      </c>
      <c r="DL326" s="6">
        <f t="shared" si="562"/>
        <v>0</v>
      </c>
      <c r="DM326" s="6">
        <f t="shared" si="563"/>
        <v>0</v>
      </c>
      <c r="DN326" s="6">
        <f t="shared" si="564"/>
        <v>0</v>
      </c>
      <c r="DO326" s="6">
        <f t="shared" si="565"/>
        <v>0</v>
      </c>
      <c r="DP326" s="6">
        <f t="shared" si="566"/>
        <v>0</v>
      </c>
      <c r="DQ326" s="6">
        <f t="shared" si="567"/>
        <v>0</v>
      </c>
      <c r="DR326" s="6">
        <f t="shared" si="568"/>
        <v>0</v>
      </c>
      <c r="DS326" s="6">
        <f t="shared" si="569"/>
        <v>0</v>
      </c>
      <c r="DT326" s="6">
        <f t="shared" si="570"/>
        <v>0</v>
      </c>
      <c r="DU326" s="6">
        <f t="shared" si="571"/>
        <v>0</v>
      </c>
      <c r="DV326" s="77">
        <f t="shared" si="589"/>
        <v>30</v>
      </c>
      <c r="DY326" s="6">
        <v>0</v>
      </c>
      <c r="DZ326" s="6">
        <v>0</v>
      </c>
      <c r="EA326" s="6">
        <v>0</v>
      </c>
      <c r="EB326" s="6">
        <v>0</v>
      </c>
      <c r="EC326" s="6">
        <v>0</v>
      </c>
      <c r="ED326" s="6">
        <v>0</v>
      </c>
      <c r="EE326" s="6">
        <v>0</v>
      </c>
      <c r="EF326" s="6">
        <v>0</v>
      </c>
      <c r="EG326" s="6">
        <v>0</v>
      </c>
      <c r="EH326" s="6">
        <v>0</v>
      </c>
      <c r="EI326" s="6">
        <v>0</v>
      </c>
      <c r="EJ326" s="6">
        <v>0</v>
      </c>
      <c r="EK326" s="77">
        <f t="shared" si="587"/>
        <v>0</v>
      </c>
      <c r="EO326" s="75">
        <f t="shared" si="535"/>
        <v>669.1</v>
      </c>
      <c r="EP326" s="75">
        <f t="shared" si="536"/>
        <v>0</v>
      </c>
      <c r="EQ326" s="75">
        <f t="shared" si="537"/>
        <v>0</v>
      </c>
      <c r="ER326" s="75">
        <f t="shared" si="538"/>
        <v>0</v>
      </c>
      <c r="ES326" s="75">
        <f t="shared" si="539"/>
        <v>0</v>
      </c>
      <c r="ET326" s="75">
        <f t="shared" si="540"/>
        <v>0</v>
      </c>
      <c r="EU326" s="75">
        <f t="shared" si="541"/>
        <v>0</v>
      </c>
      <c r="EV326" s="75">
        <f t="shared" si="542"/>
        <v>0</v>
      </c>
      <c r="EW326" s="75">
        <f t="shared" si="543"/>
        <v>0</v>
      </c>
      <c r="EX326" s="75">
        <f t="shared" si="544"/>
        <v>0</v>
      </c>
      <c r="EY326" s="75">
        <f t="shared" si="545"/>
        <v>0</v>
      </c>
      <c r="EZ326" s="75">
        <f t="shared" si="546"/>
        <v>0</v>
      </c>
      <c r="FA326" s="77">
        <f t="shared" si="588"/>
        <v>669.1</v>
      </c>
      <c r="FD326" s="75">
        <f t="shared" si="572"/>
        <v>31285.9</v>
      </c>
      <c r="FE326" s="75">
        <f t="shared" si="573"/>
        <v>0</v>
      </c>
      <c r="FF326" s="75">
        <f t="shared" si="574"/>
        <v>0</v>
      </c>
      <c r="FG326" s="75">
        <f t="shared" si="575"/>
        <v>0</v>
      </c>
      <c r="FH326" s="75">
        <f t="shared" si="576"/>
        <v>0</v>
      </c>
      <c r="FI326" s="75">
        <f t="shared" si="577"/>
        <v>0</v>
      </c>
      <c r="FJ326" s="75">
        <f t="shared" si="578"/>
        <v>0</v>
      </c>
      <c r="FK326" s="75">
        <f t="shared" si="579"/>
        <v>0</v>
      </c>
      <c r="FL326" s="75">
        <f t="shared" si="580"/>
        <v>0</v>
      </c>
      <c r="FM326" s="75">
        <f t="shared" si="581"/>
        <v>0</v>
      </c>
      <c r="FN326" s="75">
        <f t="shared" si="582"/>
        <v>0</v>
      </c>
      <c r="FO326" s="75">
        <f t="shared" si="583"/>
        <v>0</v>
      </c>
      <c r="FP326" s="75">
        <f t="shared" si="584"/>
        <v>31285.9</v>
      </c>
    </row>
    <row r="327" spans="1:172" ht="15" customHeight="1" outlineLevel="2" x14ac:dyDescent="0.25">
      <c r="A327" s="30">
        <v>12</v>
      </c>
      <c r="B327" s="30" t="s">
        <v>408</v>
      </c>
      <c r="C327" s="30" t="s">
        <v>6</v>
      </c>
      <c r="D327" s="64">
        <f t="shared" si="507"/>
        <v>16306</v>
      </c>
      <c r="E327" s="62">
        <v>16306</v>
      </c>
      <c r="F327" s="39" t="s">
        <v>1003</v>
      </c>
      <c r="G327" s="36" t="s">
        <v>410</v>
      </c>
      <c r="H327" s="36" t="s">
        <v>410</v>
      </c>
      <c r="I327" s="37" t="s">
        <v>1001</v>
      </c>
      <c r="J327" s="44" t="s">
        <v>1002</v>
      </c>
      <c r="K327" s="44" t="s">
        <v>415</v>
      </c>
      <c r="L327" s="32" t="s">
        <v>220</v>
      </c>
      <c r="M327" s="33" t="s">
        <v>405</v>
      </c>
      <c r="N327" s="34">
        <v>0.01</v>
      </c>
      <c r="O327" s="34">
        <v>0.02</v>
      </c>
      <c r="P327" s="34">
        <v>0</v>
      </c>
      <c r="Q327" s="34">
        <v>0</v>
      </c>
      <c r="R327" s="33">
        <v>0</v>
      </c>
      <c r="S327" s="33">
        <v>0</v>
      </c>
      <c r="T327" s="33">
        <v>30</v>
      </c>
      <c r="U327" s="33"/>
      <c r="X327" s="75">
        <f>+VLOOKUP($D327,[1]venta_neta_cons!$A$2:$N$1048576,3,0)</f>
        <v>6059</v>
      </c>
      <c r="Y327" s="75">
        <f>+VLOOKUP($D327,[1]venta_neta_cons!$A$2:$N$1048576,4,0)</f>
        <v>0</v>
      </c>
      <c r="Z327" s="75">
        <f>+VLOOKUP($D327,[1]venta_neta_cons!$A$2:$N$1048576,5,0)</f>
        <v>0</v>
      </c>
      <c r="AA327" s="75">
        <f>+VLOOKUP($D327,[1]venta_neta_cons!$A$2:$N$1048576,6,0)</f>
        <v>0</v>
      </c>
      <c r="AB327" s="75">
        <f>+VLOOKUP($D327,[1]venta_neta_cons!$A$2:$N$1048576,7,0)</f>
        <v>0</v>
      </c>
      <c r="AC327" s="75">
        <f>+VLOOKUP($D327,[1]venta_neta_cons!$A$2:$N$1048576,8,0)</f>
        <v>0</v>
      </c>
      <c r="AD327" s="75">
        <f>+VLOOKUP($D327,[1]venta_neta_cons!$A$2:$N$1048576,9,0)</f>
        <v>0</v>
      </c>
      <c r="AE327" s="75">
        <f>+VLOOKUP($D327,[1]venta_neta_cons!$A$2:$N$1048576,10,0)</f>
        <v>0</v>
      </c>
      <c r="AF327" s="75">
        <f>+VLOOKUP($D327,[1]venta_neta_cons!$A$2:$N$1048576,11,0)</f>
        <v>0</v>
      </c>
      <c r="AG327" s="75">
        <f>+VLOOKUP($D327,[1]venta_neta_cons!$A$2:$N$1048576,12,0)</f>
        <v>0</v>
      </c>
      <c r="AH327" s="75">
        <f>+VLOOKUP($D327,[1]venta_neta_cons!$A$2:$N$1048576,13,0)</f>
        <v>0</v>
      </c>
      <c r="AI327" s="75">
        <f>+VLOOKUP($D327,[1]venta_neta_cons!$A$2:$N$1048576,14,0)</f>
        <v>0</v>
      </c>
      <c r="AJ327" s="76">
        <f t="shared" si="508"/>
        <v>6059</v>
      </c>
      <c r="AK327" s="159">
        <f t="shared" si="590"/>
        <v>0.23486713979204496</v>
      </c>
      <c r="AL327" s="76"/>
      <c r="AM327" s="75">
        <f>+VLOOKUP($D327,[1]saldo_cons!$A$2:$N$1048576,3,0)</f>
        <v>6059</v>
      </c>
      <c r="AN327" s="75">
        <f>+VLOOKUP($D327,[1]saldo_cons!$A$2:$N$1048576,4,0)</f>
        <v>0</v>
      </c>
      <c r="AO327" s="75">
        <f>+VLOOKUP($D327,[1]saldo_cons!$A$2:$N$1048576,5,0)</f>
        <v>0</v>
      </c>
      <c r="AP327" s="75">
        <f>+VLOOKUP($D327,[1]saldo_cons!$A$2:$N$1048576,6,0)</f>
        <v>0</v>
      </c>
      <c r="AQ327" s="75">
        <f>+VLOOKUP($D327,[1]saldo_cons!$A$2:$N$1048576,7,0)</f>
        <v>0</v>
      </c>
      <c r="AR327" s="75">
        <f>+VLOOKUP($D327,[1]saldo_cons!$A$2:$N$1048576,8,0)</f>
        <v>0</v>
      </c>
      <c r="AS327" s="75">
        <f>+VLOOKUP($D327,[1]saldo_cons!$A$2:$N$1048576,9,0)</f>
        <v>0</v>
      </c>
      <c r="AT327" s="75">
        <f>+VLOOKUP($D327,[1]saldo_cons!$A$2:$N$1048576,10,0)</f>
        <v>0</v>
      </c>
      <c r="AU327" s="75">
        <f>+VLOOKUP($D327,[1]saldo_cons!$A$2:$N$1048576,11,0)</f>
        <v>0</v>
      </c>
      <c r="AV327" s="75">
        <f>+VLOOKUP($D327,[1]saldo_cons!$A$2:$N$1048576,12,0)</f>
        <v>0</v>
      </c>
      <c r="AW327" s="75">
        <f>+VLOOKUP($D327,[1]saldo_cons!$A$2:$N$1048576,13,0)</f>
        <v>0</v>
      </c>
      <c r="AX327" s="75">
        <f>+VLOOKUP($D327,[1]saldo_cons!$A$2:$N$1048576,14,0)</f>
        <v>0</v>
      </c>
      <c r="AY327" s="76">
        <f t="shared" si="585"/>
        <v>6059</v>
      </c>
      <c r="AZ327" s="76"/>
      <c r="BA327" s="76"/>
      <c r="BB327" s="75">
        <f>+VLOOKUP($D327,[1]ggr_cons!$A$2:$N$1048576,3,0)</f>
        <v>1423.0600000000004</v>
      </c>
      <c r="BC327" s="75">
        <f>+VLOOKUP($D327,[1]ggr_cons!$A$2:$N$1048576,4,0)</f>
        <v>0</v>
      </c>
      <c r="BD327" s="75">
        <f>+VLOOKUP($D327,[1]ggr_cons!$A$2:$N$1048576,5,0)</f>
        <v>0</v>
      </c>
      <c r="BE327" s="75">
        <f>+VLOOKUP($D327,[1]ggr_cons!$A$2:$N$1048576,6,0)</f>
        <v>0</v>
      </c>
      <c r="BF327" s="75">
        <f>+VLOOKUP($D327,[1]ggr_cons!$A$2:$N$1048576,7,0)</f>
        <v>0</v>
      </c>
      <c r="BG327" s="75">
        <f>+VLOOKUP($D327,[1]ggr_cons!$A$2:$N$1048576,8,0)</f>
        <v>0</v>
      </c>
      <c r="BH327" s="75">
        <f>+VLOOKUP($D327,[1]ggr_cons!$A$2:$N$1048576,9,0)</f>
        <v>0</v>
      </c>
      <c r="BI327" s="75">
        <f>+VLOOKUP($D327,[1]ggr_cons!$A$2:$N$1048576,10,0)</f>
        <v>0</v>
      </c>
      <c r="BJ327" s="75">
        <f>+VLOOKUP($D327,[1]ggr_cons!$A$2:$N$1048576,11,0)</f>
        <v>0</v>
      </c>
      <c r="BK327" s="75">
        <f>+VLOOKUP($D327,[1]ggr_cons!$A$2:$N$1048576,12,0)</f>
        <v>0</v>
      </c>
      <c r="BL327" s="75">
        <f>+VLOOKUP($D327,[1]ggr_cons!$A$2:$N$1048576,13,0)</f>
        <v>0</v>
      </c>
      <c r="BM327" s="75">
        <f>+VLOOKUP($D327,[1]ggr_cons!$A$2:$N$1048576,14,0)</f>
        <v>0</v>
      </c>
      <c r="BN327" s="76">
        <f t="shared" si="586"/>
        <v>1423.0600000000004</v>
      </c>
      <c r="BO327" s="75"/>
      <c r="BP327" s="75"/>
      <c r="BQ327" s="77">
        <f t="shared" si="509"/>
        <v>60.59</v>
      </c>
      <c r="BR327" s="77">
        <f t="shared" si="510"/>
        <v>0</v>
      </c>
      <c r="BS327" s="77">
        <f t="shared" si="511"/>
        <v>0</v>
      </c>
      <c r="BT327" s="77">
        <f t="shared" si="512"/>
        <v>0</v>
      </c>
      <c r="BU327" s="77">
        <f t="shared" si="513"/>
        <v>0</v>
      </c>
      <c r="BV327" s="77">
        <f t="shared" si="514"/>
        <v>0</v>
      </c>
      <c r="BW327" s="77">
        <f t="shared" si="515"/>
        <v>0</v>
      </c>
      <c r="BX327" s="77">
        <f t="shared" si="516"/>
        <v>0</v>
      </c>
      <c r="BY327" s="77">
        <f t="shared" si="517"/>
        <v>0</v>
      </c>
      <c r="BZ327" s="77">
        <f t="shared" si="518"/>
        <v>0</v>
      </c>
      <c r="CA327" s="77">
        <f t="shared" si="519"/>
        <v>0</v>
      </c>
      <c r="CB327" s="77">
        <f t="shared" si="520"/>
        <v>0</v>
      </c>
      <c r="CC327" s="77">
        <f t="shared" si="521"/>
        <v>60.59</v>
      </c>
      <c r="CD327" s="75"/>
      <c r="CE327" s="77"/>
      <c r="CF327" s="77">
        <f t="shared" si="522"/>
        <v>50.074380165289263</v>
      </c>
      <c r="CG327" s="77">
        <f t="shared" si="523"/>
        <v>0</v>
      </c>
      <c r="CH327" s="77">
        <f t="shared" si="524"/>
        <v>0</v>
      </c>
      <c r="CI327" s="77">
        <f t="shared" si="525"/>
        <v>0</v>
      </c>
      <c r="CJ327" s="77">
        <f t="shared" si="526"/>
        <v>0</v>
      </c>
      <c r="CK327" s="77">
        <f t="shared" si="527"/>
        <v>0</v>
      </c>
      <c r="CL327" s="77">
        <f t="shared" si="528"/>
        <v>0</v>
      </c>
      <c r="CM327" s="77">
        <f t="shared" si="529"/>
        <v>0</v>
      </c>
      <c r="CN327" s="77">
        <f t="shared" si="530"/>
        <v>0</v>
      </c>
      <c r="CO327" s="77">
        <f t="shared" si="531"/>
        <v>0</v>
      </c>
      <c r="CP327" s="77">
        <f t="shared" si="532"/>
        <v>0</v>
      </c>
      <c r="CQ327" s="77">
        <f t="shared" si="533"/>
        <v>0</v>
      </c>
      <c r="CR327" s="77">
        <f t="shared" si="534"/>
        <v>50.074380165289263</v>
      </c>
      <c r="CS327" s="75"/>
      <c r="CT327" s="75"/>
      <c r="CU327" s="78">
        <f t="shared" si="547"/>
        <v>121.18</v>
      </c>
      <c r="CV327" s="78">
        <f t="shared" si="548"/>
        <v>0</v>
      </c>
      <c r="CW327" s="78">
        <f t="shared" si="549"/>
        <v>0</v>
      </c>
      <c r="CX327" s="78">
        <f t="shared" si="550"/>
        <v>0</v>
      </c>
      <c r="CY327" s="78">
        <f t="shared" si="551"/>
        <v>0</v>
      </c>
      <c r="CZ327" s="78">
        <f t="shared" si="552"/>
        <v>0</v>
      </c>
      <c r="DA327" s="78">
        <f t="shared" si="553"/>
        <v>0</v>
      </c>
      <c r="DB327" s="78">
        <f t="shared" si="554"/>
        <v>0</v>
      </c>
      <c r="DC327" s="78">
        <f t="shared" si="555"/>
        <v>0</v>
      </c>
      <c r="DD327" s="78">
        <f t="shared" si="556"/>
        <v>0</v>
      </c>
      <c r="DE327" s="78">
        <f t="shared" si="557"/>
        <v>0</v>
      </c>
      <c r="DF327" s="78">
        <f t="shared" si="558"/>
        <v>0</v>
      </c>
      <c r="DG327" s="77">
        <f t="shared" si="559"/>
        <v>121.18</v>
      </c>
      <c r="DH327" s="75"/>
      <c r="DJ327" s="6">
        <f t="shared" si="560"/>
        <v>30</v>
      </c>
      <c r="DK327" s="6">
        <f t="shared" si="561"/>
        <v>0</v>
      </c>
      <c r="DL327" s="6">
        <f t="shared" si="562"/>
        <v>0</v>
      </c>
      <c r="DM327" s="6">
        <f t="shared" si="563"/>
        <v>0</v>
      </c>
      <c r="DN327" s="6">
        <f t="shared" si="564"/>
        <v>0</v>
      </c>
      <c r="DO327" s="6">
        <f t="shared" si="565"/>
        <v>0</v>
      </c>
      <c r="DP327" s="6">
        <f t="shared" si="566"/>
        <v>0</v>
      </c>
      <c r="DQ327" s="6">
        <f t="shared" si="567"/>
        <v>0</v>
      </c>
      <c r="DR327" s="6">
        <f t="shared" si="568"/>
        <v>0</v>
      </c>
      <c r="DS327" s="6">
        <f t="shared" si="569"/>
        <v>0</v>
      </c>
      <c r="DT327" s="6">
        <f t="shared" si="570"/>
        <v>0</v>
      </c>
      <c r="DU327" s="6">
        <f t="shared" si="571"/>
        <v>0</v>
      </c>
      <c r="DV327" s="77">
        <f t="shared" si="589"/>
        <v>30</v>
      </c>
      <c r="DY327" s="6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77">
        <f t="shared" si="587"/>
        <v>0</v>
      </c>
      <c r="EO327" s="75">
        <f t="shared" si="535"/>
        <v>151.18</v>
      </c>
      <c r="EP327" s="75">
        <f t="shared" si="536"/>
        <v>0</v>
      </c>
      <c r="EQ327" s="75">
        <f t="shared" si="537"/>
        <v>0</v>
      </c>
      <c r="ER327" s="75">
        <f t="shared" si="538"/>
        <v>0</v>
      </c>
      <c r="ES327" s="75">
        <f t="shared" si="539"/>
        <v>0</v>
      </c>
      <c r="ET327" s="75">
        <f t="shared" si="540"/>
        <v>0</v>
      </c>
      <c r="EU327" s="75">
        <f t="shared" si="541"/>
        <v>0</v>
      </c>
      <c r="EV327" s="75">
        <f t="shared" si="542"/>
        <v>0</v>
      </c>
      <c r="EW327" s="75">
        <f t="shared" si="543"/>
        <v>0</v>
      </c>
      <c r="EX327" s="75">
        <f t="shared" si="544"/>
        <v>0</v>
      </c>
      <c r="EY327" s="75">
        <f t="shared" si="545"/>
        <v>0</v>
      </c>
      <c r="EZ327" s="75">
        <f t="shared" si="546"/>
        <v>0</v>
      </c>
      <c r="FA327" s="77">
        <f t="shared" si="588"/>
        <v>151.18</v>
      </c>
      <c r="FD327" s="75">
        <f t="shared" si="572"/>
        <v>5907.82</v>
      </c>
      <c r="FE327" s="75">
        <f t="shared" si="573"/>
        <v>0</v>
      </c>
      <c r="FF327" s="75">
        <f t="shared" si="574"/>
        <v>0</v>
      </c>
      <c r="FG327" s="75">
        <f t="shared" si="575"/>
        <v>0</v>
      </c>
      <c r="FH327" s="75">
        <f t="shared" si="576"/>
        <v>0</v>
      </c>
      <c r="FI327" s="75">
        <f t="shared" si="577"/>
        <v>0</v>
      </c>
      <c r="FJ327" s="75">
        <f t="shared" si="578"/>
        <v>0</v>
      </c>
      <c r="FK327" s="75">
        <f t="shared" si="579"/>
        <v>0</v>
      </c>
      <c r="FL327" s="75">
        <f t="shared" si="580"/>
        <v>0</v>
      </c>
      <c r="FM327" s="75">
        <f t="shared" si="581"/>
        <v>0</v>
      </c>
      <c r="FN327" s="75">
        <f t="shared" si="582"/>
        <v>0</v>
      </c>
      <c r="FO327" s="75">
        <f t="shared" si="583"/>
        <v>0</v>
      </c>
      <c r="FP327" s="75">
        <f t="shared" si="584"/>
        <v>5907.82</v>
      </c>
    </row>
    <row r="328" spans="1:172" ht="15" customHeight="1" outlineLevel="2" x14ac:dyDescent="0.25">
      <c r="A328" s="30">
        <v>12</v>
      </c>
      <c r="B328" s="30" t="s">
        <v>408</v>
      </c>
      <c r="C328" s="30" t="s">
        <v>6</v>
      </c>
      <c r="D328" s="64">
        <f t="shared" ref="D328:D352" si="591">+E328</f>
        <v>16307</v>
      </c>
      <c r="E328" s="62">
        <v>16307</v>
      </c>
      <c r="F328" s="37" t="s">
        <v>1005</v>
      </c>
      <c r="G328" s="36" t="s">
        <v>410</v>
      </c>
      <c r="H328" s="36" t="s">
        <v>410</v>
      </c>
      <c r="I328" s="39" t="s">
        <v>1004</v>
      </c>
      <c r="J328" s="39" t="s">
        <v>429</v>
      </c>
      <c r="K328" s="39" t="s">
        <v>431</v>
      </c>
      <c r="L328" s="32" t="s">
        <v>220</v>
      </c>
      <c r="M328" s="33" t="s">
        <v>405</v>
      </c>
      <c r="N328" s="34">
        <v>0.01</v>
      </c>
      <c r="O328" s="34">
        <v>0.02</v>
      </c>
      <c r="P328" s="34">
        <v>0</v>
      </c>
      <c r="Q328" s="34">
        <v>0</v>
      </c>
      <c r="R328" s="33">
        <v>0</v>
      </c>
      <c r="S328" s="33">
        <v>0</v>
      </c>
      <c r="T328" s="33">
        <v>30</v>
      </c>
      <c r="U328" s="33"/>
      <c r="X328" s="75">
        <f>+VLOOKUP($D328,[1]venta_neta_cons!$A$2:$N$1048576,3,0)</f>
        <v>17188</v>
      </c>
      <c r="Y328" s="75">
        <f>+VLOOKUP($D328,[1]venta_neta_cons!$A$2:$N$1048576,4,0)</f>
        <v>0</v>
      </c>
      <c r="Z328" s="75">
        <f>+VLOOKUP($D328,[1]venta_neta_cons!$A$2:$N$1048576,5,0)</f>
        <v>0</v>
      </c>
      <c r="AA328" s="75">
        <f>+VLOOKUP($D328,[1]venta_neta_cons!$A$2:$N$1048576,6,0)</f>
        <v>0</v>
      </c>
      <c r="AB328" s="75">
        <f>+VLOOKUP($D328,[1]venta_neta_cons!$A$2:$N$1048576,7,0)</f>
        <v>0</v>
      </c>
      <c r="AC328" s="75">
        <f>+VLOOKUP($D328,[1]venta_neta_cons!$A$2:$N$1048576,8,0)</f>
        <v>0</v>
      </c>
      <c r="AD328" s="75">
        <f>+VLOOKUP($D328,[1]venta_neta_cons!$A$2:$N$1048576,9,0)</f>
        <v>0</v>
      </c>
      <c r="AE328" s="75">
        <f>+VLOOKUP($D328,[1]venta_neta_cons!$A$2:$N$1048576,10,0)</f>
        <v>0</v>
      </c>
      <c r="AF328" s="75">
        <f>+VLOOKUP($D328,[1]venta_neta_cons!$A$2:$N$1048576,11,0)</f>
        <v>0</v>
      </c>
      <c r="AG328" s="75">
        <f>+VLOOKUP($D328,[1]venta_neta_cons!$A$2:$N$1048576,12,0)</f>
        <v>0</v>
      </c>
      <c r="AH328" s="75">
        <f>+VLOOKUP($D328,[1]venta_neta_cons!$A$2:$N$1048576,13,0)</f>
        <v>0</v>
      </c>
      <c r="AI328" s="75">
        <f>+VLOOKUP($D328,[1]venta_neta_cons!$A$2:$N$1048576,14,0)</f>
        <v>0</v>
      </c>
      <c r="AJ328" s="76">
        <f t="shared" si="508"/>
        <v>17188</v>
      </c>
      <c r="AK328" s="159">
        <f t="shared" si="590"/>
        <v>0.1322469164533395</v>
      </c>
      <c r="AL328" s="76"/>
      <c r="AM328" s="75">
        <f>+VLOOKUP($D328,[1]saldo_cons!$A$2:$N$1048576,3,0)</f>
        <v>17188</v>
      </c>
      <c r="AN328" s="75">
        <f>+VLOOKUP($D328,[1]saldo_cons!$A$2:$N$1048576,4,0)</f>
        <v>0</v>
      </c>
      <c r="AO328" s="75">
        <f>+VLOOKUP($D328,[1]saldo_cons!$A$2:$N$1048576,5,0)</f>
        <v>0</v>
      </c>
      <c r="AP328" s="75">
        <f>+VLOOKUP($D328,[1]saldo_cons!$A$2:$N$1048576,6,0)</f>
        <v>0</v>
      </c>
      <c r="AQ328" s="75">
        <f>+VLOOKUP($D328,[1]saldo_cons!$A$2:$N$1048576,7,0)</f>
        <v>0</v>
      </c>
      <c r="AR328" s="75">
        <f>+VLOOKUP($D328,[1]saldo_cons!$A$2:$N$1048576,8,0)</f>
        <v>0</v>
      </c>
      <c r="AS328" s="75">
        <f>+VLOOKUP($D328,[1]saldo_cons!$A$2:$N$1048576,9,0)</f>
        <v>0</v>
      </c>
      <c r="AT328" s="75">
        <f>+VLOOKUP($D328,[1]saldo_cons!$A$2:$N$1048576,10,0)</f>
        <v>0</v>
      </c>
      <c r="AU328" s="75">
        <f>+VLOOKUP($D328,[1]saldo_cons!$A$2:$N$1048576,11,0)</f>
        <v>0</v>
      </c>
      <c r="AV328" s="75">
        <f>+VLOOKUP($D328,[1]saldo_cons!$A$2:$N$1048576,12,0)</f>
        <v>0</v>
      </c>
      <c r="AW328" s="75">
        <f>+VLOOKUP($D328,[1]saldo_cons!$A$2:$N$1048576,13,0)</f>
        <v>0</v>
      </c>
      <c r="AX328" s="75">
        <f>+VLOOKUP($D328,[1]saldo_cons!$A$2:$N$1048576,14,0)</f>
        <v>0</v>
      </c>
      <c r="AY328" s="76">
        <f t="shared" si="585"/>
        <v>17188</v>
      </c>
      <c r="AZ328" s="76"/>
      <c r="BA328" s="76"/>
      <c r="BB328" s="75">
        <f>+VLOOKUP($D328,[1]ggr_cons!$A$2:$N$1048576,3,0)</f>
        <v>2273.0599999999995</v>
      </c>
      <c r="BC328" s="75">
        <f>+VLOOKUP($D328,[1]ggr_cons!$A$2:$N$1048576,4,0)</f>
        <v>0</v>
      </c>
      <c r="BD328" s="75">
        <f>+VLOOKUP($D328,[1]ggr_cons!$A$2:$N$1048576,5,0)</f>
        <v>0</v>
      </c>
      <c r="BE328" s="75">
        <f>+VLOOKUP($D328,[1]ggr_cons!$A$2:$N$1048576,6,0)</f>
        <v>0</v>
      </c>
      <c r="BF328" s="75">
        <f>+VLOOKUP($D328,[1]ggr_cons!$A$2:$N$1048576,7,0)</f>
        <v>0</v>
      </c>
      <c r="BG328" s="75">
        <f>+VLOOKUP($D328,[1]ggr_cons!$A$2:$N$1048576,8,0)</f>
        <v>0</v>
      </c>
      <c r="BH328" s="75">
        <f>+VLOOKUP($D328,[1]ggr_cons!$A$2:$N$1048576,9,0)</f>
        <v>0</v>
      </c>
      <c r="BI328" s="75">
        <f>+VLOOKUP($D328,[1]ggr_cons!$A$2:$N$1048576,10,0)</f>
        <v>0</v>
      </c>
      <c r="BJ328" s="75">
        <f>+VLOOKUP($D328,[1]ggr_cons!$A$2:$N$1048576,11,0)</f>
        <v>0</v>
      </c>
      <c r="BK328" s="75">
        <f>+VLOOKUP($D328,[1]ggr_cons!$A$2:$N$1048576,12,0)</f>
        <v>0</v>
      </c>
      <c r="BL328" s="75">
        <f>+VLOOKUP($D328,[1]ggr_cons!$A$2:$N$1048576,13,0)</f>
        <v>0</v>
      </c>
      <c r="BM328" s="75">
        <f>+VLOOKUP($D328,[1]ggr_cons!$A$2:$N$1048576,14,0)</f>
        <v>0</v>
      </c>
      <c r="BN328" s="76">
        <f t="shared" si="586"/>
        <v>2273.0599999999995</v>
      </c>
      <c r="BO328" s="75"/>
      <c r="BP328" s="75"/>
      <c r="BQ328" s="77">
        <f t="shared" si="509"/>
        <v>171.88</v>
      </c>
      <c r="BR328" s="77">
        <f t="shared" si="510"/>
        <v>0</v>
      </c>
      <c r="BS328" s="77">
        <f t="shared" si="511"/>
        <v>0</v>
      </c>
      <c r="BT328" s="77">
        <f t="shared" si="512"/>
        <v>0</v>
      </c>
      <c r="BU328" s="77">
        <f t="shared" si="513"/>
        <v>0</v>
      </c>
      <c r="BV328" s="77">
        <f t="shared" si="514"/>
        <v>0</v>
      </c>
      <c r="BW328" s="77">
        <f t="shared" si="515"/>
        <v>0</v>
      </c>
      <c r="BX328" s="77">
        <f t="shared" si="516"/>
        <v>0</v>
      </c>
      <c r="BY328" s="77">
        <f t="shared" si="517"/>
        <v>0</v>
      </c>
      <c r="BZ328" s="77">
        <f t="shared" si="518"/>
        <v>0</v>
      </c>
      <c r="CA328" s="77">
        <f t="shared" si="519"/>
        <v>0</v>
      </c>
      <c r="CB328" s="77">
        <f t="shared" si="520"/>
        <v>0</v>
      </c>
      <c r="CC328" s="77">
        <f t="shared" si="521"/>
        <v>171.88</v>
      </c>
      <c r="CD328" s="75"/>
      <c r="CE328" s="77"/>
      <c r="CF328" s="77">
        <f t="shared" si="522"/>
        <v>142.04958677685951</v>
      </c>
      <c r="CG328" s="77">
        <f t="shared" si="523"/>
        <v>0</v>
      </c>
      <c r="CH328" s="77">
        <f t="shared" si="524"/>
        <v>0</v>
      </c>
      <c r="CI328" s="77">
        <f t="shared" si="525"/>
        <v>0</v>
      </c>
      <c r="CJ328" s="77">
        <f t="shared" si="526"/>
        <v>0</v>
      </c>
      <c r="CK328" s="77">
        <f t="shared" si="527"/>
        <v>0</v>
      </c>
      <c r="CL328" s="77">
        <f t="shared" si="528"/>
        <v>0</v>
      </c>
      <c r="CM328" s="77">
        <f t="shared" si="529"/>
        <v>0</v>
      </c>
      <c r="CN328" s="77">
        <f t="shared" si="530"/>
        <v>0</v>
      </c>
      <c r="CO328" s="77">
        <f t="shared" si="531"/>
        <v>0</v>
      </c>
      <c r="CP328" s="77">
        <f t="shared" si="532"/>
        <v>0</v>
      </c>
      <c r="CQ328" s="77">
        <f t="shared" si="533"/>
        <v>0</v>
      </c>
      <c r="CR328" s="77">
        <f t="shared" si="534"/>
        <v>142.04958677685951</v>
      </c>
      <c r="CS328" s="75"/>
      <c r="CT328" s="75"/>
      <c r="CU328" s="78">
        <f t="shared" si="547"/>
        <v>343.76</v>
      </c>
      <c r="CV328" s="78">
        <f t="shared" si="548"/>
        <v>0</v>
      </c>
      <c r="CW328" s="78">
        <f t="shared" si="549"/>
        <v>0</v>
      </c>
      <c r="CX328" s="78">
        <f t="shared" si="550"/>
        <v>0</v>
      </c>
      <c r="CY328" s="78">
        <f t="shared" si="551"/>
        <v>0</v>
      </c>
      <c r="CZ328" s="78">
        <f t="shared" si="552"/>
        <v>0</v>
      </c>
      <c r="DA328" s="78">
        <f t="shared" si="553"/>
        <v>0</v>
      </c>
      <c r="DB328" s="78">
        <f t="shared" si="554"/>
        <v>0</v>
      </c>
      <c r="DC328" s="78">
        <f t="shared" si="555"/>
        <v>0</v>
      </c>
      <c r="DD328" s="78">
        <f t="shared" si="556"/>
        <v>0</v>
      </c>
      <c r="DE328" s="78">
        <f t="shared" si="557"/>
        <v>0</v>
      </c>
      <c r="DF328" s="78">
        <f t="shared" si="558"/>
        <v>0</v>
      </c>
      <c r="DG328" s="77">
        <f t="shared" si="559"/>
        <v>343.76</v>
      </c>
      <c r="DH328" s="75"/>
      <c r="DJ328" s="6">
        <f t="shared" si="560"/>
        <v>30</v>
      </c>
      <c r="DK328" s="6">
        <f t="shared" si="561"/>
        <v>0</v>
      </c>
      <c r="DL328" s="6">
        <f t="shared" si="562"/>
        <v>0</v>
      </c>
      <c r="DM328" s="6">
        <f t="shared" si="563"/>
        <v>0</v>
      </c>
      <c r="DN328" s="6">
        <f t="shared" si="564"/>
        <v>0</v>
      </c>
      <c r="DO328" s="6">
        <f t="shared" si="565"/>
        <v>0</v>
      </c>
      <c r="DP328" s="6">
        <f t="shared" si="566"/>
        <v>0</v>
      </c>
      <c r="DQ328" s="6">
        <f t="shared" si="567"/>
        <v>0</v>
      </c>
      <c r="DR328" s="6">
        <f t="shared" si="568"/>
        <v>0</v>
      </c>
      <c r="DS328" s="6">
        <f t="shared" si="569"/>
        <v>0</v>
      </c>
      <c r="DT328" s="6">
        <f t="shared" si="570"/>
        <v>0</v>
      </c>
      <c r="DU328" s="6">
        <f t="shared" si="571"/>
        <v>0</v>
      </c>
      <c r="DV328" s="77">
        <f t="shared" si="589"/>
        <v>30</v>
      </c>
      <c r="DY328" s="6">
        <v>0</v>
      </c>
      <c r="DZ328" s="6">
        <v>0</v>
      </c>
      <c r="EA328" s="6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77">
        <f t="shared" si="587"/>
        <v>0</v>
      </c>
      <c r="EO328" s="75">
        <f t="shared" si="535"/>
        <v>373.76</v>
      </c>
      <c r="EP328" s="75">
        <f t="shared" si="536"/>
        <v>0</v>
      </c>
      <c r="EQ328" s="75">
        <f t="shared" si="537"/>
        <v>0</v>
      </c>
      <c r="ER328" s="75">
        <f t="shared" si="538"/>
        <v>0</v>
      </c>
      <c r="ES328" s="75">
        <f t="shared" si="539"/>
        <v>0</v>
      </c>
      <c r="ET328" s="75">
        <f t="shared" si="540"/>
        <v>0</v>
      </c>
      <c r="EU328" s="75">
        <f t="shared" si="541"/>
        <v>0</v>
      </c>
      <c r="EV328" s="75">
        <f t="shared" si="542"/>
        <v>0</v>
      </c>
      <c r="EW328" s="75">
        <f t="shared" si="543"/>
        <v>0</v>
      </c>
      <c r="EX328" s="75">
        <f t="shared" si="544"/>
        <v>0</v>
      </c>
      <c r="EY328" s="75">
        <f t="shared" si="545"/>
        <v>0</v>
      </c>
      <c r="EZ328" s="75">
        <f t="shared" si="546"/>
        <v>0</v>
      </c>
      <c r="FA328" s="77">
        <f t="shared" si="588"/>
        <v>373.76</v>
      </c>
      <c r="FD328" s="75">
        <f t="shared" si="572"/>
        <v>16814.240000000002</v>
      </c>
      <c r="FE328" s="75">
        <f t="shared" si="573"/>
        <v>0</v>
      </c>
      <c r="FF328" s="75">
        <f t="shared" si="574"/>
        <v>0</v>
      </c>
      <c r="FG328" s="75">
        <f t="shared" si="575"/>
        <v>0</v>
      </c>
      <c r="FH328" s="75">
        <f t="shared" si="576"/>
        <v>0</v>
      </c>
      <c r="FI328" s="75">
        <f t="shared" si="577"/>
        <v>0</v>
      </c>
      <c r="FJ328" s="75">
        <f t="shared" si="578"/>
        <v>0</v>
      </c>
      <c r="FK328" s="75">
        <f t="shared" si="579"/>
        <v>0</v>
      </c>
      <c r="FL328" s="75">
        <f t="shared" si="580"/>
        <v>0</v>
      </c>
      <c r="FM328" s="75">
        <f t="shared" si="581"/>
        <v>0</v>
      </c>
      <c r="FN328" s="75">
        <f t="shared" si="582"/>
        <v>0</v>
      </c>
      <c r="FO328" s="75">
        <f t="shared" si="583"/>
        <v>0</v>
      </c>
      <c r="FP328" s="75">
        <f t="shared" si="584"/>
        <v>16814.240000000002</v>
      </c>
    </row>
    <row r="329" spans="1:172" ht="15" customHeight="1" outlineLevel="2" x14ac:dyDescent="0.25">
      <c r="A329" s="30">
        <v>12</v>
      </c>
      <c r="B329" s="30" t="s">
        <v>408</v>
      </c>
      <c r="C329" s="30" t="s">
        <v>6</v>
      </c>
      <c r="D329" s="64">
        <f t="shared" si="591"/>
        <v>16308</v>
      </c>
      <c r="E329" s="62">
        <v>16308</v>
      </c>
      <c r="F329" s="37" t="s">
        <v>1008</v>
      </c>
      <c r="G329" s="36" t="s">
        <v>410</v>
      </c>
      <c r="H329" s="36" t="s">
        <v>410</v>
      </c>
      <c r="I329" s="37" t="s">
        <v>1006</v>
      </c>
      <c r="J329" s="44" t="s">
        <v>1007</v>
      </c>
      <c r="K329" s="44" t="s">
        <v>463</v>
      </c>
      <c r="L329" s="32" t="s">
        <v>220</v>
      </c>
      <c r="M329" s="33" t="s">
        <v>405</v>
      </c>
      <c r="N329" s="34">
        <v>0.01</v>
      </c>
      <c r="O329" s="34">
        <v>0.02</v>
      </c>
      <c r="P329" s="34">
        <v>0</v>
      </c>
      <c r="Q329" s="34">
        <v>0</v>
      </c>
      <c r="R329" s="33">
        <v>0</v>
      </c>
      <c r="S329" s="33">
        <v>0</v>
      </c>
      <c r="T329" s="33">
        <v>30</v>
      </c>
      <c r="U329" s="33"/>
      <c r="X329" s="75">
        <f>+VLOOKUP($D329,[1]venta_neta_cons!$A$2:$N$1048576,3,0)</f>
        <v>529</v>
      </c>
      <c r="Y329" s="75">
        <f>+VLOOKUP($D329,[1]venta_neta_cons!$A$2:$N$1048576,4,0)</f>
        <v>0</v>
      </c>
      <c r="Z329" s="75">
        <f>+VLOOKUP($D329,[1]venta_neta_cons!$A$2:$N$1048576,5,0)</f>
        <v>0</v>
      </c>
      <c r="AA329" s="75">
        <f>+VLOOKUP($D329,[1]venta_neta_cons!$A$2:$N$1048576,6,0)</f>
        <v>0</v>
      </c>
      <c r="AB329" s="75">
        <f>+VLOOKUP($D329,[1]venta_neta_cons!$A$2:$N$1048576,7,0)</f>
        <v>0</v>
      </c>
      <c r="AC329" s="75">
        <f>+VLOOKUP($D329,[1]venta_neta_cons!$A$2:$N$1048576,8,0)</f>
        <v>0</v>
      </c>
      <c r="AD329" s="75">
        <f>+VLOOKUP($D329,[1]venta_neta_cons!$A$2:$N$1048576,9,0)</f>
        <v>0</v>
      </c>
      <c r="AE329" s="75">
        <f>+VLOOKUP($D329,[1]venta_neta_cons!$A$2:$N$1048576,10,0)</f>
        <v>0</v>
      </c>
      <c r="AF329" s="75">
        <f>+VLOOKUP($D329,[1]venta_neta_cons!$A$2:$N$1048576,11,0)</f>
        <v>0</v>
      </c>
      <c r="AG329" s="75">
        <f>+VLOOKUP($D329,[1]venta_neta_cons!$A$2:$N$1048576,12,0)</f>
        <v>0</v>
      </c>
      <c r="AH329" s="75">
        <f>+VLOOKUP($D329,[1]venta_neta_cons!$A$2:$N$1048576,13,0)</f>
        <v>0</v>
      </c>
      <c r="AI329" s="75">
        <f>+VLOOKUP($D329,[1]venta_neta_cons!$A$2:$N$1048576,14,0)</f>
        <v>0</v>
      </c>
      <c r="AJ329" s="76">
        <f t="shared" si="508"/>
        <v>529</v>
      </c>
      <c r="AK329" s="159">
        <f t="shared" si="590"/>
        <v>0.39378071833648393</v>
      </c>
      <c r="AL329" s="76"/>
      <c r="AM329" s="75">
        <f>+VLOOKUP($D329,[1]saldo_cons!$A$2:$N$1048576,3,0)</f>
        <v>529</v>
      </c>
      <c r="AN329" s="75">
        <f>+VLOOKUP($D329,[1]saldo_cons!$A$2:$N$1048576,4,0)</f>
        <v>0</v>
      </c>
      <c r="AO329" s="75">
        <f>+VLOOKUP($D329,[1]saldo_cons!$A$2:$N$1048576,5,0)</f>
        <v>0</v>
      </c>
      <c r="AP329" s="75">
        <f>+VLOOKUP($D329,[1]saldo_cons!$A$2:$N$1048576,6,0)</f>
        <v>0</v>
      </c>
      <c r="AQ329" s="75">
        <f>+VLOOKUP($D329,[1]saldo_cons!$A$2:$N$1048576,7,0)</f>
        <v>0</v>
      </c>
      <c r="AR329" s="75">
        <f>+VLOOKUP($D329,[1]saldo_cons!$A$2:$N$1048576,8,0)</f>
        <v>0</v>
      </c>
      <c r="AS329" s="75">
        <f>+VLOOKUP($D329,[1]saldo_cons!$A$2:$N$1048576,9,0)</f>
        <v>0</v>
      </c>
      <c r="AT329" s="75">
        <f>+VLOOKUP($D329,[1]saldo_cons!$A$2:$N$1048576,10,0)</f>
        <v>0</v>
      </c>
      <c r="AU329" s="75">
        <f>+VLOOKUP($D329,[1]saldo_cons!$A$2:$N$1048576,11,0)</f>
        <v>0</v>
      </c>
      <c r="AV329" s="75">
        <f>+VLOOKUP($D329,[1]saldo_cons!$A$2:$N$1048576,12,0)</f>
        <v>0</v>
      </c>
      <c r="AW329" s="75">
        <f>+VLOOKUP($D329,[1]saldo_cons!$A$2:$N$1048576,13,0)</f>
        <v>0</v>
      </c>
      <c r="AX329" s="75">
        <f>+VLOOKUP($D329,[1]saldo_cons!$A$2:$N$1048576,14,0)</f>
        <v>0</v>
      </c>
      <c r="AY329" s="76">
        <f t="shared" si="585"/>
        <v>529</v>
      </c>
      <c r="AZ329" s="76"/>
      <c r="BA329" s="76"/>
      <c r="BB329" s="75">
        <f>+VLOOKUP($D329,[1]ggr_cons!$A$2:$N$1048576,3,0)</f>
        <v>208.31</v>
      </c>
      <c r="BC329" s="75">
        <f>+VLOOKUP($D329,[1]ggr_cons!$A$2:$N$1048576,4,0)</f>
        <v>0</v>
      </c>
      <c r="BD329" s="75">
        <f>+VLOOKUP($D329,[1]ggr_cons!$A$2:$N$1048576,5,0)</f>
        <v>0</v>
      </c>
      <c r="BE329" s="75">
        <f>+VLOOKUP($D329,[1]ggr_cons!$A$2:$N$1048576,6,0)</f>
        <v>0</v>
      </c>
      <c r="BF329" s="75">
        <f>+VLOOKUP($D329,[1]ggr_cons!$A$2:$N$1048576,7,0)</f>
        <v>0</v>
      </c>
      <c r="BG329" s="75">
        <f>+VLOOKUP($D329,[1]ggr_cons!$A$2:$N$1048576,8,0)</f>
        <v>0</v>
      </c>
      <c r="BH329" s="75">
        <f>+VLOOKUP($D329,[1]ggr_cons!$A$2:$N$1048576,9,0)</f>
        <v>0</v>
      </c>
      <c r="BI329" s="75">
        <f>+VLOOKUP($D329,[1]ggr_cons!$A$2:$N$1048576,10,0)</f>
        <v>0</v>
      </c>
      <c r="BJ329" s="75">
        <f>+VLOOKUP($D329,[1]ggr_cons!$A$2:$N$1048576,11,0)</f>
        <v>0</v>
      </c>
      <c r="BK329" s="75">
        <f>+VLOOKUP($D329,[1]ggr_cons!$A$2:$N$1048576,12,0)</f>
        <v>0</v>
      </c>
      <c r="BL329" s="75">
        <f>+VLOOKUP($D329,[1]ggr_cons!$A$2:$N$1048576,13,0)</f>
        <v>0</v>
      </c>
      <c r="BM329" s="75">
        <f>+VLOOKUP($D329,[1]ggr_cons!$A$2:$N$1048576,14,0)</f>
        <v>0</v>
      </c>
      <c r="BN329" s="76">
        <f t="shared" si="586"/>
        <v>208.31</v>
      </c>
      <c r="BO329" s="75"/>
      <c r="BP329" s="75"/>
      <c r="BQ329" s="77">
        <f t="shared" si="509"/>
        <v>5.29</v>
      </c>
      <c r="BR329" s="77">
        <f t="shared" si="510"/>
        <v>0</v>
      </c>
      <c r="BS329" s="77">
        <f t="shared" si="511"/>
        <v>0</v>
      </c>
      <c r="BT329" s="77">
        <f t="shared" si="512"/>
        <v>0</v>
      </c>
      <c r="BU329" s="77">
        <f t="shared" si="513"/>
        <v>0</v>
      </c>
      <c r="BV329" s="77">
        <f t="shared" si="514"/>
        <v>0</v>
      </c>
      <c r="BW329" s="77">
        <f t="shared" si="515"/>
        <v>0</v>
      </c>
      <c r="BX329" s="77">
        <f t="shared" si="516"/>
        <v>0</v>
      </c>
      <c r="BY329" s="77">
        <f t="shared" si="517"/>
        <v>0</v>
      </c>
      <c r="BZ329" s="77">
        <f t="shared" si="518"/>
        <v>0</v>
      </c>
      <c r="CA329" s="77">
        <f t="shared" si="519"/>
        <v>0</v>
      </c>
      <c r="CB329" s="77">
        <f t="shared" si="520"/>
        <v>0</v>
      </c>
      <c r="CC329" s="77">
        <f t="shared" si="521"/>
        <v>5.29</v>
      </c>
      <c r="CD329" s="75"/>
      <c r="CE329" s="77"/>
      <c r="CF329" s="77">
        <f t="shared" si="522"/>
        <v>4.3719008264462813</v>
      </c>
      <c r="CG329" s="77">
        <f t="shared" si="523"/>
        <v>0</v>
      </c>
      <c r="CH329" s="77">
        <f t="shared" si="524"/>
        <v>0</v>
      </c>
      <c r="CI329" s="77">
        <f t="shared" si="525"/>
        <v>0</v>
      </c>
      <c r="CJ329" s="77">
        <f t="shared" si="526"/>
        <v>0</v>
      </c>
      <c r="CK329" s="77">
        <f t="shared" si="527"/>
        <v>0</v>
      </c>
      <c r="CL329" s="77">
        <f t="shared" si="528"/>
        <v>0</v>
      </c>
      <c r="CM329" s="77">
        <f t="shared" si="529"/>
        <v>0</v>
      </c>
      <c r="CN329" s="77">
        <f t="shared" si="530"/>
        <v>0</v>
      </c>
      <c r="CO329" s="77">
        <f t="shared" si="531"/>
        <v>0</v>
      </c>
      <c r="CP329" s="77">
        <f t="shared" si="532"/>
        <v>0</v>
      </c>
      <c r="CQ329" s="77">
        <f t="shared" si="533"/>
        <v>0</v>
      </c>
      <c r="CR329" s="77">
        <f t="shared" si="534"/>
        <v>4.3719008264462813</v>
      </c>
      <c r="CS329" s="75"/>
      <c r="CT329" s="75"/>
      <c r="CU329" s="78">
        <f t="shared" si="547"/>
        <v>10.58</v>
      </c>
      <c r="CV329" s="78">
        <f t="shared" si="548"/>
        <v>0</v>
      </c>
      <c r="CW329" s="78">
        <f t="shared" si="549"/>
        <v>0</v>
      </c>
      <c r="CX329" s="78">
        <f t="shared" si="550"/>
        <v>0</v>
      </c>
      <c r="CY329" s="78">
        <f t="shared" si="551"/>
        <v>0</v>
      </c>
      <c r="CZ329" s="78">
        <f t="shared" si="552"/>
        <v>0</v>
      </c>
      <c r="DA329" s="78">
        <f t="shared" si="553"/>
        <v>0</v>
      </c>
      <c r="DB329" s="78">
        <f t="shared" si="554"/>
        <v>0</v>
      </c>
      <c r="DC329" s="78">
        <f t="shared" si="555"/>
        <v>0</v>
      </c>
      <c r="DD329" s="78">
        <f t="shared" si="556"/>
        <v>0</v>
      </c>
      <c r="DE329" s="78">
        <f t="shared" si="557"/>
        <v>0</v>
      </c>
      <c r="DF329" s="78">
        <f t="shared" si="558"/>
        <v>0</v>
      </c>
      <c r="DG329" s="77">
        <f t="shared" si="559"/>
        <v>10.58</v>
      </c>
      <c r="DH329" s="75"/>
      <c r="DJ329" s="6">
        <f t="shared" si="560"/>
        <v>30</v>
      </c>
      <c r="DK329" s="6">
        <f t="shared" si="561"/>
        <v>0</v>
      </c>
      <c r="DL329" s="6">
        <f t="shared" si="562"/>
        <v>0</v>
      </c>
      <c r="DM329" s="6">
        <f t="shared" si="563"/>
        <v>0</v>
      </c>
      <c r="DN329" s="6">
        <f t="shared" si="564"/>
        <v>0</v>
      </c>
      <c r="DO329" s="6">
        <f t="shared" si="565"/>
        <v>0</v>
      </c>
      <c r="DP329" s="6">
        <f t="shared" si="566"/>
        <v>0</v>
      </c>
      <c r="DQ329" s="6">
        <f t="shared" si="567"/>
        <v>0</v>
      </c>
      <c r="DR329" s="6">
        <f t="shared" si="568"/>
        <v>0</v>
      </c>
      <c r="DS329" s="6">
        <f t="shared" si="569"/>
        <v>0</v>
      </c>
      <c r="DT329" s="6">
        <f t="shared" si="570"/>
        <v>0</v>
      </c>
      <c r="DU329" s="6">
        <f t="shared" si="571"/>
        <v>0</v>
      </c>
      <c r="DV329" s="77">
        <f t="shared" si="589"/>
        <v>30</v>
      </c>
      <c r="DY329" s="6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77">
        <f t="shared" si="587"/>
        <v>0</v>
      </c>
      <c r="EO329" s="75">
        <f t="shared" si="535"/>
        <v>40.58</v>
      </c>
      <c r="EP329" s="75">
        <f t="shared" si="536"/>
        <v>0</v>
      </c>
      <c r="EQ329" s="75">
        <f t="shared" si="537"/>
        <v>0</v>
      </c>
      <c r="ER329" s="75">
        <f t="shared" si="538"/>
        <v>0</v>
      </c>
      <c r="ES329" s="75">
        <f t="shared" si="539"/>
        <v>0</v>
      </c>
      <c r="ET329" s="75">
        <f t="shared" si="540"/>
        <v>0</v>
      </c>
      <c r="EU329" s="75">
        <f t="shared" si="541"/>
        <v>0</v>
      </c>
      <c r="EV329" s="75">
        <f t="shared" si="542"/>
        <v>0</v>
      </c>
      <c r="EW329" s="75">
        <f t="shared" si="543"/>
        <v>0</v>
      </c>
      <c r="EX329" s="75">
        <f t="shared" si="544"/>
        <v>0</v>
      </c>
      <c r="EY329" s="75">
        <f t="shared" si="545"/>
        <v>0</v>
      </c>
      <c r="EZ329" s="75">
        <f t="shared" si="546"/>
        <v>0</v>
      </c>
      <c r="FA329" s="77">
        <f t="shared" si="588"/>
        <v>40.58</v>
      </c>
      <c r="FD329" s="75">
        <f t="shared" si="572"/>
        <v>488.42</v>
      </c>
      <c r="FE329" s="75">
        <f t="shared" si="573"/>
        <v>0</v>
      </c>
      <c r="FF329" s="75">
        <f t="shared" si="574"/>
        <v>0</v>
      </c>
      <c r="FG329" s="75">
        <f t="shared" si="575"/>
        <v>0</v>
      </c>
      <c r="FH329" s="75">
        <f t="shared" si="576"/>
        <v>0</v>
      </c>
      <c r="FI329" s="75">
        <f t="shared" si="577"/>
        <v>0</v>
      </c>
      <c r="FJ329" s="75">
        <f t="shared" si="578"/>
        <v>0</v>
      </c>
      <c r="FK329" s="75">
        <f t="shared" si="579"/>
        <v>0</v>
      </c>
      <c r="FL329" s="75">
        <f t="shared" si="580"/>
        <v>0</v>
      </c>
      <c r="FM329" s="75">
        <f t="shared" si="581"/>
        <v>0</v>
      </c>
      <c r="FN329" s="75">
        <f t="shared" si="582"/>
        <v>0</v>
      </c>
      <c r="FO329" s="75">
        <f t="shared" si="583"/>
        <v>0</v>
      </c>
      <c r="FP329" s="75">
        <f t="shared" si="584"/>
        <v>488.42</v>
      </c>
    </row>
    <row r="330" spans="1:172" ht="15" customHeight="1" outlineLevel="2" x14ac:dyDescent="0.25">
      <c r="A330" s="30">
        <v>12</v>
      </c>
      <c r="B330" s="30" t="s">
        <v>408</v>
      </c>
      <c r="C330" s="30" t="s">
        <v>6</v>
      </c>
      <c r="D330" s="64">
        <f t="shared" si="591"/>
        <v>16309</v>
      </c>
      <c r="E330" s="62">
        <v>16309</v>
      </c>
      <c r="F330" s="37" t="s">
        <v>1010</v>
      </c>
      <c r="G330" s="36" t="s">
        <v>410</v>
      </c>
      <c r="H330" s="36" t="s">
        <v>410</v>
      </c>
      <c r="I330" s="44" t="s">
        <v>1009</v>
      </c>
      <c r="J330" s="44" t="s">
        <v>434</v>
      </c>
      <c r="K330" s="44" t="s">
        <v>434</v>
      </c>
      <c r="L330" s="32" t="s">
        <v>220</v>
      </c>
      <c r="M330" s="33" t="s">
        <v>405</v>
      </c>
      <c r="N330" s="34">
        <v>0.01</v>
      </c>
      <c r="O330" s="34">
        <v>0.02</v>
      </c>
      <c r="P330" s="34">
        <v>0</v>
      </c>
      <c r="Q330" s="34">
        <v>0</v>
      </c>
      <c r="R330" s="33">
        <v>0</v>
      </c>
      <c r="S330" s="33">
        <v>0</v>
      </c>
      <c r="T330" s="33">
        <v>30</v>
      </c>
      <c r="U330" s="33"/>
      <c r="X330" s="75">
        <f>+VLOOKUP($D330,[1]venta_neta_cons!$A$2:$N$1048576,3,0)</f>
        <v>1274</v>
      </c>
      <c r="Y330" s="75">
        <f>+VLOOKUP($D330,[1]venta_neta_cons!$A$2:$N$1048576,4,0)</f>
        <v>0</v>
      </c>
      <c r="Z330" s="75">
        <f>+VLOOKUP($D330,[1]venta_neta_cons!$A$2:$N$1048576,5,0)</f>
        <v>0</v>
      </c>
      <c r="AA330" s="75">
        <f>+VLOOKUP($D330,[1]venta_neta_cons!$A$2:$N$1048576,6,0)</f>
        <v>0</v>
      </c>
      <c r="AB330" s="75">
        <f>+VLOOKUP($D330,[1]venta_neta_cons!$A$2:$N$1048576,7,0)</f>
        <v>0</v>
      </c>
      <c r="AC330" s="75">
        <f>+VLOOKUP($D330,[1]venta_neta_cons!$A$2:$N$1048576,8,0)</f>
        <v>0</v>
      </c>
      <c r="AD330" s="75">
        <f>+VLOOKUP($D330,[1]venta_neta_cons!$A$2:$N$1048576,9,0)</f>
        <v>0</v>
      </c>
      <c r="AE330" s="75">
        <f>+VLOOKUP($D330,[1]venta_neta_cons!$A$2:$N$1048576,10,0)</f>
        <v>0</v>
      </c>
      <c r="AF330" s="75">
        <f>+VLOOKUP($D330,[1]venta_neta_cons!$A$2:$N$1048576,11,0)</f>
        <v>0</v>
      </c>
      <c r="AG330" s="75">
        <f>+VLOOKUP($D330,[1]venta_neta_cons!$A$2:$N$1048576,12,0)</f>
        <v>0</v>
      </c>
      <c r="AH330" s="75">
        <f>+VLOOKUP($D330,[1]venta_neta_cons!$A$2:$N$1048576,13,0)</f>
        <v>0</v>
      </c>
      <c r="AI330" s="75">
        <f>+VLOOKUP($D330,[1]venta_neta_cons!$A$2:$N$1048576,14,0)</f>
        <v>0</v>
      </c>
      <c r="AJ330" s="76">
        <f t="shared" si="508"/>
        <v>1274</v>
      </c>
      <c r="AK330" s="159">
        <f t="shared" si="590"/>
        <v>-0.27923861852433279</v>
      </c>
      <c r="AL330" s="76"/>
      <c r="AM330" s="75">
        <f>+VLOOKUP($D330,[1]saldo_cons!$A$2:$N$1048576,3,0)</f>
        <v>1274</v>
      </c>
      <c r="AN330" s="75">
        <f>+VLOOKUP($D330,[1]saldo_cons!$A$2:$N$1048576,4,0)</f>
        <v>0</v>
      </c>
      <c r="AO330" s="75">
        <f>+VLOOKUP($D330,[1]saldo_cons!$A$2:$N$1048576,5,0)</f>
        <v>0</v>
      </c>
      <c r="AP330" s="75">
        <f>+VLOOKUP($D330,[1]saldo_cons!$A$2:$N$1048576,6,0)</f>
        <v>0</v>
      </c>
      <c r="AQ330" s="75">
        <f>+VLOOKUP($D330,[1]saldo_cons!$A$2:$N$1048576,7,0)</f>
        <v>0</v>
      </c>
      <c r="AR330" s="75">
        <f>+VLOOKUP($D330,[1]saldo_cons!$A$2:$N$1048576,8,0)</f>
        <v>0</v>
      </c>
      <c r="AS330" s="75">
        <f>+VLOOKUP($D330,[1]saldo_cons!$A$2:$N$1048576,9,0)</f>
        <v>0</v>
      </c>
      <c r="AT330" s="75">
        <f>+VLOOKUP($D330,[1]saldo_cons!$A$2:$N$1048576,10,0)</f>
        <v>0</v>
      </c>
      <c r="AU330" s="75">
        <f>+VLOOKUP($D330,[1]saldo_cons!$A$2:$N$1048576,11,0)</f>
        <v>0</v>
      </c>
      <c r="AV330" s="75">
        <f>+VLOOKUP($D330,[1]saldo_cons!$A$2:$N$1048576,12,0)</f>
        <v>0</v>
      </c>
      <c r="AW330" s="75">
        <f>+VLOOKUP($D330,[1]saldo_cons!$A$2:$N$1048576,13,0)</f>
        <v>0</v>
      </c>
      <c r="AX330" s="75">
        <f>+VLOOKUP($D330,[1]saldo_cons!$A$2:$N$1048576,14,0)</f>
        <v>0</v>
      </c>
      <c r="AY330" s="76">
        <f t="shared" si="585"/>
        <v>1274</v>
      </c>
      <c r="AZ330" s="76"/>
      <c r="BA330" s="76"/>
      <c r="BB330" s="75">
        <f>+VLOOKUP($D330,[1]ggr_cons!$A$2:$N$1048576,3,0)</f>
        <v>-355.75</v>
      </c>
      <c r="BC330" s="75">
        <f>+VLOOKUP($D330,[1]ggr_cons!$A$2:$N$1048576,4,0)</f>
        <v>0</v>
      </c>
      <c r="BD330" s="75">
        <f>+VLOOKUP($D330,[1]ggr_cons!$A$2:$N$1048576,5,0)</f>
        <v>0</v>
      </c>
      <c r="BE330" s="75">
        <f>+VLOOKUP($D330,[1]ggr_cons!$A$2:$N$1048576,6,0)</f>
        <v>0</v>
      </c>
      <c r="BF330" s="75">
        <f>+VLOOKUP($D330,[1]ggr_cons!$A$2:$N$1048576,7,0)</f>
        <v>0</v>
      </c>
      <c r="BG330" s="75">
        <f>+VLOOKUP($D330,[1]ggr_cons!$A$2:$N$1048576,8,0)</f>
        <v>0</v>
      </c>
      <c r="BH330" s="75">
        <f>+VLOOKUP($D330,[1]ggr_cons!$A$2:$N$1048576,9,0)</f>
        <v>0</v>
      </c>
      <c r="BI330" s="75">
        <f>+VLOOKUP($D330,[1]ggr_cons!$A$2:$N$1048576,10,0)</f>
        <v>0</v>
      </c>
      <c r="BJ330" s="75">
        <f>+VLOOKUP($D330,[1]ggr_cons!$A$2:$N$1048576,11,0)</f>
        <v>0</v>
      </c>
      <c r="BK330" s="75">
        <f>+VLOOKUP($D330,[1]ggr_cons!$A$2:$N$1048576,12,0)</f>
        <v>0</v>
      </c>
      <c r="BL330" s="75">
        <f>+VLOOKUP($D330,[1]ggr_cons!$A$2:$N$1048576,13,0)</f>
        <v>0</v>
      </c>
      <c r="BM330" s="75">
        <f>+VLOOKUP($D330,[1]ggr_cons!$A$2:$N$1048576,14,0)</f>
        <v>0</v>
      </c>
      <c r="BN330" s="76">
        <f t="shared" si="586"/>
        <v>-355.75</v>
      </c>
      <c r="BO330" s="75"/>
      <c r="BP330" s="75"/>
      <c r="BQ330" s="77">
        <f t="shared" si="509"/>
        <v>12.74</v>
      </c>
      <c r="BR330" s="77">
        <f t="shared" si="510"/>
        <v>0</v>
      </c>
      <c r="BS330" s="77">
        <f t="shared" si="511"/>
        <v>0</v>
      </c>
      <c r="BT330" s="77">
        <f t="shared" si="512"/>
        <v>0</v>
      </c>
      <c r="BU330" s="77">
        <f t="shared" si="513"/>
        <v>0</v>
      </c>
      <c r="BV330" s="77">
        <f t="shared" si="514"/>
        <v>0</v>
      </c>
      <c r="BW330" s="77">
        <f t="shared" si="515"/>
        <v>0</v>
      </c>
      <c r="BX330" s="77">
        <f t="shared" si="516"/>
        <v>0</v>
      </c>
      <c r="BY330" s="77">
        <f t="shared" si="517"/>
        <v>0</v>
      </c>
      <c r="BZ330" s="77">
        <f t="shared" si="518"/>
        <v>0</v>
      </c>
      <c r="CA330" s="77">
        <f t="shared" si="519"/>
        <v>0</v>
      </c>
      <c r="CB330" s="77">
        <f t="shared" si="520"/>
        <v>0</v>
      </c>
      <c r="CC330" s="77">
        <f t="shared" si="521"/>
        <v>12.74</v>
      </c>
      <c r="CD330" s="75"/>
      <c r="CE330" s="77"/>
      <c r="CF330" s="77">
        <f t="shared" si="522"/>
        <v>10.528925619834711</v>
      </c>
      <c r="CG330" s="77">
        <f t="shared" si="523"/>
        <v>0</v>
      </c>
      <c r="CH330" s="77">
        <f t="shared" si="524"/>
        <v>0</v>
      </c>
      <c r="CI330" s="77">
        <f t="shared" si="525"/>
        <v>0</v>
      </c>
      <c r="CJ330" s="77">
        <f t="shared" si="526"/>
        <v>0</v>
      </c>
      <c r="CK330" s="77">
        <f t="shared" si="527"/>
        <v>0</v>
      </c>
      <c r="CL330" s="77">
        <f t="shared" si="528"/>
        <v>0</v>
      </c>
      <c r="CM330" s="77">
        <f t="shared" si="529"/>
        <v>0</v>
      </c>
      <c r="CN330" s="77">
        <f t="shared" si="530"/>
        <v>0</v>
      </c>
      <c r="CO330" s="77">
        <f t="shared" si="531"/>
        <v>0</v>
      </c>
      <c r="CP330" s="77">
        <f t="shared" si="532"/>
        <v>0</v>
      </c>
      <c r="CQ330" s="77">
        <f t="shared" si="533"/>
        <v>0</v>
      </c>
      <c r="CR330" s="77">
        <f t="shared" si="534"/>
        <v>10.528925619834711</v>
      </c>
      <c r="CS330" s="75"/>
      <c r="CT330" s="75"/>
      <c r="CU330" s="78">
        <f t="shared" si="547"/>
        <v>25.48</v>
      </c>
      <c r="CV330" s="78">
        <f t="shared" si="548"/>
        <v>0</v>
      </c>
      <c r="CW330" s="78">
        <f t="shared" si="549"/>
        <v>0</v>
      </c>
      <c r="CX330" s="78">
        <f t="shared" si="550"/>
        <v>0</v>
      </c>
      <c r="CY330" s="78">
        <f t="shared" si="551"/>
        <v>0</v>
      </c>
      <c r="CZ330" s="78">
        <f t="shared" si="552"/>
        <v>0</v>
      </c>
      <c r="DA330" s="78">
        <f t="shared" si="553"/>
        <v>0</v>
      </c>
      <c r="DB330" s="78">
        <f t="shared" si="554"/>
        <v>0</v>
      </c>
      <c r="DC330" s="78">
        <f t="shared" si="555"/>
        <v>0</v>
      </c>
      <c r="DD330" s="78">
        <f t="shared" si="556"/>
        <v>0</v>
      </c>
      <c r="DE330" s="78">
        <f t="shared" si="557"/>
        <v>0</v>
      </c>
      <c r="DF330" s="78">
        <f t="shared" si="558"/>
        <v>0</v>
      </c>
      <c r="DG330" s="77">
        <f t="shared" si="559"/>
        <v>25.48</v>
      </c>
      <c r="DH330" s="75"/>
      <c r="DJ330" s="6">
        <f t="shared" si="560"/>
        <v>30</v>
      </c>
      <c r="DK330" s="6">
        <f t="shared" si="561"/>
        <v>0</v>
      </c>
      <c r="DL330" s="6">
        <f t="shared" si="562"/>
        <v>0</v>
      </c>
      <c r="DM330" s="6">
        <f t="shared" si="563"/>
        <v>0</v>
      </c>
      <c r="DN330" s="6">
        <f t="shared" si="564"/>
        <v>0</v>
      </c>
      <c r="DO330" s="6">
        <f t="shared" si="565"/>
        <v>0</v>
      </c>
      <c r="DP330" s="6">
        <f t="shared" si="566"/>
        <v>0</v>
      </c>
      <c r="DQ330" s="6">
        <f t="shared" si="567"/>
        <v>0</v>
      </c>
      <c r="DR330" s="6">
        <f t="shared" si="568"/>
        <v>0</v>
      </c>
      <c r="DS330" s="6">
        <f t="shared" si="569"/>
        <v>0</v>
      </c>
      <c r="DT330" s="6">
        <f t="shared" si="570"/>
        <v>0</v>
      </c>
      <c r="DU330" s="6">
        <f t="shared" si="571"/>
        <v>0</v>
      </c>
      <c r="DV330" s="77">
        <f t="shared" si="589"/>
        <v>30</v>
      </c>
      <c r="DY330" s="6">
        <v>0</v>
      </c>
      <c r="DZ330" s="6">
        <v>0</v>
      </c>
      <c r="EA330" s="6">
        <v>0</v>
      </c>
      <c r="EB330" s="6">
        <v>0</v>
      </c>
      <c r="EC330" s="6">
        <v>0</v>
      </c>
      <c r="ED330" s="6">
        <v>0</v>
      </c>
      <c r="EE330" s="6">
        <v>0</v>
      </c>
      <c r="EF330" s="6">
        <v>0</v>
      </c>
      <c r="EG330" s="6">
        <v>0</v>
      </c>
      <c r="EH330" s="6">
        <v>0</v>
      </c>
      <c r="EI330" s="6">
        <v>0</v>
      </c>
      <c r="EJ330" s="6">
        <v>0</v>
      </c>
      <c r="EK330" s="77">
        <f t="shared" si="587"/>
        <v>0</v>
      </c>
      <c r="EO330" s="75">
        <f t="shared" si="535"/>
        <v>55.480000000000004</v>
      </c>
      <c r="EP330" s="75">
        <f t="shared" si="536"/>
        <v>0</v>
      </c>
      <c r="EQ330" s="75">
        <f t="shared" si="537"/>
        <v>0</v>
      </c>
      <c r="ER330" s="75">
        <f t="shared" si="538"/>
        <v>0</v>
      </c>
      <c r="ES330" s="75">
        <f t="shared" si="539"/>
        <v>0</v>
      </c>
      <c r="ET330" s="75">
        <f t="shared" si="540"/>
        <v>0</v>
      </c>
      <c r="EU330" s="75">
        <f t="shared" si="541"/>
        <v>0</v>
      </c>
      <c r="EV330" s="75">
        <f t="shared" si="542"/>
        <v>0</v>
      </c>
      <c r="EW330" s="75">
        <f t="shared" si="543"/>
        <v>0</v>
      </c>
      <c r="EX330" s="75">
        <f t="shared" si="544"/>
        <v>0</v>
      </c>
      <c r="EY330" s="75">
        <f t="shared" si="545"/>
        <v>0</v>
      </c>
      <c r="EZ330" s="75">
        <f t="shared" si="546"/>
        <v>0</v>
      </c>
      <c r="FA330" s="77">
        <f t="shared" si="588"/>
        <v>55.480000000000004</v>
      </c>
      <c r="FD330" s="75">
        <f t="shared" si="572"/>
        <v>1218.52</v>
      </c>
      <c r="FE330" s="75">
        <f t="shared" si="573"/>
        <v>0</v>
      </c>
      <c r="FF330" s="75">
        <f t="shared" si="574"/>
        <v>0</v>
      </c>
      <c r="FG330" s="75">
        <f t="shared" si="575"/>
        <v>0</v>
      </c>
      <c r="FH330" s="75">
        <f t="shared" si="576"/>
        <v>0</v>
      </c>
      <c r="FI330" s="75">
        <f t="shared" si="577"/>
        <v>0</v>
      </c>
      <c r="FJ330" s="75">
        <f t="shared" si="578"/>
        <v>0</v>
      </c>
      <c r="FK330" s="75">
        <f t="shared" si="579"/>
        <v>0</v>
      </c>
      <c r="FL330" s="75">
        <f t="shared" si="580"/>
        <v>0</v>
      </c>
      <c r="FM330" s="75">
        <f t="shared" si="581"/>
        <v>0</v>
      </c>
      <c r="FN330" s="75">
        <f t="shared" si="582"/>
        <v>0</v>
      </c>
      <c r="FO330" s="75">
        <f t="shared" si="583"/>
        <v>0</v>
      </c>
      <c r="FP330" s="75">
        <f t="shared" si="584"/>
        <v>1218.52</v>
      </c>
    </row>
    <row r="331" spans="1:172" ht="15" customHeight="1" outlineLevel="2" x14ac:dyDescent="0.25">
      <c r="A331" s="30">
        <v>12</v>
      </c>
      <c r="B331" s="30" t="s">
        <v>408</v>
      </c>
      <c r="C331" s="30" t="s">
        <v>6</v>
      </c>
      <c r="D331" s="64">
        <f t="shared" si="591"/>
        <v>16313</v>
      </c>
      <c r="E331" s="62">
        <v>16313</v>
      </c>
      <c r="F331" s="41" t="s">
        <v>1013</v>
      </c>
      <c r="G331" s="36" t="s">
        <v>410</v>
      </c>
      <c r="H331" s="36" t="s">
        <v>410</v>
      </c>
      <c r="I331" s="44" t="s">
        <v>1011</v>
      </c>
      <c r="J331" s="44" t="s">
        <v>1012</v>
      </c>
      <c r="K331" s="44" t="s">
        <v>434</v>
      </c>
      <c r="L331" s="32" t="s">
        <v>220</v>
      </c>
      <c r="M331" s="33" t="s">
        <v>405</v>
      </c>
      <c r="N331" s="34">
        <v>0.01</v>
      </c>
      <c r="O331" s="34">
        <v>0.02</v>
      </c>
      <c r="P331" s="34">
        <v>0</v>
      </c>
      <c r="Q331" s="34">
        <v>0</v>
      </c>
      <c r="R331" s="33">
        <v>0</v>
      </c>
      <c r="S331" s="33">
        <v>0</v>
      </c>
      <c r="T331" s="33">
        <v>30</v>
      </c>
      <c r="U331" s="33"/>
      <c r="X331" s="75">
        <f>+VLOOKUP($D331,[1]venta_neta_cons!$A$2:$N$1048576,3,0)</f>
        <v>46</v>
      </c>
      <c r="Y331" s="75">
        <f>+VLOOKUP($D331,[1]venta_neta_cons!$A$2:$N$1048576,4,0)</f>
        <v>0</v>
      </c>
      <c r="Z331" s="75">
        <f>+VLOOKUP($D331,[1]venta_neta_cons!$A$2:$N$1048576,5,0)</f>
        <v>0</v>
      </c>
      <c r="AA331" s="75">
        <f>+VLOOKUP($D331,[1]venta_neta_cons!$A$2:$N$1048576,6,0)</f>
        <v>0</v>
      </c>
      <c r="AB331" s="75">
        <f>+VLOOKUP($D331,[1]venta_neta_cons!$A$2:$N$1048576,7,0)</f>
        <v>0</v>
      </c>
      <c r="AC331" s="75">
        <f>+VLOOKUP($D331,[1]venta_neta_cons!$A$2:$N$1048576,8,0)</f>
        <v>0</v>
      </c>
      <c r="AD331" s="75">
        <f>+VLOOKUP($D331,[1]venta_neta_cons!$A$2:$N$1048576,9,0)</f>
        <v>0</v>
      </c>
      <c r="AE331" s="75">
        <f>+VLOOKUP($D331,[1]venta_neta_cons!$A$2:$N$1048576,10,0)</f>
        <v>0</v>
      </c>
      <c r="AF331" s="75">
        <f>+VLOOKUP($D331,[1]venta_neta_cons!$A$2:$N$1048576,11,0)</f>
        <v>0</v>
      </c>
      <c r="AG331" s="75">
        <f>+VLOOKUP($D331,[1]venta_neta_cons!$A$2:$N$1048576,12,0)</f>
        <v>0</v>
      </c>
      <c r="AH331" s="75">
        <f>+VLOOKUP($D331,[1]venta_neta_cons!$A$2:$N$1048576,13,0)</f>
        <v>0</v>
      </c>
      <c r="AI331" s="75">
        <f>+VLOOKUP($D331,[1]venta_neta_cons!$A$2:$N$1048576,14,0)</f>
        <v>0</v>
      </c>
      <c r="AJ331" s="76">
        <f t="shared" si="508"/>
        <v>46</v>
      </c>
      <c r="AK331" s="159">
        <f t="shared" si="590"/>
        <v>4.6739130434782575E-2</v>
      </c>
      <c r="AL331" s="76"/>
      <c r="AM331" s="75">
        <f>+VLOOKUP($D331,[1]saldo_cons!$A$2:$N$1048576,3,0)</f>
        <v>46</v>
      </c>
      <c r="AN331" s="75">
        <f>+VLOOKUP($D331,[1]saldo_cons!$A$2:$N$1048576,4,0)</f>
        <v>0</v>
      </c>
      <c r="AO331" s="75">
        <f>+VLOOKUP($D331,[1]saldo_cons!$A$2:$N$1048576,5,0)</f>
        <v>0</v>
      </c>
      <c r="AP331" s="75">
        <f>+VLOOKUP($D331,[1]saldo_cons!$A$2:$N$1048576,6,0)</f>
        <v>0</v>
      </c>
      <c r="AQ331" s="75">
        <f>+VLOOKUP($D331,[1]saldo_cons!$A$2:$N$1048576,7,0)</f>
        <v>0</v>
      </c>
      <c r="AR331" s="75">
        <f>+VLOOKUP($D331,[1]saldo_cons!$A$2:$N$1048576,8,0)</f>
        <v>0</v>
      </c>
      <c r="AS331" s="75">
        <f>+VLOOKUP($D331,[1]saldo_cons!$A$2:$N$1048576,9,0)</f>
        <v>0</v>
      </c>
      <c r="AT331" s="75">
        <f>+VLOOKUP($D331,[1]saldo_cons!$A$2:$N$1048576,10,0)</f>
        <v>0</v>
      </c>
      <c r="AU331" s="75">
        <f>+VLOOKUP($D331,[1]saldo_cons!$A$2:$N$1048576,11,0)</f>
        <v>0</v>
      </c>
      <c r="AV331" s="75">
        <f>+VLOOKUP($D331,[1]saldo_cons!$A$2:$N$1048576,12,0)</f>
        <v>0</v>
      </c>
      <c r="AW331" s="75">
        <f>+VLOOKUP($D331,[1]saldo_cons!$A$2:$N$1048576,13,0)</f>
        <v>0</v>
      </c>
      <c r="AX331" s="75">
        <f>+VLOOKUP($D331,[1]saldo_cons!$A$2:$N$1048576,14,0)</f>
        <v>0</v>
      </c>
      <c r="AY331" s="76">
        <f t="shared" si="585"/>
        <v>46</v>
      </c>
      <c r="AZ331" s="76"/>
      <c r="BA331" s="76"/>
      <c r="BB331" s="75">
        <f>+VLOOKUP($D331,[1]ggr_cons!$A$2:$N$1048576,3,0)</f>
        <v>2.1499999999999986</v>
      </c>
      <c r="BC331" s="75">
        <f>+VLOOKUP($D331,[1]ggr_cons!$A$2:$N$1048576,4,0)</f>
        <v>0</v>
      </c>
      <c r="BD331" s="75">
        <f>+VLOOKUP($D331,[1]ggr_cons!$A$2:$N$1048576,5,0)</f>
        <v>0</v>
      </c>
      <c r="BE331" s="75">
        <f>+VLOOKUP($D331,[1]ggr_cons!$A$2:$N$1048576,6,0)</f>
        <v>0</v>
      </c>
      <c r="BF331" s="75">
        <f>+VLOOKUP($D331,[1]ggr_cons!$A$2:$N$1048576,7,0)</f>
        <v>0</v>
      </c>
      <c r="BG331" s="75">
        <f>+VLOOKUP($D331,[1]ggr_cons!$A$2:$N$1048576,8,0)</f>
        <v>0</v>
      </c>
      <c r="BH331" s="75">
        <f>+VLOOKUP($D331,[1]ggr_cons!$A$2:$N$1048576,9,0)</f>
        <v>0</v>
      </c>
      <c r="BI331" s="75">
        <f>+VLOOKUP($D331,[1]ggr_cons!$A$2:$N$1048576,10,0)</f>
        <v>0</v>
      </c>
      <c r="BJ331" s="75">
        <f>+VLOOKUP($D331,[1]ggr_cons!$A$2:$N$1048576,11,0)</f>
        <v>0</v>
      </c>
      <c r="BK331" s="75">
        <f>+VLOOKUP($D331,[1]ggr_cons!$A$2:$N$1048576,12,0)</f>
        <v>0</v>
      </c>
      <c r="BL331" s="75">
        <f>+VLOOKUP($D331,[1]ggr_cons!$A$2:$N$1048576,13,0)</f>
        <v>0</v>
      </c>
      <c r="BM331" s="75">
        <f>+VLOOKUP($D331,[1]ggr_cons!$A$2:$N$1048576,14,0)</f>
        <v>0</v>
      </c>
      <c r="BN331" s="76">
        <f t="shared" si="586"/>
        <v>2.1499999999999986</v>
      </c>
      <c r="BO331" s="75"/>
      <c r="BP331" s="75"/>
      <c r="BQ331" s="77">
        <f t="shared" si="509"/>
        <v>0.46</v>
      </c>
      <c r="BR331" s="77">
        <f t="shared" si="510"/>
        <v>0</v>
      </c>
      <c r="BS331" s="77">
        <f t="shared" si="511"/>
        <v>0</v>
      </c>
      <c r="BT331" s="77">
        <f t="shared" si="512"/>
        <v>0</v>
      </c>
      <c r="BU331" s="77">
        <f t="shared" si="513"/>
        <v>0</v>
      </c>
      <c r="BV331" s="77">
        <f t="shared" si="514"/>
        <v>0</v>
      </c>
      <c r="BW331" s="77">
        <f t="shared" si="515"/>
        <v>0</v>
      </c>
      <c r="BX331" s="77">
        <f t="shared" si="516"/>
        <v>0</v>
      </c>
      <c r="BY331" s="77">
        <f t="shared" si="517"/>
        <v>0</v>
      </c>
      <c r="BZ331" s="77">
        <f t="shared" si="518"/>
        <v>0</v>
      </c>
      <c r="CA331" s="77">
        <f t="shared" si="519"/>
        <v>0</v>
      </c>
      <c r="CB331" s="77">
        <f t="shared" si="520"/>
        <v>0</v>
      </c>
      <c r="CC331" s="77">
        <f t="shared" si="521"/>
        <v>0.46</v>
      </c>
      <c r="CD331" s="75"/>
      <c r="CE331" s="77"/>
      <c r="CF331" s="77">
        <f t="shared" si="522"/>
        <v>0.38016528925619836</v>
      </c>
      <c r="CG331" s="77">
        <f t="shared" si="523"/>
        <v>0</v>
      </c>
      <c r="CH331" s="77">
        <f t="shared" si="524"/>
        <v>0</v>
      </c>
      <c r="CI331" s="77">
        <f t="shared" si="525"/>
        <v>0</v>
      </c>
      <c r="CJ331" s="77">
        <f t="shared" si="526"/>
        <v>0</v>
      </c>
      <c r="CK331" s="77">
        <f t="shared" si="527"/>
        <v>0</v>
      </c>
      <c r="CL331" s="77">
        <f t="shared" si="528"/>
        <v>0</v>
      </c>
      <c r="CM331" s="77">
        <f t="shared" si="529"/>
        <v>0</v>
      </c>
      <c r="CN331" s="77">
        <f t="shared" si="530"/>
        <v>0</v>
      </c>
      <c r="CO331" s="77">
        <f t="shared" si="531"/>
        <v>0</v>
      </c>
      <c r="CP331" s="77">
        <f t="shared" si="532"/>
        <v>0</v>
      </c>
      <c r="CQ331" s="77">
        <f t="shared" si="533"/>
        <v>0</v>
      </c>
      <c r="CR331" s="77">
        <f t="shared" si="534"/>
        <v>0.38016528925619836</v>
      </c>
      <c r="CS331" s="75"/>
      <c r="CT331" s="75"/>
      <c r="CU331" s="78">
        <f t="shared" si="547"/>
        <v>0.92</v>
      </c>
      <c r="CV331" s="78">
        <f t="shared" si="548"/>
        <v>0</v>
      </c>
      <c r="CW331" s="78">
        <f t="shared" si="549"/>
        <v>0</v>
      </c>
      <c r="CX331" s="78">
        <f t="shared" si="550"/>
        <v>0</v>
      </c>
      <c r="CY331" s="78">
        <f t="shared" si="551"/>
        <v>0</v>
      </c>
      <c r="CZ331" s="78">
        <f t="shared" si="552"/>
        <v>0</v>
      </c>
      <c r="DA331" s="78">
        <f t="shared" si="553"/>
        <v>0</v>
      </c>
      <c r="DB331" s="78">
        <f t="shared" si="554"/>
        <v>0</v>
      </c>
      <c r="DC331" s="78">
        <f t="shared" si="555"/>
        <v>0</v>
      </c>
      <c r="DD331" s="78">
        <f t="shared" si="556"/>
        <v>0</v>
      </c>
      <c r="DE331" s="78">
        <f t="shared" si="557"/>
        <v>0</v>
      </c>
      <c r="DF331" s="78">
        <f t="shared" si="558"/>
        <v>0</v>
      </c>
      <c r="DG331" s="77">
        <f t="shared" si="559"/>
        <v>0.92</v>
      </c>
      <c r="DH331" s="75"/>
      <c r="DJ331" s="6">
        <f t="shared" si="560"/>
        <v>30</v>
      </c>
      <c r="DK331" s="6">
        <f t="shared" si="561"/>
        <v>0</v>
      </c>
      <c r="DL331" s="6">
        <f t="shared" si="562"/>
        <v>0</v>
      </c>
      <c r="DM331" s="6">
        <f t="shared" si="563"/>
        <v>0</v>
      </c>
      <c r="DN331" s="6">
        <f t="shared" si="564"/>
        <v>0</v>
      </c>
      <c r="DO331" s="6">
        <f t="shared" si="565"/>
        <v>0</v>
      </c>
      <c r="DP331" s="6">
        <f t="shared" si="566"/>
        <v>0</v>
      </c>
      <c r="DQ331" s="6">
        <f t="shared" si="567"/>
        <v>0</v>
      </c>
      <c r="DR331" s="6">
        <f t="shared" si="568"/>
        <v>0</v>
      </c>
      <c r="DS331" s="6">
        <f t="shared" si="569"/>
        <v>0</v>
      </c>
      <c r="DT331" s="6">
        <f t="shared" si="570"/>
        <v>0</v>
      </c>
      <c r="DU331" s="6">
        <f t="shared" si="571"/>
        <v>0</v>
      </c>
      <c r="DV331" s="77">
        <f t="shared" si="589"/>
        <v>30</v>
      </c>
      <c r="DY331" s="6">
        <v>0</v>
      </c>
      <c r="DZ331" s="6">
        <v>0</v>
      </c>
      <c r="EA331" s="6">
        <v>0</v>
      </c>
      <c r="EB331" s="6">
        <v>0</v>
      </c>
      <c r="EC331" s="6">
        <v>0</v>
      </c>
      <c r="ED331" s="6">
        <v>0</v>
      </c>
      <c r="EE331" s="6">
        <v>0</v>
      </c>
      <c r="EF331" s="6">
        <v>0</v>
      </c>
      <c r="EG331" s="6">
        <v>0</v>
      </c>
      <c r="EH331" s="6">
        <v>0</v>
      </c>
      <c r="EI331" s="6">
        <v>0</v>
      </c>
      <c r="EJ331" s="6">
        <v>0</v>
      </c>
      <c r="EK331" s="77">
        <f t="shared" si="587"/>
        <v>0</v>
      </c>
      <c r="EO331" s="75">
        <f t="shared" si="535"/>
        <v>30.92</v>
      </c>
      <c r="EP331" s="75">
        <f t="shared" si="536"/>
        <v>0</v>
      </c>
      <c r="EQ331" s="75">
        <f t="shared" si="537"/>
        <v>0</v>
      </c>
      <c r="ER331" s="75">
        <f t="shared" si="538"/>
        <v>0</v>
      </c>
      <c r="ES331" s="75">
        <f t="shared" si="539"/>
        <v>0</v>
      </c>
      <c r="ET331" s="75">
        <f t="shared" si="540"/>
        <v>0</v>
      </c>
      <c r="EU331" s="75">
        <f t="shared" si="541"/>
        <v>0</v>
      </c>
      <c r="EV331" s="75">
        <f t="shared" si="542"/>
        <v>0</v>
      </c>
      <c r="EW331" s="75">
        <f t="shared" si="543"/>
        <v>0</v>
      </c>
      <c r="EX331" s="75">
        <f t="shared" si="544"/>
        <v>0</v>
      </c>
      <c r="EY331" s="75">
        <f t="shared" si="545"/>
        <v>0</v>
      </c>
      <c r="EZ331" s="75">
        <f t="shared" si="546"/>
        <v>0</v>
      </c>
      <c r="FA331" s="77">
        <f t="shared" si="588"/>
        <v>30.92</v>
      </c>
      <c r="FD331" s="75">
        <f t="shared" si="572"/>
        <v>15.079999999999998</v>
      </c>
      <c r="FE331" s="75">
        <f t="shared" si="573"/>
        <v>0</v>
      </c>
      <c r="FF331" s="75">
        <f t="shared" si="574"/>
        <v>0</v>
      </c>
      <c r="FG331" s="75">
        <f t="shared" si="575"/>
        <v>0</v>
      </c>
      <c r="FH331" s="75">
        <f t="shared" si="576"/>
        <v>0</v>
      </c>
      <c r="FI331" s="75">
        <f t="shared" si="577"/>
        <v>0</v>
      </c>
      <c r="FJ331" s="75">
        <f t="shared" si="578"/>
        <v>0</v>
      </c>
      <c r="FK331" s="75">
        <f t="shared" si="579"/>
        <v>0</v>
      </c>
      <c r="FL331" s="75">
        <f t="shared" si="580"/>
        <v>0</v>
      </c>
      <c r="FM331" s="75">
        <f t="shared" si="581"/>
        <v>0</v>
      </c>
      <c r="FN331" s="75">
        <f t="shared" si="582"/>
        <v>0</v>
      </c>
      <c r="FO331" s="75">
        <f t="shared" si="583"/>
        <v>0</v>
      </c>
      <c r="FP331" s="75">
        <f t="shared" si="584"/>
        <v>15.079999999999998</v>
      </c>
    </row>
    <row r="332" spans="1:172" ht="15" customHeight="1" outlineLevel="2" x14ac:dyDescent="0.25">
      <c r="A332" s="30">
        <v>12</v>
      </c>
      <c r="B332" s="30" t="s">
        <v>408</v>
      </c>
      <c r="C332" s="30" t="s">
        <v>6</v>
      </c>
      <c r="D332" s="64">
        <f t="shared" si="591"/>
        <v>16314</v>
      </c>
      <c r="E332" s="62">
        <v>16314</v>
      </c>
      <c r="F332" s="39" t="s">
        <v>1016</v>
      </c>
      <c r="G332" s="36" t="s">
        <v>410</v>
      </c>
      <c r="H332" s="36" t="s">
        <v>410</v>
      </c>
      <c r="I332" s="37" t="s">
        <v>1014</v>
      </c>
      <c r="J332" s="37" t="s">
        <v>1015</v>
      </c>
      <c r="K332" s="44" t="s">
        <v>434</v>
      </c>
      <c r="L332" s="32" t="s">
        <v>220</v>
      </c>
      <c r="M332" s="33" t="s">
        <v>405</v>
      </c>
      <c r="N332" s="34">
        <v>0.01</v>
      </c>
      <c r="O332" s="34">
        <v>0.02</v>
      </c>
      <c r="P332" s="34">
        <v>0</v>
      </c>
      <c r="Q332" s="34">
        <v>0</v>
      </c>
      <c r="R332" s="33">
        <v>0</v>
      </c>
      <c r="S332" s="33">
        <v>0</v>
      </c>
      <c r="T332" s="33">
        <v>30</v>
      </c>
      <c r="U332" s="33"/>
      <c r="X332" s="75">
        <f>+VLOOKUP($D332,[1]venta_neta_cons!$A$2:$N$1048576,3,0)</f>
        <v>12224</v>
      </c>
      <c r="Y332" s="75">
        <f>+VLOOKUP($D332,[1]venta_neta_cons!$A$2:$N$1048576,4,0)</f>
        <v>0</v>
      </c>
      <c r="Z332" s="75">
        <f>+VLOOKUP($D332,[1]venta_neta_cons!$A$2:$N$1048576,5,0)</f>
        <v>0</v>
      </c>
      <c r="AA332" s="75">
        <f>+VLOOKUP($D332,[1]venta_neta_cons!$A$2:$N$1048576,6,0)</f>
        <v>0</v>
      </c>
      <c r="AB332" s="75">
        <f>+VLOOKUP($D332,[1]venta_neta_cons!$A$2:$N$1048576,7,0)</f>
        <v>0</v>
      </c>
      <c r="AC332" s="75">
        <f>+VLOOKUP($D332,[1]venta_neta_cons!$A$2:$N$1048576,8,0)</f>
        <v>0</v>
      </c>
      <c r="AD332" s="75">
        <f>+VLOOKUP($D332,[1]venta_neta_cons!$A$2:$N$1048576,9,0)</f>
        <v>0</v>
      </c>
      <c r="AE332" s="75">
        <f>+VLOOKUP($D332,[1]venta_neta_cons!$A$2:$N$1048576,10,0)</f>
        <v>0</v>
      </c>
      <c r="AF332" s="75">
        <f>+VLOOKUP($D332,[1]venta_neta_cons!$A$2:$N$1048576,11,0)</f>
        <v>0</v>
      </c>
      <c r="AG332" s="75">
        <f>+VLOOKUP($D332,[1]venta_neta_cons!$A$2:$N$1048576,12,0)</f>
        <v>0</v>
      </c>
      <c r="AH332" s="75">
        <f>+VLOOKUP($D332,[1]venta_neta_cons!$A$2:$N$1048576,13,0)</f>
        <v>0</v>
      </c>
      <c r="AI332" s="75">
        <f>+VLOOKUP($D332,[1]venta_neta_cons!$A$2:$N$1048576,14,0)</f>
        <v>0</v>
      </c>
      <c r="AJ332" s="76">
        <f t="shared" si="508"/>
        <v>12224</v>
      </c>
      <c r="AK332" s="159">
        <f t="shared" si="590"/>
        <v>0.24169420811518319</v>
      </c>
      <c r="AL332" s="76"/>
      <c r="AM332" s="75">
        <f>+VLOOKUP($D332,[1]saldo_cons!$A$2:$N$1048576,3,0)</f>
        <v>12224</v>
      </c>
      <c r="AN332" s="75">
        <f>+VLOOKUP($D332,[1]saldo_cons!$A$2:$N$1048576,4,0)</f>
        <v>0</v>
      </c>
      <c r="AO332" s="75">
        <f>+VLOOKUP($D332,[1]saldo_cons!$A$2:$N$1048576,5,0)</f>
        <v>0</v>
      </c>
      <c r="AP332" s="75">
        <f>+VLOOKUP($D332,[1]saldo_cons!$A$2:$N$1048576,6,0)</f>
        <v>0</v>
      </c>
      <c r="AQ332" s="75">
        <f>+VLOOKUP($D332,[1]saldo_cons!$A$2:$N$1048576,7,0)</f>
        <v>0</v>
      </c>
      <c r="AR332" s="75">
        <f>+VLOOKUP($D332,[1]saldo_cons!$A$2:$N$1048576,8,0)</f>
        <v>0</v>
      </c>
      <c r="AS332" s="75">
        <f>+VLOOKUP($D332,[1]saldo_cons!$A$2:$N$1048576,9,0)</f>
        <v>0</v>
      </c>
      <c r="AT332" s="75">
        <f>+VLOOKUP($D332,[1]saldo_cons!$A$2:$N$1048576,10,0)</f>
        <v>0</v>
      </c>
      <c r="AU332" s="75">
        <f>+VLOOKUP($D332,[1]saldo_cons!$A$2:$N$1048576,11,0)</f>
        <v>0</v>
      </c>
      <c r="AV332" s="75">
        <f>+VLOOKUP($D332,[1]saldo_cons!$A$2:$N$1048576,12,0)</f>
        <v>0</v>
      </c>
      <c r="AW332" s="75">
        <f>+VLOOKUP($D332,[1]saldo_cons!$A$2:$N$1048576,13,0)</f>
        <v>0</v>
      </c>
      <c r="AX332" s="75">
        <f>+VLOOKUP($D332,[1]saldo_cons!$A$2:$N$1048576,14,0)</f>
        <v>0</v>
      </c>
      <c r="AY332" s="76">
        <f t="shared" si="585"/>
        <v>12224</v>
      </c>
      <c r="AZ332" s="76"/>
      <c r="BA332" s="76"/>
      <c r="BB332" s="75">
        <f>+VLOOKUP($D332,[1]ggr_cons!$A$2:$N$1048576,3,0)</f>
        <v>2954.4699999999993</v>
      </c>
      <c r="BC332" s="75">
        <f>+VLOOKUP($D332,[1]ggr_cons!$A$2:$N$1048576,4,0)</f>
        <v>0</v>
      </c>
      <c r="BD332" s="75">
        <f>+VLOOKUP($D332,[1]ggr_cons!$A$2:$N$1048576,5,0)</f>
        <v>0</v>
      </c>
      <c r="BE332" s="75">
        <f>+VLOOKUP($D332,[1]ggr_cons!$A$2:$N$1048576,6,0)</f>
        <v>0</v>
      </c>
      <c r="BF332" s="75">
        <f>+VLOOKUP($D332,[1]ggr_cons!$A$2:$N$1048576,7,0)</f>
        <v>0</v>
      </c>
      <c r="BG332" s="75">
        <f>+VLOOKUP($D332,[1]ggr_cons!$A$2:$N$1048576,8,0)</f>
        <v>0</v>
      </c>
      <c r="BH332" s="75">
        <f>+VLOOKUP($D332,[1]ggr_cons!$A$2:$N$1048576,9,0)</f>
        <v>0</v>
      </c>
      <c r="BI332" s="75">
        <f>+VLOOKUP($D332,[1]ggr_cons!$A$2:$N$1048576,10,0)</f>
        <v>0</v>
      </c>
      <c r="BJ332" s="75">
        <f>+VLOOKUP($D332,[1]ggr_cons!$A$2:$N$1048576,11,0)</f>
        <v>0</v>
      </c>
      <c r="BK332" s="75">
        <f>+VLOOKUP($D332,[1]ggr_cons!$A$2:$N$1048576,12,0)</f>
        <v>0</v>
      </c>
      <c r="BL332" s="75">
        <f>+VLOOKUP($D332,[1]ggr_cons!$A$2:$N$1048576,13,0)</f>
        <v>0</v>
      </c>
      <c r="BM332" s="75">
        <f>+VLOOKUP($D332,[1]ggr_cons!$A$2:$N$1048576,14,0)</f>
        <v>0</v>
      </c>
      <c r="BN332" s="76">
        <f t="shared" si="586"/>
        <v>2954.4699999999993</v>
      </c>
      <c r="BO332" s="75"/>
      <c r="BP332" s="75"/>
      <c r="BQ332" s="77">
        <f t="shared" si="509"/>
        <v>122.24000000000001</v>
      </c>
      <c r="BR332" s="77">
        <f t="shared" si="510"/>
        <v>0</v>
      </c>
      <c r="BS332" s="77">
        <f t="shared" si="511"/>
        <v>0</v>
      </c>
      <c r="BT332" s="77">
        <f t="shared" si="512"/>
        <v>0</v>
      </c>
      <c r="BU332" s="77">
        <f t="shared" si="513"/>
        <v>0</v>
      </c>
      <c r="BV332" s="77">
        <f t="shared" si="514"/>
        <v>0</v>
      </c>
      <c r="BW332" s="77">
        <f t="shared" si="515"/>
        <v>0</v>
      </c>
      <c r="BX332" s="77">
        <f t="shared" si="516"/>
        <v>0</v>
      </c>
      <c r="BY332" s="77">
        <f t="shared" si="517"/>
        <v>0</v>
      </c>
      <c r="BZ332" s="77">
        <f t="shared" si="518"/>
        <v>0</v>
      </c>
      <c r="CA332" s="77">
        <f t="shared" si="519"/>
        <v>0</v>
      </c>
      <c r="CB332" s="77">
        <f t="shared" si="520"/>
        <v>0</v>
      </c>
      <c r="CC332" s="77">
        <f t="shared" si="521"/>
        <v>122.24000000000001</v>
      </c>
      <c r="CD332" s="75"/>
      <c r="CE332" s="77"/>
      <c r="CF332" s="77">
        <f t="shared" si="522"/>
        <v>101.02479338842976</v>
      </c>
      <c r="CG332" s="77">
        <f t="shared" si="523"/>
        <v>0</v>
      </c>
      <c r="CH332" s="77">
        <f t="shared" si="524"/>
        <v>0</v>
      </c>
      <c r="CI332" s="77">
        <f t="shared" si="525"/>
        <v>0</v>
      </c>
      <c r="CJ332" s="77">
        <f t="shared" si="526"/>
        <v>0</v>
      </c>
      <c r="CK332" s="77">
        <f t="shared" si="527"/>
        <v>0</v>
      </c>
      <c r="CL332" s="77">
        <f t="shared" si="528"/>
        <v>0</v>
      </c>
      <c r="CM332" s="77">
        <f t="shared" si="529"/>
        <v>0</v>
      </c>
      <c r="CN332" s="77">
        <f t="shared" si="530"/>
        <v>0</v>
      </c>
      <c r="CO332" s="77">
        <f t="shared" si="531"/>
        <v>0</v>
      </c>
      <c r="CP332" s="77">
        <f t="shared" si="532"/>
        <v>0</v>
      </c>
      <c r="CQ332" s="77">
        <f t="shared" si="533"/>
        <v>0</v>
      </c>
      <c r="CR332" s="77">
        <f t="shared" si="534"/>
        <v>101.02479338842976</v>
      </c>
      <c r="CS332" s="75"/>
      <c r="CT332" s="75"/>
      <c r="CU332" s="78">
        <f t="shared" si="547"/>
        <v>244.48000000000002</v>
      </c>
      <c r="CV332" s="78">
        <f t="shared" si="548"/>
        <v>0</v>
      </c>
      <c r="CW332" s="78">
        <f t="shared" si="549"/>
        <v>0</v>
      </c>
      <c r="CX332" s="78">
        <f t="shared" si="550"/>
        <v>0</v>
      </c>
      <c r="CY332" s="78">
        <f t="shared" si="551"/>
        <v>0</v>
      </c>
      <c r="CZ332" s="78">
        <f t="shared" si="552"/>
        <v>0</v>
      </c>
      <c r="DA332" s="78">
        <f t="shared" si="553"/>
        <v>0</v>
      </c>
      <c r="DB332" s="78">
        <f t="shared" si="554"/>
        <v>0</v>
      </c>
      <c r="DC332" s="78">
        <f t="shared" si="555"/>
        <v>0</v>
      </c>
      <c r="DD332" s="78">
        <f t="shared" si="556"/>
        <v>0</v>
      </c>
      <c r="DE332" s="78">
        <f t="shared" si="557"/>
        <v>0</v>
      </c>
      <c r="DF332" s="78">
        <f t="shared" si="558"/>
        <v>0</v>
      </c>
      <c r="DG332" s="77">
        <f t="shared" si="559"/>
        <v>244.48000000000002</v>
      </c>
      <c r="DH332" s="75"/>
      <c r="DJ332" s="6">
        <f t="shared" si="560"/>
        <v>30</v>
      </c>
      <c r="DK332" s="6">
        <f t="shared" si="561"/>
        <v>0</v>
      </c>
      <c r="DL332" s="6">
        <f t="shared" si="562"/>
        <v>0</v>
      </c>
      <c r="DM332" s="6">
        <f t="shared" si="563"/>
        <v>0</v>
      </c>
      <c r="DN332" s="6">
        <f t="shared" si="564"/>
        <v>0</v>
      </c>
      <c r="DO332" s="6">
        <f t="shared" si="565"/>
        <v>0</v>
      </c>
      <c r="DP332" s="6">
        <f t="shared" si="566"/>
        <v>0</v>
      </c>
      <c r="DQ332" s="6">
        <f t="shared" si="567"/>
        <v>0</v>
      </c>
      <c r="DR332" s="6">
        <f t="shared" si="568"/>
        <v>0</v>
      </c>
      <c r="DS332" s="6">
        <f t="shared" si="569"/>
        <v>0</v>
      </c>
      <c r="DT332" s="6">
        <f t="shared" si="570"/>
        <v>0</v>
      </c>
      <c r="DU332" s="6">
        <f t="shared" si="571"/>
        <v>0</v>
      </c>
      <c r="DV332" s="77">
        <f t="shared" si="589"/>
        <v>30</v>
      </c>
      <c r="DY332" s="6">
        <v>0</v>
      </c>
      <c r="DZ332" s="6">
        <v>0</v>
      </c>
      <c r="EA332" s="6">
        <v>0</v>
      </c>
      <c r="EB332" s="6">
        <v>0</v>
      </c>
      <c r="EC332" s="6">
        <v>0</v>
      </c>
      <c r="ED332" s="6">
        <v>0</v>
      </c>
      <c r="EE332" s="6">
        <v>0</v>
      </c>
      <c r="EF332" s="6">
        <v>0</v>
      </c>
      <c r="EG332" s="6">
        <v>0</v>
      </c>
      <c r="EH332" s="6">
        <v>0</v>
      </c>
      <c r="EI332" s="6">
        <v>0</v>
      </c>
      <c r="EJ332" s="6">
        <v>0</v>
      </c>
      <c r="EK332" s="77">
        <f t="shared" si="587"/>
        <v>0</v>
      </c>
      <c r="EO332" s="75">
        <f t="shared" si="535"/>
        <v>274.48</v>
      </c>
      <c r="EP332" s="75">
        <f t="shared" si="536"/>
        <v>0</v>
      </c>
      <c r="EQ332" s="75">
        <f t="shared" si="537"/>
        <v>0</v>
      </c>
      <c r="ER332" s="75">
        <f t="shared" si="538"/>
        <v>0</v>
      </c>
      <c r="ES332" s="75">
        <f t="shared" si="539"/>
        <v>0</v>
      </c>
      <c r="ET332" s="75">
        <f t="shared" si="540"/>
        <v>0</v>
      </c>
      <c r="EU332" s="75">
        <f t="shared" si="541"/>
        <v>0</v>
      </c>
      <c r="EV332" s="75">
        <f t="shared" si="542"/>
        <v>0</v>
      </c>
      <c r="EW332" s="75">
        <f t="shared" si="543"/>
        <v>0</v>
      </c>
      <c r="EX332" s="75">
        <f t="shared" si="544"/>
        <v>0</v>
      </c>
      <c r="EY332" s="75">
        <f t="shared" si="545"/>
        <v>0</v>
      </c>
      <c r="EZ332" s="75">
        <f t="shared" si="546"/>
        <v>0</v>
      </c>
      <c r="FA332" s="77">
        <f t="shared" si="588"/>
        <v>274.48</v>
      </c>
      <c r="FD332" s="75">
        <f t="shared" si="572"/>
        <v>11949.52</v>
      </c>
      <c r="FE332" s="75">
        <f t="shared" si="573"/>
        <v>0</v>
      </c>
      <c r="FF332" s="75">
        <f t="shared" si="574"/>
        <v>0</v>
      </c>
      <c r="FG332" s="75">
        <f t="shared" si="575"/>
        <v>0</v>
      </c>
      <c r="FH332" s="75">
        <f t="shared" si="576"/>
        <v>0</v>
      </c>
      <c r="FI332" s="75">
        <f t="shared" si="577"/>
        <v>0</v>
      </c>
      <c r="FJ332" s="75">
        <f t="shared" si="578"/>
        <v>0</v>
      </c>
      <c r="FK332" s="75">
        <f t="shared" si="579"/>
        <v>0</v>
      </c>
      <c r="FL332" s="75">
        <f t="shared" si="580"/>
        <v>0</v>
      </c>
      <c r="FM332" s="75">
        <f t="shared" si="581"/>
        <v>0</v>
      </c>
      <c r="FN332" s="75">
        <f t="shared" si="582"/>
        <v>0</v>
      </c>
      <c r="FO332" s="75">
        <f t="shared" si="583"/>
        <v>0</v>
      </c>
      <c r="FP332" s="75">
        <f t="shared" si="584"/>
        <v>11949.52</v>
      </c>
    </row>
    <row r="333" spans="1:172" ht="15" customHeight="1" outlineLevel="2" x14ac:dyDescent="0.25">
      <c r="A333" s="30">
        <v>12</v>
      </c>
      <c r="B333" s="30" t="s">
        <v>408</v>
      </c>
      <c r="C333" s="30" t="s">
        <v>6</v>
      </c>
      <c r="D333" s="64">
        <f t="shared" si="591"/>
        <v>16316</v>
      </c>
      <c r="E333" s="62">
        <v>16316</v>
      </c>
      <c r="F333" s="39" t="s">
        <v>1019</v>
      </c>
      <c r="G333" s="36" t="s">
        <v>410</v>
      </c>
      <c r="H333" s="36" t="s">
        <v>410</v>
      </c>
      <c r="I333" s="55" t="s">
        <v>1017</v>
      </c>
      <c r="J333" s="44" t="s">
        <v>1018</v>
      </c>
      <c r="K333" s="44" t="s">
        <v>434</v>
      </c>
      <c r="L333" s="32" t="s">
        <v>220</v>
      </c>
      <c r="M333" s="33" t="s">
        <v>405</v>
      </c>
      <c r="N333" s="34">
        <v>0.01</v>
      </c>
      <c r="O333" s="34">
        <v>0.02</v>
      </c>
      <c r="P333" s="34">
        <v>0</v>
      </c>
      <c r="Q333" s="34">
        <v>0</v>
      </c>
      <c r="R333" s="33">
        <v>0</v>
      </c>
      <c r="S333" s="33">
        <v>0</v>
      </c>
      <c r="T333" s="33">
        <v>30</v>
      </c>
      <c r="U333" s="33"/>
      <c r="X333" s="75">
        <f>+VLOOKUP($D333,[1]venta_neta_cons!$A$2:$N$1048576,3,0)</f>
        <v>201</v>
      </c>
      <c r="Y333" s="75">
        <f>+VLOOKUP($D333,[1]venta_neta_cons!$A$2:$N$1048576,4,0)</f>
        <v>0</v>
      </c>
      <c r="Z333" s="75">
        <f>+VLOOKUP($D333,[1]venta_neta_cons!$A$2:$N$1048576,5,0)</f>
        <v>0</v>
      </c>
      <c r="AA333" s="75">
        <f>+VLOOKUP($D333,[1]venta_neta_cons!$A$2:$N$1048576,6,0)</f>
        <v>0</v>
      </c>
      <c r="AB333" s="75">
        <f>+VLOOKUP($D333,[1]venta_neta_cons!$A$2:$N$1048576,7,0)</f>
        <v>0</v>
      </c>
      <c r="AC333" s="75">
        <f>+VLOOKUP($D333,[1]venta_neta_cons!$A$2:$N$1048576,8,0)</f>
        <v>0</v>
      </c>
      <c r="AD333" s="75">
        <f>+VLOOKUP($D333,[1]venta_neta_cons!$A$2:$N$1048576,9,0)</f>
        <v>0</v>
      </c>
      <c r="AE333" s="75">
        <f>+VLOOKUP($D333,[1]venta_neta_cons!$A$2:$N$1048576,10,0)</f>
        <v>0</v>
      </c>
      <c r="AF333" s="75">
        <f>+VLOOKUP($D333,[1]venta_neta_cons!$A$2:$N$1048576,11,0)</f>
        <v>0</v>
      </c>
      <c r="AG333" s="75">
        <f>+VLOOKUP($D333,[1]venta_neta_cons!$A$2:$N$1048576,12,0)</f>
        <v>0</v>
      </c>
      <c r="AH333" s="75">
        <f>+VLOOKUP($D333,[1]venta_neta_cons!$A$2:$N$1048576,13,0)</f>
        <v>0</v>
      </c>
      <c r="AI333" s="75">
        <f>+VLOOKUP($D333,[1]venta_neta_cons!$A$2:$N$1048576,14,0)</f>
        <v>0</v>
      </c>
      <c r="AJ333" s="76">
        <f t="shared" si="508"/>
        <v>201</v>
      </c>
      <c r="AK333" s="159">
        <f t="shared" si="590"/>
        <v>0.89781094527363192</v>
      </c>
      <c r="AL333" s="76"/>
      <c r="AM333" s="75">
        <f>+VLOOKUP($D333,[1]saldo_cons!$A$2:$N$1048576,3,0)</f>
        <v>201</v>
      </c>
      <c r="AN333" s="75">
        <f>+VLOOKUP($D333,[1]saldo_cons!$A$2:$N$1048576,4,0)</f>
        <v>0</v>
      </c>
      <c r="AO333" s="75">
        <f>+VLOOKUP($D333,[1]saldo_cons!$A$2:$N$1048576,5,0)</f>
        <v>0</v>
      </c>
      <c r="AP333" s="75">
        <f>+VLOOKUP($D333,[1]saldo_cons!$A$2:$N$1048576,6,0)</f>
        <v>0</v>
      </c>
      <c r="AQ333" s="75">
        <f>+VLOOKUP($D333,[1]saldo_cons!$A$2:$N$1048576,7,0)</f>
        <v>0</v>
      </c>
      <c r="AR333" s="75">
        <f>+VLOOKUP($D333,[1]saldo_cons!$A$2:$N$1048576,8,0)</f>
        <v>0</v>
      </c>
      <c r="AS333" s="75">
        <f>+VLOOKUP($D333,[1]saldo_cons!$A$2:$N$1048576,9,0)</f>
        <v>0</v>
      </c>
      <c r="AT333" s="75">
        <f>+VLOOKUP($D333,[1]saldo_cons!$A$2:$N$1048576,10,0)</f>
        <v>0</v>
      </c>
      <c r="AU333" s="75">
        <f>+VLOOKUP($D333,[1]saldo_cons!$A$2:$N$1048576,11,0)</f>
        <v>0</v>
      </c>
      <c r="AV333" s="75">
        <f>+VLOOKUP($D333,[1]saldo_cons!$A$2:$N$1048576,12,0)</f>
        <v>0</v>
      </c>
      <c r="AW333" s="75">
        <f>+VLOOKUP($D333,[1]saldo_cons!$A$2:$N$1048576,13,0)</f>
        <v>0</v>
      </c>
      <c r="AX333" s="75">
        <f>+VLOOKUP($D333,[1]saldo_cons!$A$2:$N$1048576,14,0)</f>
        <v>0</v>
      </c>
      <c r="AY333" s="76">
        <f t="shared" si="585"/>
        <v>201</v>
      </c>
      <c r="AZ333" s="76"/>
      <c r="BA333" s="76"/>
      <c r="BB333" s="75">
        <f>+VLOOKUP($D333,[1]ggr_cons!$A$2:$N$1048576,3,0)</f>
        <v>180.46</v>
      </c>
      <c r="BC333" s="75">
        <f>+VLOOKUP($D333,[1]ggr_cons!$A$2:$N$1048576,4,0)</f>
        <v>0</v>
      </c>
      <c r="BD333" s="75">
        <f>+VLOOKUP($D333,[1]ggr_cons!$A$2:$N$1048576,5,0)</f>
        <v>0</v>
      </c>
      <c r="BE333" s="75">
        <f>+VLOOKUP($D333,[1]ggr_cons!$A$2:$N$1048576,6,0)</f>
        <v>0</v>
      </c>
      <c r="BF333" s="75">
        <f>+VLOOKUP($D333,[1]ggr_cons!$A$2:$N$1048576,7,0)</f>
        <v>0</v>
      </c>
      <c r="BG333" s="75">
        <f>+VLOOKUP($D333,[1]ggr_cons!$A$2:$N$1048576,8,0)</f>
        <v>0</v>
      </c>
      <c r="BH333" s="75">
        <f>+VLOOKUP($D333,[1]ggr_cons!$A$2:$N$1048576,9,0)</f>
        <v>0</v>
      </c>
      <c r="BI333" s="75">
        <f>+VLOOKUP($D333,[1]ggr_cons!$A$2:$N$1048576,10,0)</f>
        <v>0</v>
      </c>
      <c r="BJ333" s="75">
        <f>+VLOOKUP($D333,[1]ggr_cons!$A$2:$N$1048576,11,0)</f>
        <v>0</v>
      </c>
      <c r="BK333" s="75">
        <f>+VLOOKUP($D333,[1]ggr_cons!$A$2:$N$1048576,12,0)</f>
        <v>0</v>
      </c>
      <c r="BL333" s="75">
        <f>+VLOOKUP($D333,[1]ggr_cons!$A$2:$N$1048576,13,0)</f>
        <v>0</v>
      </c>
      <c r="BM333" s="75">
        <f>+VLOOKUP($D333,[1]ggr_cons!$A$2:$N$1048576,14,0)</f>
        <v>0</v>
      </c>
      <c r="BN333" s="76">
        <f t="shared" si="586"/>
        <v>180.46</v>
      </c>
      <c r="BO333" s="75"/>
      <c r="BP333" s="75"/>
      <c r="BQ333" s="77">
        <f t="shared" si="509"/>
        <v>2.0100000000000002</v>
      </c>
      <c r="BR333" s="77">
        <f t="shared" si="510"/>
        <v>0</v>
      </c>
      <c r="BS333" s="77">
        <f t="shared" si="511"/>
        <v>0</v>
      </c>
      <c r="BT333" s="77">
        <f t="shared" si="512"/>
        <v>0</v>
      </c>
      <c r="BU333" s="77">
        <f t="shared" si="513"/>
        <v>0</v>
      </c>
      <c r="BV333" s="77">
        <f t="shared" si="514"/>
        <v>0</v>
      </c>
      <c r="BW333" s="77">
        <f t="shared" si="515"/>
        <v>0</v>
      </c>
      <c r="BX333" s="77">
        <f t="shared" si="516"/>
        <v>0</v>
      </c>
      <c r="BY333" s="77">
        <f t="shared" si="517"/>
        <v>0</v>
      </c>
      <c r="BZ333" s="77">
        <f t="shared" si="518"/>
        <v>0</v>
      </c>
      <c r="CA333" s="77">
        <f t="shared" si="519"/>
        <v>0</v>
      </c>
      <c r="CB333" s="77">
        <f t="shared" si="520"/>
        <v>0</v>
      </c>
      <c r="CC333" s="77">
        <f t="shared" si="521"/>
        <v>2.0100000000000002</v>
      </c>
      <c r="CD333" s="75"/>
      <c r="CE333" s="77"/>
      <c r="CF333" s="77">
        <f t="shared" si="522"/>
        <v>1.6611570247933887</v>
      </c>
      <c r="CG333" s="77">
        <f t="shared" si="523"/>
        <v>0</v>
      </c>
      <c r="CH333" s="77">
        <f t="shared" si="524"/>
        <v>0</v>
      </c>
      <c r="CI333" s="77">
        <f t="shared" si="525"/>
        <v>0</v>
      </c>
      <c r="CJ333" s="77">
        <f t="shared" si="526"/>
        <v>0</v>
      </c>
      <c r="CK333" s="77">
        <f t="shared" si="527"/>
        <v>0</v>
      </c>
      <c r="CL333" s="77">
        <f t="shared" si="528"/>
        <v>0</v>
      </c>
      <c r="CM333" s="77">
        <f t="shared" si="529"/>
        <v>0</v>
      </c>
      <c r="CN333" s="77">
        <f t="shared" si="530"/>
        <v>0</v>
      </c>
      <c r="CO333" s="77">
        <f t="shared" si="531"/>
        <v>0</v>
      </c>
      <c r="CP333" s="77">
        <f t="shared" si="532"/>
        <v>0</v>
      </c>
      <c r="CQ333" s="77">
        <f t="shared" si="533"/>
        <v>0</v>
      </c>
      <c r="CR333" s="77">
        <f t="shared" si="534"/>
        <v>1.6611570247933887</v>
      </c>
      <c r="CS333" s="75"/>
      <c r="CT333" s="75"/>
      <c r="CU333" s="78">
        <f t="shared" si="547"/>
        <v>4.0200000000000005</v>
      </c>
      <c r="CV333" s="78">
        <f t="shared" si="548"/>
        <v>0</v>
      </c>
      <c r="CW333" s="78">
        <f t="shared" si="549"/>
        <v>0</v>
      </c>
      <c r="CX333" s="78">
        <f t="shared" si="550"/>
        <v>0</v>
      </c>
      <c r="CY333" s="78">
        <f t="shared" si="551"/>
        <v>0</v>
      </c>
      <c r="CZ333" s="78">
        <f t="shared" si="552"/>
        <v>0</v>
      </c>
      <c r="DA333" s="78">
        <f t="shared" si="553"/>
        <v>0</v>
      </c>
      <c r="DB333" s="78">
        <f t="shared" si="554"/>
        <v>0</v>
      </c>
      <c r="DC333" s="78">
        <f t="shared" si="555"/>
        <v>0</v>
      </c>
      <c r="DD333" s="78">
        <f t="shared" si="556"/>
        <v>0</v>
      </c>
      <c r="DE333" s="78">
        <f t="shared" si="557"/>
        <v>0</v>
      </c>
      <c r="DF333" s="78">
        <f t="shared" si="558"/>
        <v>0</v>
      </c>
      <c r="DG333" s="77">
        <f t="shared" si="559"/>
        <v>4.0200000000000005</v>
      </c>
      <c r="DH333" s="75"/>
      <c r="DJ333" s="6">
        <f t="shared" si="560"/>
        <v>30</v>
      </c>
      <c r="DK333" s="6">
        <f t="shared" si="561"/>
        <v>0</v>
      </c>
      <c r="DL333" s="6">
        <f t="shared" si="562"/>
        <v>0</v>
      </c>
      <c r="DM333" s="6">
        <f t="shared" si="563"/>
        <v>0</v>
      </c>
      <c r="DN333" s="6">
        <f t="shared" si="564"/>
        <v>0</v>
      </c>
      <c r="DO333" s="6">
        <f t="shared" si="565"/>
        <v>0</v>
      </c>
      <c r="DP333" s="6">
        <f t="shared" si="566"/>
        <v>0</v>
      </c>
      <c r="DQ333" s="6">
        <f t="shared" si="567"/>
        <v>0</v>
      </c>
      <c r="DR333" s="6">
        <f t="shared" si="568"/>
        <v>0</v>
      </c>
      <c r="DS333" s="6">
        <f t="shared" si="569"/>
        <v>0</v>
      </c>
      <c r="DT333" s="6">
        <f t="shared" si="570"/>
        <v>0</v>
      </c>
      <c r="DU333" s="6">
        <f t="shared" si="571"/>
        <v>0</v>
      </c>
      <c r="DV333" s="77">
        <f t="shared" si="589"/>
        <v>30</v>
      </c>
      <c r="DY333" s="6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77">
        <f t="shared" si="587"/>
        <v>0</v>
      </c>
      <c r="EO333" s="75">
        <f t="shared" si="535"/>
        <v>34.020000000000003</v>
      </c>
      <c r="EP333" s="75">
        <f t="shared" si="536"/>
        <v>0</v>
      </c>
      <c r="EQ333" s="75">
        <f t="shared" si="537"/>
        <v>0</v>
      </c>
      <c r="ER333" s="75">
        <f t="shared" si="538"/>
        <v>0</v>
      </c>
      <c r="ES333" s="75">
        <f t="shared" si="539"/>
        <v>0</v>
      </c>
      <c r="ET333" s="75">
        <f t="shared" si="540"/>
        <v>0</v>
      </c>
      <c r="EU333" s="75">
        <f t="shared" si="541"/>
        <v>0</v>
      </c>
      <c r="EV333" s="75">
        <f t="shared" si="542"/>
        <v>0</v>
      </c>
      <c r="EW333" s="75">
        <f t="shared" si="543"/>
        <v>0</v>
      </c>
      <c r="EX333" s="75">
        <f t="shared" si="544"/>
        <v>0</v>
      </c>
      <c r="EY333" s="75">
        <f t="shared" si="545"/>
        <v>0</v>
      </c>
      <c r="EZ333" s="75">
        <f t="shared" si="546"/>
        <v>0</v>
      </c>
      <c r="FA333" s="77">
        <f t="shared" si="588"/>
        <v>34.020000000000003</v>
      </c>
      <c r="FD333" s="75">
        <f t="shared" si="572"/>
        <v>166.98</v>
      </c>
      <c r="FE333" s="75">
        <f t="shared" si="573"/>
        <v>0</v>
      </c>
      <c r="FF333" s="75">
        <f t="shared" si="574"/>
        <v>0</v>
      </c>
      <c r="FG333" s="75">
        <f t="shared" si="575"/>
        <v>0</v>
      </c>
      <c r="FH333" s="75">
        <f t="shared" si="576"/>
        <v>0</v>
      </c>
      <c r="FI333" s="75">
        <f t="shared" si="577"/>
        <v>0</v>
      </c>
      <c r="FJ333" s="75">
        <f t="shared" si="578"/>
        <v>0</v>
      </c>
      <c r="FK333" s="75">
        <f t="shared" si="579"/>
        <v>0</v>
      </c>
      <c r="FL333" s="75">
        <f t="shared" si="580"/>
        <v>0</v>
      </c>
      <c r="FM333" s="75">
        <f t="shared" si="581"/>
        <v>0</v>
      </c>
      <c r="FN333" s="75">
        <f t="shared" si="582"/>
        <v>0</v>
      </c>
      <c r="FO333" s="75">
        <f t="shared" si="583"/>
        <v>0</v>
      </c>
      <c r="FP333" s="75">
        <f t="shared" si="584"/>
        <v>166.98</v>
      </c>
    </row>
    <row r="334" spans="1:172" ht="15" customHeight="1" outlineLevel="2" x14ac:dyDescent="0.25">
      <c r="A334" s="30">
        <v>12</v>
      </c>
      <c r="B334" s="30" t="s">
        <v>408</v>
      </c>
      <c r="C334" s="30" t="s">
        <v>6</v>
      </c>
      <c r="D334" s="64">
        <f t="shared" si="591"/>
        <v>16318</v>
      </c>
      <c r="E334" s="62">
        <v>16318</v>
      </c>
      <c r="F334" s="39" t="s">
        <v>1022</v>
      </c>
      <c r="G334" s="36" t="s">
        <v>410</v>
      </c>
      <c r="H334" s="36" t="s">
        <v>410</v>
      </c>
      <c r="I334" s="55" t="s">
        <v>1020</v>
      </c>
      <c r="J334" s="44" t="s">
        <v>431</v>
      </c>
      <c r="K334" s="44" t="s">
        <v>1021</v>
      </c>
      <c r="L334" s="32" t="s">
        <v>220</v>
      </c>
      <c r="M334" s="33" t="s">
        <v>405</v>
      </c>
      <c r="N334" s="34">
        <v>0.01</v>
      </c>
      <c r="O334" s="34">
        <v>0.02</v>
      </c>
      <c r="P334" s="34">
        <v>0</v>
      </c>
      <c r="Q334" s="34">
        <v>0</v>
      </c>
      <c r="R334" s="33">
        <v>0</v>
      </c>
      <c r="S334" s="33">
        <v>0</v>
      </c>
      <c r="T334" s="33">
        <v>30</v>
      </c>
      <c r="U334" s="33"/>
      <c r="X334" s="75">
        <f>+VLOOKUP($D334,[1]venta_neta_cons!$A$2:$N$1048576,3,0)</f>
        <v>1455</v>
      </c>
      <c r="Y334" s="75">
        <f>+VLOOKUP($D334,[1]venta_neta_cons!$A$2:$N$1048576,4,0)</f>
        <v>0</v>
      </c>
      <c r="Z334" s="75">
        <f>+VLOOKUP($D334,[1]venta_neta_cons!$A$2:$N$1048576,5,0)</f>
        <v>0</v>
      </c>
      <c r="AA334" s="75">
        <f>+VLOOKUP($D334,[1]venta_neta_cons!$A$2:$N$1048576,6,0)</f>
        <v>0</v>
      </c>
      <c r="AB334" s="75">
        <f>+VLOOKUP($D334,[1]venta_neta_cons!$A$2:$N$1048576,7,0)</f>
        <v>0</v>
      </c>
      <c r="AC334" s="75">
        <f>+VLOOKUP($D334,[1]venta_neta_cons!$A$2:$N$1048576,8,0)</f>
        <v>0</v>
      </c>
      <c r="AD334" s="75">
        <f>+VLOOKUP($D334,[1]venta_neta_cons!$A$2:$N$1048576,9,0)</f>
        <v>0</v>
      </c>
      <c r="AE334" s="75">
        <f>+VLOOKUP($D334,[1]venta_neta_cons!$A$2:$N$1048576,10,0)</f>
        <v>0</v>
      </c>
      <c r="AF334" s="75">
        <f>+VLOOKUP($D334,[1]venta_neta_cons!$A$2:$N$1048576,11,0)</f>
        <v>0</v>
      </c>
      <c r="AG334" s="75">
        <f>+VLOOKUP($D334,[1]venta_neta_cons!$A$2:$N$1048576,12,0)</f>
        <v>0</v>
      </c>
      <c r="AH334" s="75">
        <f>+VLOOKUP($D334,[1]venta_neta_cons!$A$2:$N$1048576,13,0)</f>
        <v>0</v>
      </c>
      <c r="AI334" s="75">
        <f>+VLOOKUP($D334,[1]venta_neta_cons!$A$2:$N$1048576,14,0)</f>
        <v>0</v>
      </c>
      <c r="AJ334" s="76">
        <f t="shared" si="508"/>
        <v>1455</v>
      </c>
      <c r="AK334" s="159">
        <f t="shared" si="590"/>
        <v>0.25356701030927836</v>
      </c>
      <c r="AL334" s="76"/>
      <c r="AM334" s="75">
        <f>+VLOOKUP($D334,[1]saldo_cons!$A$2:$N$1048576,3,0)</f>
        <v>1455</v>
      </c>
      <c r="AN334" s="75">
        <f>+VLOOKUP($D334,[1]saldo_cons!$A$2:$N$1048576,4,0)</f>
        <v>0</v>
      </c>
      <c r="AO334" s="75">
        <f>+VLOOKUP($D334,[1]saldo_cons!$A$2:$N$1048576,5,0)</f>
        <v>0</v>
      </c>
      <c r="AP334" s="75">
        <f>+VLOOKUP($D334,[1]saldo_cons!$A$2:$N$1048576,6,0)</f>
        <v>0</v>
      </c>
      <c r="AQ334" s="75">
        <f>+VLOOKUP($D334,[1]saldo_cons!$A$2:$N$1048576,7,0)</f>
        <v>0</v>
      </c>
      <c r="AR334" s="75">
        <f>+VLOOKUP($D334,[1]saldo_cons!$A$2:$N$1048576,8,0)</f>
        <v>0</v>
      </c>
      <c r="AS334" s="75">
        <f>+VLOOKUP($D334,[1]saldo_cons!$A$2:$N$1048576,9,0)</f>
        <v>0</v>
      </c>
      <c r="AT334" s="75">
        <f>+VLOOKUP($D334,[1]saldo_cons!$A$2:$N$1048576,10,0)</f>
        <v>0</v>
      </c>
      <c r="AU334" s="75">
        <f>+VLOOKUP($D334,[1]saldo_cons!$A$2:$N$1048576,11,0)</f>
        <v>0</v>
      </c>
      <c r="AV334" s="75">
        <f>+VLOOKUP($D334,[1]saldo_cons!$A$2:$N$1048576,12,0)</f>
        <v>0</v>
      </c>
      <c r="AW334" s="75">
        <f>+VLOOKUP($D334,[1]saldo_cons!$A$2:$N$1048576,13,0)</f>
        <v>0</v>
      </c>
      <c r="AX334" s="75">
        <f>+VLOOKUP($D334,[1]saldo_cons!$A$2:$N$1048576,14,0)</f>
        <v>0</v>
      </c>
      <c r="AY334" s="76">
        <f t="shared" si="585"/>
        <v>1455</v>
      </c>
      <c r="AZ334" s="76"/>
      <c r="BA334" s="76"/>
      <c r="BB334" s="75">
        <f>+VLOOKUP($D334,[1]ggr_cons!$A$2:$N$1048576,3,0)</f>
        <v>368.94000000000005</v>
      </c>
      <c r="BC334" s="75">
        <f>+VLOOKUP($D334,[1]ggr_cons!$A$2:$N$1048576,4,0)</f>
        <v>0</v>
      </c>
      <c r="BD334" s="75">
        <f>+VLOOKUP($D334,[1]ggr_cons!$A$2:$N$1048576,5,0)</f>
        <v>0</v>
      </c>
      <c r="BE334" s="75">
        <f>+VLOOKUP($D334,[1]ggr_cons!$A$2:$N$1048576,6,0)</f>
        <v>0</v>
      </c>
      <c r="BF334" s="75">
        <f>+VLOOKUP($D334,[1]ggr_cons!$A$2:$N$1048576,7,0)</f>
        <v>0</v>
      </c>
      <c r="BG334" s="75">
        <f>+VLOOKUP($D334,[1]ggr_cons!$A$2:$N$1048576,8,0)</f>
        <v>0</v>
      </c>
      <c r="BH334" s="75">
        <f>+VLOOKUP($D334,[1]ggr_cons!$A$2:$N$1048576,9,0)</f>
        <v>0</v>
      </c>
      <c r="BI334" s="75">
        <f>+VLOOKUP($D334,[1]ggr_cons!$A$2:$N$1048576,10,0)</f>
        <v>0</v>
      </c>
      <c r="BJ334" s="75">
        <f>+VLOOKUP($D334,[1]ggr_cons!$A$2:$N$1048576,11,0)</f>
        <v>0</v>
      </c>
      <c r="BK334" s="75">
        <f>+VLOOKUP($D334,[1]ggr_cons!$A$2:$N$1048576,12,0)</f>
        <v>0</v>
      </c>
      <c r="BL334" s="75">
        <f>+VLOOKUP($D334,[1]ggr_cons!$A$2:$N$1048576,13,0)</f>
        <v>0</v>
      </c>
      <c r="BM334" s="75">
        <f>+VLOOKUP($D334,[1]ggr_cons!$A$2:$N$1048576,14,0)</f>
        <v>0</v>
      </c>
      <c r="BN334" s="76">
        <f t="shared" si="586"/>
        <v>368.94000000000005</v>
      </c>
      <c r="BO334" s="75"/>
      <c r="BP334" s="75"/>
      <c r="BQ334" s="77">
        <f t="shared" si="509"/>
        <v>14.55</v>
      </c>
      <c r="BR334" s="77">
        <f t="shared" si="510"/>
        <v>0</v>
      </c>
      <c r="BS334" s="77">
        <f t="shared" si="511"/>
        <v>0</v>
      </c>
      <c r="BT334" s="77">
        <f t="shared" si="512"/>
        <v>0</v>
      </c>
      <c r="BU334" s="77">
        <f t="shared" si="513"/>
        <v>0</v>
      </c>
      <c r="BV334" s="77">
        <f t="shared" si="514"/>
        <v>0</v>
      </c>
      <c r="BW334" s="77">
        <f t="shared" si="515"/>
        <v>0</v>
      </c>
      <c r="BX334" s="77">
        <f t="shared" si="516"/>
        <v>0</v>
      </c>
      <c r="BY334" s="77">
        <f t="shared" si="517"/>
        <v>0</v>
      </c>
      <c r="BZ334" s="77">
        <f t="shared" si="518"/>
        <v>0</v>
      </c>
      <c r="CA334" s="77">
        <f t="shared" si="519"/>
        <v>0</v>
      </c>
      <c r="CB334" s="77">
        <f t="shared" si="520"/>
        <v>0</v>
      </c>
      <c r="CC334" s="77">
        <f t="shared" si="521"/>
        <v>14.55</v>
      </c>
      <c r="CD334" s="75"/>
      <c r="CE334" s="77"/>
      <c r="CF334" s="77">
        <f t="shared" si="522"/>
        <v>12.024793388429753</v>
      </c>
      <c r="CG334" s="77">
        <f t="shared" si="523"/>
        <v>0</v>
      </c>
      <c r="CH334" s="77">
        <f t="shared" si="524"/>
        <v>0</v>
      </c>
      <c r="CI334" s="77">
        <f t="shared" si="525"/>
        <v>0</v>
      </c>
      <c r="CJ334" s="77">
        <f t="shared" si="526"/>
        <v>0</v>
      </c>
      <c r="CK334" s="77">
        <f t="shared" si="527"/>
        <v>0</v>
      </c>
      <c r="CL334" s="77">
        <f t="shared" si="528"/>
        <v>0</v>
      </c>
      <c r="CM334" s="77">
        <f t="shared" si="529"/>
        <v>0</v>
      </c>
      <c r="CN334" s="77">
        <f t="shared" si="530"/>
        <v>0</v>
      </c>
      <c r="CO334" s="77">
        <f t="shared" si="531"/>
        <v>0</v>
      </c>
      <c r="CP334" s="77">
        <f t="shared" si="532"/>
        <v>0</v>
      </c>
      <c r="CQ334" s="77">
        <f t="shared" si="533"/>
        <v>0</v>
      </c>
      <c r="CR334" s="77">
        <f t="shared" si="534"/>
        <v>12.024793388429753</v>
      </c>
      <c r="CS334" s="75"/>
      <c r="CT334" s="75"/>
      <c r="CU334" s="78">
        <f t="shared" si="547"/>
        <v>29.1</v>
      </c>
      <c r="CV334" s="78">
        <f t="shared" si="548"/>
        <v>0</v>
      </c>
      <c r="CW334" s="78">
        <f t="shared" si="549"/>
        <v>0</v>
      </c>
      <c r="CX334" s="78">
        <f t="shared" si="550"/>
        <v>0</v>
      </c>
      <c r="CY334" s="78">
        <f t="shared" si="551"/>
        <v>0</v>
      </c>
      <c r="CZ334" s="78">
        <f t="shared" si="552"/>
        <v>0</v>
      </c>
      <c r="DA334" s="78">
        <f t="shared" si="553"/>
        <v>0</v>
      </c>
      <c r="DB334" s="78">
        <f t="shared" si="554"/>
        <v>0</v>
      </c>
      <c r="DC334" s="78">
        <f t="shared" si="555"/>
        <v>0</v>
      </c>
      <c r="DD334" s="78">
        <f t="shared" si="556"/>
        <v>0</v>
      </c>
      <c r="DE334" s="78">
        <f t="shared" si="557"/>
        <v>0</v>
      </c>
      <c r="DF334" s="78">
        <f t="shared" si="558"/>
        <v>0</v>
      </c>
      <c r="DG334" s="77">
        <f t="shared" si="559"/>
        <v>29.1</v>
      </c>
      <c r="DH334" s="75"/>
      <c r="DJ334" s="6">
        <f t="shared" si="560"/>
        <v>30</v>
      </c>
      <c r="DK334" s="6">
        <f t="shared" si="561"/>
        <v>0</v>
      </c>
      <c r="DL334" s="6">
        <f t="shared" si="562"/>
        <v>0</v>
      </c>
      <c r="DM334" s="6">
        <f t="shared" si="563"/>
        <v>0</v>
      </c>
      <c r="DN334" s="6">
        <f t="shared" si="564"/>
        <v>0</v>
      </c>
      <c r="DO334" s="6">
        <f t="shared" si="565"/>
        <v>0</v>
      </c>
      <c r="DP334" s="6">
        <f t="shared" si="566"/>
        <v>0</v>
      </c>
      <c r="DQ334" s="6">
        <f t="shared" si="567"/>
        <v>0</v>
      </c>
      <c r="DR334" s="6">
        <f t="shared" si="568"/>
        <v>0</v>
      </c>
      <c r="DS334" s="6">
        <f t="shared" si="569"/>
        <v>0</v>
      </c>
      <c r="DT334" s="6">
        <f t="shared" si="570"/>
        <v>0</v>
      </c>
      <c r="DU334" s="6">
        <f t="shared" si="571"/>
        <v>0</v>
      </c>
      <c r="DV334" s="77">
        <f t="shared" si="589"/>
        <v>30</v>
      </c>
      <c r="DY334" s="6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77">
        <f t="shared" si="587"/>
        <v>0</v>
      </c>
      <c r="EO334" s="75">
        <f t="shared" si="535"/>
        <v>59.1</v>
      </c>
      <c r="EP334" s="75">
        <f t="shared" si="536"/>
        <v>0</v>
      </c>
      <c r="EQ334" s="75">
        <f t="shared" si="537"/>
        <v>0</v>
      </c>
      <c r="ER334" s="75">
        <f t="shared" si="538"/>
        <v>0</v>
      </c>
      <c r="ES334" s="75">
        <f t="shared" si="539"/>
        <v>0</v>
      </c>
      <c r="ET334" s="75">
        <f t="shared" si="540"/>
        <v>0</v>
      </c>
      <c r="EU334" s="75">
        <f t="shared" si="541"/>
        <v>0</v>
      </c>
      <c r="EV334" s="75">
        <f t="shared" si="542"/>
        <v>0</v>
      </c>
      <c r="EW334" s="75">
        <f t="shared" si="543"/>
        <v>0</v>
      </c>
      <c r="EX334" s="75">
        <f t="shared" si="544"/>
        <v>0</v>
      </c>
      <c r="EY334" s="75">
        <f t="shared" si="545"/>
        <v>0</v>
      </c>
      <c r="EZ334" s="75">
        <f t="shared" si="546"/>
        <v>0</v>
      </c>
      <c r="FA334" s="77">
        <f t="shared" si="588"/>
        <v>59.1</v>
      </c>
      <c r="FD334" s="75">
        <f t="shared" si="572"/>
        <v>1395.9</v>
      </c>
      <c r="FE334" s="75">
        <f t="shared" si="573"/>
        <v>0</v>
      </c>
      <c r="FF334" s="75">
        <f t="shared" si="574"/>
        <v>0</v>
      </c>
      <c r="FG334" s="75">
        <f t="shared" si="575"/>
        <v>0</v>
      </c>
      <c r="FH334" s="75">
        <f t="shared" si="576"/>
        <v>0</v>
      </c>
      <c r="FI334" s="75">
        <f t="shared" si="577"/>
        <v>0</v>
      </c>
      <c r="FJ334" s="75">
        <f t="shared" si="578"/>
        <v>0</v>
      </c>
      <c r="FK334" s="75">
        <f t="shared" si="579"/>
        <v>0</v>
      </c>
      <c r="FL334" s="75">
        <f t="shared" si="580"/>
        <v>0</v>
      </c>
      <c r="FM334" s="75">
        <f t="shared" si="581"/>
        <v>0</v>
      </c>
      <c r="FN334" s="75">
        <f t="shared" si="582"/>
        <v>0</v>
      </c>
      <c r="FO334" s="75">
        <f t="shared" si="583"/>
        <v>0</v>
      </c>
      <c r="FP334" s="75">
        <f t="shared" si="584"/>
        <v>1395.9</v>
      </c>
    </row>
    <row r="335" spans="1:172" ht="15" customHeight="1" outlineLevel="2" x14ac:dyDescent="0.25">
      <c r="A335" s="30">
        <v>12</v>
      </c>
      <c r="B335" s="30" t="s">
        <v>408</v>
      </c>
      <c r="C335" s="30" t="s">
        <v>6</v>
      </c>
      <c r="D335" s="64">
        <f t="shared" si="591"/>
        <v>16320</v>
      </c>
      <c r="E335" s="62">
        <v>16320</v>
      </c>
      <c r="F335" s="39" t="s">
        <v>1024</v>
      </c>
      <c r="G335" s="36" t="s">
        <v>410</v>
      </c>
      <c r="H335" s="36" t="s">
        <v>410</v>
      </c>
      <c r="I335" s="55" t="s">
        <v>1023</v>
      </c>
      <c r="J335" s="44" t="s">
        <v>445</v>
      </c>
      <c r="K335" s="44" t="s">
        <v>434</v>
      </c>
      <c r="L335" s="32" t="s">
        <v>220</v>
      </c>
      <c r="M335" s="33" t="s">
        <v>405</v>
      </c>
      <c r="N335" s="34">
        <v>0.01</v>
      </c>
      <c r="O335" s="34">
        <v>0.02</v>
      </c>
      <c r="P335" s="34">
        <v>0</v>
      </c>
      <c r="Q335" s="34">
        <v>0</v>
      </c>
      <c r="R335" s="33">
        <v>0</v>
      </c>
      <c r="S335" s="33">
        <v>0</v>
      </c>
      <c r="T335" s="33">
        <v>30</v>
      </c>
      <c r="U335" s="33"/>
      <c r="X335" s="75">
        <f>+VLOOKUP($D335,[1]venta_neta_cons!$A$2:$N$1048576,3,0)</f>
        <v>861</v>
      </c>
      <c r="Y335" s="75">
        <f>+VLOOKUP($D335,[1]venta_neta_cons!$A$2:$N$1048576,4,0)</f>
        <v>0</v>
      </c>
      <c r="Z335" s="75">
        <f>+VLOOKUP($D335,[1]venta_neta_cons!$A$2:$N$1048576,5,0)</f>
        <v>0</v>
      </c>
      <c r="AA335" s="75">
        <f>+VLOOKUP($D335,[1]venta_neta_cons!$A$2:$N$1048576,6,0)</f>
        <v>0</v>
      </c>
      <c r="AB335" s="75">
        <f>+VLOOKUP($D335,[1]venta_neta_cons!$A$2:$N$1048576,7,0)</f>
        <v>0</v>
      </c>
      <c r="AC335" s="75">
        <f>+VLOOKUP($D335,[1]venta_neta_cons!$A$2:$N$1048576,8,0)</f>
        <v>0</v>
      </c>
      <c r="AD335" s="75">
        <f>+VLOOKUP($D335,[1]venta_neta_cons!$A$2:$N$1048576,9,0)</f>
        <v>0</v>
      </c>
      <c r="AE335" s="75">
        <f>+VLOOKUP($D335,[1]venta_neta_cons!$A$2:$N$1048576,10,0)</f>
        <v>0</v>
      </c>
      <c r="AF335" s="75">
        <f>+VLOOKUP($D335,[1]venta_neta_cons!$A$2:$N$1048576,11,0)</f>
        <v>0</v>
      </c>
      <c r="AG335" s="75">
        <f>+VLOOKUP($D335,[1]venta_neta_cons!$A$2:$N$1048576,12,0)</f>
        <v>0</v>
      </c>
      <c r="AH335" s="75">
        <f>+VLOOKUP($D335,[1]venta_neta_cons!$A$2:$N$1048576,13,0)</f>
        <v>0</v>
      </c>
      <c r="AI335" s="75">
        <f>+VLOOKUP($D335,[1]venta_neta_cons!$A$2:$N$1048576,14,0)</f>
        <v>0</v>
      </c>
      <c r="AJ335" s="76">
        <f t="shared" ref="AJ335:AJ405" si="592">+SUM(X335:AI335)</f>
        <v>861</v>
      </c>
      <c r="AK335" s="159">
        <f t="shared" si="590"/>
        <v>0.47837398373983742</v>
      </c>
      <c r="AL335" s="76"/>
      <c r="AM335" s="75">
        <f>+VLOOKUP($D335,[1]saldo_cons!$A$2:$N$1048576,3,0)</f>
        <v>861</v>
      </c>
      <c r="AN335" s="75">
        <f>+VLOOKUP($D335,[1]saldo_cons!$A$2:$N$1048576,4,0)</f>
        <v>0</v>
      </c>
      <c r="AO335" s="75">
        <f>+VLOOKUP($D335,[1]saldo_cons!$A$2:$N$1048576,5,0)</f>
        <v>0</v>
      </c>
      <c r="AP335" s="75">
        <f>+VLOOKUP($D335,[1]saldo_cons!$A$2:$N$1048576,6,0)</f>
        <v>0</v>
      </c>
      <c r="AQ335" s="75">
        <f>+VLOOKUP($D335,[1]saldo_cons!$A$2:$N$1048576,7,0)</f>
        <v>0</v>
      </c>
      <c r="AR335" s="75">
        <f>+VLOOKUP($D335,[1]saldo_cons!$A$2:$N$1048576,8,0)</f>
        <v>0</v>
      </c>
      <c r="AS335" s="75">
        <f>+VLOOKUP($D335,[1]saldo_cons!$A$2:$N$1048576,9,0)</f>
        <v>0</v>
      </c>
      <c r="AT335" s="75">
        <f>+VLOOKUP($D335,[1]saldo_cons!$A$2:$N$1048576,10,0)</f>
        <v>0</v>
      </c>
      <c r="AU335" s="75">
        <f>+VLOOKUP($D335,[1]saldo_cons!$A$2:$N$1048576,11,0)</f>
        <v>0</v>
      </c>
      <c r="AV335" s="75">
        <f>+VLOOKUP($D335,[1]saldo_cons!$A$2:$N$1048576,12,0)</f>
        <v>0</v>
      </c>
      <c r="AW335" s="75">
        <f>+VLOOKUP($D335,[1]saldo_cons!$A$2:$N$1048576,13,0)</f>
        <v>0</v>
      </c>
      <c r="AX335" s="75">
        <f>+VLOOKUP($D335,[1]saldo_cons!$A$2:$N$1048576,14,0)</f>
        <v>0</v>
      </c>
      <c r="AY335" s="76">
        <f t="shared" si="585"/>
        <v>861</v>
      </c>
      <c r="AZ335" s="76"/>
      <c r="BA335" s="76"/>
      <c r="BB335" s="75">
        <f>+VLOOKUP($D335,[1]ggr_cons!$A$2:$N$1048576,3,0)</f>
        <v>411.88</v>
      </c>
      <c r="BC335" s="75">
        <f>+VLOOKUP($D335,[1]ggr_cons!$A$2:$N$1048576,4,0)</f>
        <v>0</v>
      </c>
      <c r="BD335" s="75">
        <f>+VLOOKUP($D335,[1]ggr_cons!$A$2:$N$1048576,5,0)</f>
        <v>0</v>
      </c>
      <c r="BE335" s="75">
        <f>+VLOOKUP($D335,[1]ggr_cons!$A$2:$N$1048576,6,0)</f>
        <v>0</v>
      </c>
      <c r="BF335" s="75">
        <f>+VLOOKUP($D335,[1]ggr_cons!$A$2:$N$1048576,7,0)</f>
        <v>0</v>
      </c>
      <c r="BG335" s="75">
        <f>+VLOOKUP($D335,[1]ggr_cons!$A$2:$N$1048576,8,0)</f>
        <v>0</v>
      </c>
      <c r="BH335" s="75">
        <f>+VLOOKUP($D335,[1]ggr_cons!$A$2:$N$1048576,9,0)</f>
        <v>0</v>
      </c>
      <c r="BI335" s="75">
        <f>+VLOOKUP($D335,[1]ggr_cons!$A$2:$N$1048576,10,0)</f>
        <v>0</v>
      </c>
      <c r="BJ335" s="75">
        <f>+VLOOKUP($D335,[1]ggr_cons!$A$2:$N$1048576,11,0)</f>
        <v>0</v>
      </c>
      <c r="BK335" s="75">
        <f>+VLOOKUP($D335,[1]ggr_cons!$A$2:$N$1048576,12,0)</f>
        <v>0</v>
      </c>
      <c r="BL335" s="75">
        <f>+VLOOKUP($D335,[1]ggr_cons!$A$2:$N$1048576,13,0)</f>
        <v>0</v>
      </c>
      <c r="BM335" s="75">
        <f>+VLOOKUP($D335,[1]ggr_cons!$A$2:$N$1048576,14,0)</f>
        <v>0</v>
      </c>
      <c r="BN335" s="76">
        <f t="shared" si="586"/>
        <v>411.88</v>
      </c>
      <c r="BO335" s="75"/>
      <c r="BP335" s="75"/>
      <c r="BQ335" s="77">
        <f t="shared" ref="BQ335:BQ405" si="593">+$N335*X335</f>
        <v>8.61</v>
      </c>
      <c r="BR335" s="77">
        <f t="shared" ref="BR335:BR405" si="594">+$N335*Y335</f>
        <v>0</v>
      </c>
      <c r="BS335" s="77">
        <f t="shared" ref="BS335:BS405" si="595">+$N335*Z335</f>
        <v>0</v>
      </c>
      <c r="BT335" s="77">
        <f t="shared" ref="BT335:BT405" si="596">+$N335*AA335</f>
        <v>0</v>
      </c>
      <c r="BU335" s="77">
        <f t="shared" ref="BU335:BU405" si="597">+$N335*AB335</f>
        <v>0</v>
      </c>
      <c r="BV335" s="77">
        <f t="shared" ref="BV335:BV405" si="598">+$N335*AC335</f>
        <v>0</v>
      </c>
      <c r="BW335" s="77">
        <f t="shared" ref="BW335:BW405" si="599">+$N335*AD335</f>
        <v>0</v>
      </c>
      <c r="BX335" s="77">
        <f t="shared" ref="BX335:BX405" si="600">+$N335*AE335</f>
        <v>0</v>
      </c>
      <c r="BY335" s="77">
        <f t="shared" ref="BY335:BY405" si="601">+$N335*AF335</f>
        <v>0</v>
      </c>
      <c r="BZ335" s="77">
        <f t="shared" ref="BZ335:BZ405" si="602">+$N335*AG335</f>
        <v>0</v>
      </c>
      <c r="CA335" s="77">
        <f t="shared" ref="CA335:CA405" si="603">+$N335*AH335</f>
        <v>0</v>
      </c>
      <c r="CB335" s="77">
        <f t="shared" ref="CB335:CB405" si="604">+$N335*AI335</f>
        <v>0</v>
      </c>
      <c r="CC335" s="77">
        <f t="shared" ref="CC335:CC405" si="605">+SUM(BQ335:CB335)</f>
        <v>8.61</v>
      </c>
      <c r="CD335" s="75"/>
      <c r="CE335" s="77"/>
      <c r="CF335" s="77">
        <f t="shared" ref="CF335:CF405" si="606">+BQ335/$CE$2</f>
        <v>7.115702479338843</v>
      </c>
      <c r="CG335" s="77">
        <f t="shared" ref="CG335:CG405" si="607">+BR335/$CE$2</f>
        <v>0</v>
      </c>
      <c r="CH335" s="77">
        <f t="shared" ref="CH335:CH405" si="608">+BS335/$CE$2</f>
        <v>0</v>
      </c>
      <c r="CI335" s="77">
        <f t="shared" ref="CI335:CI405" si="609">+BT335/$CE$2</f>
        <v>0</v>
      </c>
      <c r="CJ335" s="77">
        <f t="shared" ref="CJ335:CJ405" si="610">+BU335/$CE$2</f>
        <v>0</v>
      </c>
      <c r="CK335" s="77">
        <f t="shared" ref="CK335:CK405" si="611">+BV335/$CE$2</f>
        <v>0</v>
      </c>
      <c r="CL335" s="77">
        <f t="shared" ref="CL335:CL405" si="612">+BW335/$CE$2</f>
        <v>0</v>
      </c>
      <c r="CM335" s="77">
        <f t="shared" ref="CM335:CM405" si="613">+BX335/$CE$2</f>
        <v>0</v>
      </c>
      <c r="CN335" s="77">
        <f t="shared" ref="CN335:CN405" si="614">+BY335/$CE$2</f>
        <v>0</v>
      </c>
      <c r="CO335" s="77">
        <f t="shared" ref="CO335:CO405" si="615">+BZ335/$CE$2</f>
        <v>0</v>
      </c>
      <c r="CP335" s="77">
        <f t="shared" ref="CP335:CP405" si="616">+CA335/$CE$2</f>
        <v>0</v>
      </c>
      <c r="CQ335" s="77">
        <f t="shared" ref="CQ335:CQ405" si="617">+CB335/$CE$2</f>
        <v>0</v>
      </c>
      <c r="CR335" s="77">
        <f t="shared" ref="CR335:CR405" si="618">+CC335/$CE$2</f>
        <v>7.115702479338843</v>
      </c>
      <c r="CS335" s="75"/>
      <c r="CT335" s="75"/>
      <c r="CU335" s="78">
        <f t="shared" si="547"/>
        <v>17.22</v>
      </c>
      <c r="CV335" s="78">
        <f t="shared" si="548"/>
        <v>0</v>
      </c>
      <c r="CW335" s="78">
        <f t="shared" si="549"/>
        <v>0</v>
      </c>
      <c r="CX335" s="78">
        <f t="shared" si="550"/>
        <v>0</v>
      </c>
      <c r="CY335" s="78">
        <f t="shared" si="551"/>
        <v>0</v>
      </c>
      <c r="CZ335" s="78">
        <f t="shared" si="552"/>
        <v>0</v>
      </c>
      <c r="DA335" s="78">
        <f t="shared" si="553"/>
        <v>0</v>
      </c>
      <c r="DB335" s="78">
        <f t="shared" si="554"/>
        <v>0</v>
      </c>
      <c r="DC335" s="78">
        <f t="shared" si="555"/>
        <v>0</v>
      </c>
      <c r="DD335" s="78">
        <f t="shared" si="556"/>
        <v>0</v>
      </c>
      <c r="DE335" s="78">
        <f t="shared" si="557"/>
        <v>0</v>
      </c>
      <c r="DF335" s="78">
        <f t="shared" si="558"/>
        <v>0</v>
      </c>
      <c r="DG335" s="77">
        <f t="shared" si="559"/>
        <v>17.22</v>
      </c>
      <c r="DH335" s="75"/>
      <c r="DJ335" s="6">
        <f t="shared" si="560"/>
        <v>30</v>
      </c>
      <c r="DK335" s="6">
        <f t="shared" si="561"/>
        <v>0</v>
      </c>
      <c r="DL335" s="6">
        <f t="shared" si="562"/>
        <v>0</v>
      </c>
      <c r="DM335" s="6">
        <f t="shared" si="563"/>
        <v>0</v>
      </c>
      <c r="DN335" s="6">
        <f t="shared" si="564"/>
        <v>0</v>
      </c>
      <c r="DO335" s="6">
        <f t="shared" si="565"/>
        <v>0</v>
      </c>
      <c r="DP335" s="6">
        <f t="shared" si="566"/>
        <v>0</v>
      </c>
      <c r="DQ335" s="6">
        <f t="shared" si="567"/>
        <v>0</v>
      </c>
      <c r="DR335" s="6">
        <f t="shared" si="568"/>
        <v>0</v>
      </c>
      <c r="DS335" s="6">
        <f t="shared" si="569"/>
        <v>0</v>
      </c>
      <c r="DT335" s="6">
        <f t="shared" si="570"/>
        <v>0</v>
      </c>
      <c r="DU335" s="6">
        <f t="shared" si="571"/>
        <v>0</v>
      </c>
      <c r="DV335" s="77">
        <f t="shared" si="589"/>
        <v>30</v>
      </c>
      <c r="DY335" s="6">
        <v>0</v>
      </c>
      <c r="DZ335" s="6">
        <v>0</v>
      </c>
      <c r="EA335" s="6">
        <v>0</v>
      </c>
      <c r="EB335" s="6">
        <v>0</v>
      </c>
      <c r="EC335" s="6">
        <v>0</v>
      </c>
      <c r="ED335" s="6">
        <v>0</v>
      </c>
      <c r="EE335" s="6">
        <v>0</v>
      </c>
      <c r="EF335" s="6">
        <v>0</v>
      </c>
      <c r="EG335" s="6">
        <v>0</v>
      </c>
      <c r="EH335" s="6">
        <v>0</v>
      </c>
      <c r="EI335" s="6">
        <v>0</v>
      </c>
      <c r="EJ335" s="6">
        <v>0</v>
      </c>
      <c r="EK335" s="77">
        <f t="shared" si="587"/>
        <v>0</v>
      </c>
      <c r="EO335" s="75">
        <f t="shared" ref="EO335:EO405" si="619">+CU335+DJ335-DY335/2</f>
        <v>47.22</v>
      </c>
      <c r="EP335" s="75">
        <f t="shared" ref="EP335:EP405" si="620">+CV335+DK335-DZ335/2</f>
        <v>0</v>
      </c>
      <c r="EQ335" s="75">
        <f t="shared" ref="EQ335:EQ405" si="621">+CW335+DL335-EA335/2</f>
        <v>0</v>
      </c>
      <c r="ER335" s="75">
        <f t="shared" ref="ER335:ER405" si="622">+CX335+DM335-EB335/2</f>
        <v>0</v>
      </c>
      <c r="ES335" s="75">
        <f t="shared" ref="ES335:ES405" si="623">+CY335+DN335-EC335/2</f>
        <v>0</v>
      </c>
      <c r="ET335" s="75">
        <f t="shared" ref="ET335:ET405" si="624">+CZ335+DO335-ED335/2</f>
        <v>0</v>
      </c>
      <c r="EU335" s="75">
        <f t="shared" ref="EU335:EU405" si="625">+DA335+DP335-EE335/2</f>
        <v>0</v>
      </c>
      <c r="EV335" s="75">
        <f t="shared" ref="EV335:EV405" si="626">+DB335+DQ335-EF335/2</f>
        <v>0</v>
      </c>
      <c r="EW335" s="75">
        <f t="shared" ref="EW335:EW405" si="627">+DC335+DR335-EG335/2</f>
        <v>0</v>
      </c>
      <c r="EX335" s="75">
        <f t="shared" ref="EX335:EX405" si="628">+DD335+DS335-EH335/2</f>
        <v>0</v>
      </c>
      <c r="EY335" s="75">
        <f t="shared" ref="EY335:EY405" si="629">+DE335+DT335-EI335/2</f>
        <v>0</v>
      </c>
      <c r="EZ335" s="75">
        <f t="shared" ref="EZ335:EZ405" si="630">+DF335+DU335-EJ335/2</f>
        <v>0</v>
      </c>
      <c r="FA335" s="77">
        <f t="shared" si="588"/>
        <v>47.22</v>
      </c>
      <c r="FD335" s="75">
        <f t="shared" si="572"/>
        <v>813.78</v>
      </c>
      <c r="FE335" s="75">
        <f t="shared" si="573"/>
        <v>0</v>
      </c>
      <c r="FF335" s="75">
        <f t="shared" si="574"/>
        <v>0</v>
      </c>
      <c r="FG335" s="75">
        <f t="shared" si="575"/>
        <v>0</v>
      </c>
      <c r="FH335" s="75">
        <f t="shared" si="576"/>
        <v>0</v>
      </c>
      <c r="FI335" s="75">
        <f t="shared" si="577"/>
        <v>0</v>
      </c>
      <c r="FJ335" s="75">
        <f t="shared" si="578"/>
        <v>0</v>
      </c>
      <c r="FK335" s="75">
        <f t="shared" si="579"/>
        <v>0</v>
      </c>
      <c r="FL335" s="75">
        <f t="shared" si="580"/>
        <v>0</v>
      </c>
      <c r="FM335" s="75">
        <f t="shared" si="581"/>
        <v>0</v>
      </c>
      <c r="FN335" s="75">
        <f t="shared" si="582"/>
        <v>0</v>
      </c>
      <c r="FO335" s="75">
        <f t="shared" si="583"/>
        <v>0</v>
      </c>
      <c r="FP335" s="75">
        <f t="shared" si="584"/>
        <v>813.78</v>
      </c>
    </row>
    <row r="336" spans="1:172" ht="15" customHeight="1" outlineLevel="2" x14ac:dyDescent="0.25">
      <c r="A336" s="30">
        <v>12</v>
      </c>
      <c r="B336" s="30" t="s">
        <v>408</v>
      </c>
      <c r="C336" s="30" t="s">
        <v>6</v>
      </c>
      <c r="D336" s="64">
        <f t="shared" si="591"/>
        <v>16323</v>
      </c>
      <c r="E336" s="62">
        <v>16323</v>
      </c>
      <c r="F336" s="39" t="s">
        <v>1027</v>
      </c>
      <c r="G336" s="36" t="s">
        <v>410</v>
      </c>
      <c r="H336" s="36" t="s">
        <v>410</v>
      </c>
      <c r="I336" s="55" t="s">
        <v>1025</v>
      </c>
      <c r="J336" s="44" t="s">
        <v>1026</v>
      </c>
      <c r="K336" s="44" t="s">
        <v>463</v>
      </c>
      <c r="L336" s="32" t="s">
        <v>220</v>
      </c>
      <c r="M336" s="33" t="s">
        <v>405</v>
      </c>
      <c r="N336" s="34">
        <v>0.01</v>
      </c>
      <c r="O336" s="34">
        <v>0.02</v>
      </c>
      <c r="P336" s="34">
        <v>0</v>
      </c>
      <c r="Q336" s="34">
        <v>0</v>
      </c>
      <c r="R336" s="33">
        <v>0</v>
      </c>
      <c r="S336" s="33">
        <v>0</v>
      </c>
      <c r="T336" s="33">
        <v>30</v>
      </c>
      <c r="U336" s="33"/>
      <c r="X336" s="75">
        <f>+VLOOKUP($D336,[1]venta_neta_cons!$A$2:$N$1048576,3,0)</f>
        <v>2868</v>
      </c>
      <c r="Y336" s="75">
        <f>+VLOOKUP($D336,[1]venta_neta_cons!$A$2:$N$1048576,4,0)</f>
        <v>0</v>
      </c>
      <c r="Z336" s="75">
        <f>+VLOOKUP($D336,[1]venta_neta_cons!$A$2:$N$1048576,5,0)</f>
        <v>0</v>
      </c>
      <c r="AA336" s="75">
        <f>+VLOOKUP($D336,[1]venta_neta_cons!$A$2:$N$1048576,6,0)</f>
        <v>0</v>
      </c>
      <c r="AB336" s="75">
        <f>+VLOOKUP($D336,[1]venta_neta_cons!$A$2:$N$1048576,7,0)</f>
        <v>0</v>
      </c>
      <c r="AC336" s="75">
        <f>+VLOOKUP($D336,[1]venta_neta_cons!$A$2:$N$1048576,8,0)</f>
        <v>0</v>
      </c>
      <c r="AD336" s="75">
        <f>+VLOOKUP($D336,[1]venta_neta_cons!$A$2:$N$1048576,9,0)</f>
        <v>0</v>
      </c>
      <c r="AE336" s="75">
        <f>+VLOOKUP($D336,[1]venta_neta_cons!$A$2:$N$1048576,10,0)</f>
        <v>0</v>
      </c>
      <c r="AF336" s="75">
        <f>+VLOOKUP($D336,[1]venta_neta_cons!$A$2:$N$1048576,11,0)</f>
        <v>0</v>
      </c>
      <c r="AG336" s="75">
        <f>+VLOOKUP($D336,[1]venta_neta_cons!$A$2:$N$1048576,12,0)</f>
        <v>0</v>
      </c>
      <c r="AH336" s="75">
        <f>+VLOOKUP($D336,[1]venta_neta_cons!$A$2:$N$1048576,13,0)</f>
        <v>0</v>
      </c>
      <c r="AI336" s="75">
        <f>+VLOOKUP($D336,[1]venta_neta_cons!$A$2:$N$1048576,14,0)</f>
        <v>0</v>
      </c>
      <c r="AJ336" s="76">
        <f t="shared" si="592"/>
        <v>2868</v>
      </c>
      <c r="AK336" s="159">
        <f t="shared" si="590"/>
        <v>0.56594490934449093</v>
      </c>
      <c r="AL336" s="75"/>
      <c r="AM336" s="75">
        <f>+VLOOKUP($D336,[1]saldo_cons!$A$2:$N$1048576,3,0)</f>
        <v>2868</v>
      </c>
      <c r="AN336" s="75">
        <f>+VLOOKUP($D336,[1]saldo_cons!$A$2:$N$1048576,4,0)</f>
        <v>0</v>
      </c>
      <c r="AO336" s="75">
        <f>+VLOOKUP($D336,[1]saldo_cons!$A$2:$N$1048576,5,0)</f>
        <v>0</v>
      </c>
      <c r="AP336" s="75">
        <f>+VLOOKUP($D336,[1]saldo_cons!$A$2:$N$1048576,6,0)</f>
        <v>0</v>
      </c>
      <c r="AQ336" s="75">
        <f>+VLOOKUP($D336,[1]saldo_cons!$A$2:$N$1048576,7,0)</f>
        <v>0</v>
      </c>
      <c r="AR336" s="75">
        <f>+VLOOKUP($D336,[1]saldo_cons!$A$2:$N$1048576,8,0)</f>
        <v>0</v>
      </c>
      <c r="AS336" s="75">
        <f>+VLOOKUP($D336,[1]saldo_cons!$A$2:$N$1048576,9,0)</f>
        <v>0</v>
      </c>
      <c r="AT336" s="75">
        <f>+VLOOKUP($D336,[1]saldo_cons!$A$2:$N$1048576,10,0)</f>
        <v>0</v>
      </c>
      <c r="AU336" s="75">
        <f>+VLOOKUP($D336,[1]saldo_cons!$A$2:$N$1048576,11,0)</f>
        <v>0</v>
      </c>
      <c r="AV336" s="75">
        <f>+VLOOKUP($D336,[1]saldo_cons!$A$2:$N$1048576,12,0)</f>
        <v>0</v>
      </c>
      <c r="AW336" s="75">
        <f>+VLOOKUP($D336,[1]saldo_cons!$A$2:$N$1048576,13,0)</f>
        <v>0</v>
      </c>
      <c r="AX336" s="75">
        <f>+VLOOKUP($D336,[1]saldo_cons!$A$2:$N$1048576,14,0)</f>
        <v>0</v>
      </c>
      <c r="AY336" s="76">
        <f t="shared" si="585"/>
        <v>2868</v>
      </c>
      <c r="AZ336" s="76"/>
      <c r="BA336" s="76"/>
      <c r="BB336" s="75">
        <f>+VLOOKUP($D336,[1]ggr_cons!$A$2:$N$1048576,3,0)</f>
        <v>1623.13</v>
      </c>
      <c r="BC336" s="75">
        <f>+VLOOKUP($D336,[1]ggr_cons!$A$2:$N$1048576,4,0)</f>
        <v>0</v>
      </c>
      <c r="BD336" s="75">
        <f>+VLOOKUP($D336,[1]ggr_cons!$A$2:$N$1048576,5,0)</f>
        <v>0</v>
      </c>
      <c r="BE336" s="75">
        <f>+VLOOKUP($D336,[1]ggr_cons!$A$2:$N$1048576,6,0)</f>
        <v>0</v>
      </c>
      <c r="BF336" s="75">
        <f>+VLOOKUP($D336,[1]ggr_cons!$A$2:$N$1048576,7,0)</f>
        <v>0</v>
      </c>
      <c r="BG336" s="75">
        <f>+VLOOKUP($D336,[1]ggr_cons!$A$2:$N$1048576,8,0)</f>
        <v>0</v>
      </c>
      <c r="BH336" s="75">
        <f>+VLOOKUP($D336,[1]ggr_cons!$A$2:$N$1048576,9,0)</f>
        <v>0</v>
      </c>
      <c r="BI336" s="75">
        <f>+VLOOKUP($D336,[1]ggr_cons!$A$2:$N$1048576,10,0)</f>
        <v>0</v>
      </c>
      <c r="BJ336" s="75">
        <f>+VLOOKUP($D336,[1]ggr_cons!$A$2:$N$1048576,11,0)</f>
        <v>0</v>
      </c>
      <c r="BK336" s="75">
        <f>+VLOOKUP($D336,[1]ggr_cons!$A$2:$N$1048576,12,0)</f>
        <v>0</v>
      </c>
      <c r="BL336" s="75">
        <f>+VLOOKUP($D336,[1]ggr_cons!$A$2:$N$1048576,13,0)</f>
        <v>0</v>
      </c>
      <c r="BM336" s="75">
        <f>+VLOOKUP($D336,[1]ggr_cons!$A$2:$N$1048576,14,0)</f>
        <v>0</v>
      </c>
      <c r="BN336" s="76">
        <f t="shared" si="586"/>
        <v>1623.13</v>
      </c>
      <c r="BO336" s="75"/>
      <c r="BP336" s="75"/>
      <c r="BQ336" s="77">
        <f t="shared" si="593"/>
        <v>28.68</v>
      </c>
      <c r="BR336" s="77">
        <f t="shared" si="594"/>
        <v>0</v>
      </c>
      <c r="BS336" s="77">
        <f t="shared" si="595"/>
        <v>0</v>
      </c>
      <c r="BT336" s="77">
        <f t="shared" si="596"/>
        <v>0</v>
      </c>
      <c r="BU336" s="77">
        <f t="shared" si="597"/>
        <v>0</v>
      </c>
      <c r="BV336" s="77">
        <f t="shared" si="598"/>
        <v>0</v>
      </c>
      <c r="BW336" s="77">
        <f t="shared" si="599"/>
        <v>0</v>
      </c>
      <c r="BX336" s="77">
        <f t="shared" si="600"/>
        <v>0</v>
      </c>
      <c r="BY336" s="77">
        <f t="shared" si="601"/>
        <v>0</v>
      </c>
      <c r="BZ336" s="77">
        <f t="shared" si="602"/>
        <v>0</v>
      </c>
      <c r="CA336" s="77">
        <f t="shared" si="603"/>
        <v>0</v>
      </c>
      <c r="CB336" s="77">
        <f t="shared" si="604"/>
        <v>0</v>
      </c>
      <c r="CC336" s="77">
        <f t="shared" si="605"/>
        <v>28.68</v>
      </c>
      <c r="CD336" s="75"/>
      <c r="CE336" s="77"/>
      <c r="CF336" s="77">
        <f t="shared" si="606"/>
        <v>23.702479338842977</v>
      </c>
      <c r="CG336" s="77">
        <f t="shared" si="607"/>
        <v>0</v>
      </c>
      <c r="CH336" s="77">
        <f t="shared" si="608"/>
        <v>0</v>
      </c>
      <c r="CI336" s="77">
        <f t="shared" si="609"/>
        <v>0</v>
      </c>
      <c r="CJ336" s="77">
        <f t="shared" si="610"/>
        <v>0</v>
      </c>
      <c r="CK336" s="77">
        <f t="shared" si="611"/>
        <v>0</v>
      </c>
      <c r="CL336" s="77">
        <f t="shared" si="612"/>
        <v>0</v>
      </c>
      <c r="CM336" s="77">
        <f t="shared" si="613"/>
        <v>0</v>
      </c>
      <c r="CN336" s="77">
        <f t="shared" si="614"/>
        <v>0</v>
      </c>
      <c r="CO336" s="77">
        <f t="shared" si="615"/>
        <v>0</v>
      </c>
      <c r="CP336" s="77">
        <f t="shared" si="616"/>
        <v>0</v>
      </c>
      <c r="CQ336" s="77">
        <f t="shared" si="617"/>
        <v>0</v>
      </c>
      <c r="CR336" s="77">
        <f t="shared" si="618"/>
        <v>23.702479338842977</v>
      </c>
      <c r="CS336" s="75"/>
      <c r="CT336" s="75"/>
      <c r="CU336" s="78">
        <f t="shared" si="547"/>
        <v>57.36</v>
      </c>
      <c r="CV336" s="78">
        <f t="shared" si="548"/>
        <v>0</v>
      </c>
      <c r="CW336" s="78">
        <f t="shared" si="549"/>
        <v>0</v>
      </c>
      <c r="CX336" s="78">
        <f t="shared" si="550"/>
        <v>0</v>
      </c>
      <c r="CY336" s="78">
        <f t="shared" si="551"/>
        <v>0</v>
      </c>
      <c r="CZ336" s="78">
        <f t="shared" si="552"/>
        <v>0</v>
      </c>
      <c r="DA336" s="78">
        <f t="shared" si="553"/>
        <v>0</v>
      </c>
      <c r="DB336" s="78">
        <f t="shared" si="554"/>
        <v>0</v>
      </c>
      <c r="DC336" s="78">
        <f t="shared" si="555"/>
        <v>0</v>
      </c>
      <c r="DD336" s="78">
        <f t="shared" si="556"/>
        <v>0</v>
      </c>
      <c r="DE336" s="78">
        <f t="shared" si="557"/>
        <v>0</v>
      </c>
      <c r="DF336" s="78">
        <f t="shared" si="558"/>
        <v>0</v>
      </c>
      <c r="DG336" s="77">
        <f t="shared" si="559"/>
        <v>57.36</v>
      </c>
      <c r="DH336" s="75"/>
      <c r="DJ336" s="6">
        <f t="shared" si="560"/>
        <v>30</v>
      </c>
      <c r="DK336" s="6">
        <f t="shared" si="561"/>
        <v>0</v>
      </c>
      <c r="DL336" s="6">
        <f t="shared" si="562"/>
        <v>0</v>
      </c>
      <c r="DM336" s="6">
        <f t="shared" si="563"/>
        <v>0</v>
      </c>
      <c r="DN336" s="6">
        <f t="shared" si="564"/>
        <v>0</v>
      </c>
      <c r="DO336" s="6">
        <f t="shared" si="565"/>
        <v>0</v>
      </c>
      <c r="DP336" s="6">
        <f t="shared" si="566"/>
        <v>0</v>
      </c>
      <c r="DQ336" s="6">
        <f t="shared" si="567"/>
        <v>0</v>
      </c>
      <c r="DR336" s="6">
        <f t="shared" si="568"/>
        <v>0</v>
      </c>
      <c r="DS336" s="6">
        <f t="shared" si="569"/>
        <v>0</v>
      </c>
      <c r="DT336" s="6">
        <f t="shared" si="570"/>
        <v>0</v>
      </c>
      <c r="DU336" s="6">
        <f t="shared" si="571"/>
        <v>0</v>
      </c>
      <c r="DV336" s="77">
        <f t="shared" si="589"/>
        <v>30</v>
      </c>
      <c r="DY336" s="6">
        <v>0</v>
      </c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77">
        <f t="shared" si="587"/>
        <v>0</v>
      </c>
      <c r="EO336" s="75">
        <f t="shared" si="619"/>
        <v>87.36</v>
      </c>
      <c r="EP336" s="75">
        <f t="shared" si="620"/>
        <v>0</v>
      </c>
      <c r="EQ336" s="75">
        <f t="shared" si="621"/>
        <v>0</v>
      </c>
      <c r="ER336" s="75">
        <f t="shared" si="622"/>
        <v>0</v>
      </c>
      <c r="ES336" s="75">
        <f t="shared" si="623"/>
        <v>0</v>
      </c>
      <c r="ET336" s="75">
        <f t="shared" si="624"/>
        <v>0</v>
      </c>
      <c r="EU336" s="75">
        <f t="shared" si="625"/>
        <v>0</v>
      </c>
      <c r="EV336" s="75">
        <f t="shared" si="626"/>
        <v>0</v>
      </c>
      <c r="EW336" s="75">
        <f t="shared" si="627"/>
        <v>0</v>
      </c>
      <c r="EX336" s="75">
        <f t="shared" si="628"/>
        <v>0</v>
      </c>
      <c r="EY336" s="75">
        <f t="shared" si="629"/>
        <v>0</v>
      </c>
      <c r="EZ336" s="75">
        <f t="shared" si="630"/>
        <v>0</v>
      </c>
      <c r="FA336" s="77">
        <f t="shared" si="588"/>
        <v>87.36</v>
      </c>
      <c r="FD336" s="75">
        <f t="shared" si="572"/>
        <v>2780.64</v>
      </c>
      <c r="FE336" s="75">
        <f t="shared" si="573"/>
        <v>0</v>
      </c>
      <c r="FF336" s="75">
        <f t="shared" si="574"/>
        <v>0</v>
      </c>
      <c r="FG336" s="75">
        <f t="shared" si="575"/>
        <v>0</v>
      </c>
      <c r="FH336" s="75">
        <f t="shared" si="576"/>
        <v>0</v>
      </c>
      <c r="FI336" s="75">
        <f t="shared" si="577"/>
        <v>0</v>
      </c>
      <c r="FJ336" s="75">
        <f t="shared" si="578"/>
        <v>0</v>
      </c>
      <c r="FK336" s="75">
        <f t="shared" si="579"/>
        <v>0</v>
      </c>
      <c r="FL336" s="75">
        <f t="shared" si="580"/>
        <v>0</v>
      </c>
      <c r="FM336" s="75">
        <f t="shared" si="581"/>
        <v>0</v>
      </c>
      <c r="FN336" s="75">
        <f t="shared" si="582"/>
        <v>0</v>
      </c>
      <c r="FO336" s="75">
        <f t="shared" si="583"/>
        <v>0</v>
      </c>
      <c r="FP336" s="75">
        <f t="shared" si="584"/>
        <v>2780.64</v>
      </c>
    </row>
    <row r="337" spans="1:172" ht="15" customHeight="1" outlineLevel="2" x14ac:dyDescent="0.25">
      <c r="A337" s="30">
        <v>12</v>
      </c>
      <c r="B337" s="30" t="s">
        <v>408</v>
      </c>
      <c r="C337" s="30" t="s">
        <v>6</v>
      </c>
      <c r="D337" s="64">
        <f t="shared" si="591"/>
        <v>16324</v>
      </c>
      <c r="E337" s="62">
        <v>16324</v>
      </c>
      <c r="F337" s="39" t="s">
        <v>1029</v>
      </c>
      <c r="G337" s="36" t="s">
        <v>410</v>
      </c>
      <c r="H337" s="36" t="s">
        <v>410</v>
      </c>
      <c r="I337" s="39" t="s">
        <v>1028</v>
      </c>
      <c r="J337" s="44" t="s">
        <v>445</v>
      </c>
      <c r="K337" s="55" t="s">
        <v>434</v>
      </c>
      <c r="L337" s="32" t="s">
        <v>220</v>
      </c>
      <c r="M337" s="33" t="s">
        <v>405</v>
      </c>
      <c r="N337" s="34">
        <v>0.01</v>
      </c>
      <c r="O337" s="34">
        <v>0.02</v>
      </c>
      <c r="P337" s="34">
        <v>0</v>
      </c>
      <c r="Q337" s="34">
        <v>0</v>
      </c>
      <c r="R337" s="33">
        <v>0</v>
      </c>
      <c r="S337" s="33">
        <v>0</v>
      </c>
      <c r="T337" s="33">
        <v>30</v>
      </c>
      <c r="U337" s="33"/>
      <c r="X337" s="75">
        <f>+VLOOKUP($D337,[1]venta_neta_cons!$A$2:$N$1048576,3,0)</f>
        <v>1861</v>
      </c>
      <c r="Y337" s="75">
        <f>+VLOOKUP($D337,[1]venta_neta_cons!$A$2:$N$1048576,4,0)</f>
        <v>0</v>
      </c>
      <c r="Z337" s="75">
        <f>+VLOOKUP($D337,[1]venta_neta_cons!$A$2:$N$1048576,5,0)</f>
        <v>0</v>
      </c>
      <c r="AA337" s="75">
        <f>+VLOOKUP($D337,[1]venta_neta_cons!$A$2:$N$1048576,6,0)</f>
        <v>0</v>
      </c>
      <c r="AB337" s="75">
        <f>+VLOOKUP($D337,[1]venta_neta_cons!$A$2:$N$1048576,7,0)</f>
        <v>0</v>
      </c>
      <c r="AC337" s="75">
        <f>+VLOOKUP($D337,[1]venta_neta_cons!$A$2:$N$1048576,8,0)</f>
        <v>0</v>
      </c>
      <c r="AD337" s="75">
        <f>+VLOOKUP($D337,[1]venta_neta_cons!$A$2:$N$1048576,9,0)</f>
        <v>0</v>
      </c>
      <c r="AE337" s="75">
        <f>+VLOOKUP($D337,[1]venta_neta_cons!$A$2:$N$1048576,10,0)</f>
        <v>0</v>
      </c>
      <c r="AF337" s="75">
        <f>+VLOOKUP($D337,[1]venta_neta_cons!$A$2:$N$1048576,11,0)</f>
        <v>0</v>
      </c>
      <c r="AG337" s="75">
        <f>+VLOOKUP($D337,[1]venta_neta_cons!$A$2:$N$1048576,12,0)</f>
        <v>0</v>
      </c>
      <c r="AH337" s="75">
        <f>+VLOOKUP($D337,[1]venta_neta_cons!$A$2:$N$1048576,13,0)</f>
        <v>0</v>
      </c>
      <c r="AI337" s="75">
        <f>+VLOOKUP($D337,[1]venta_neta_cons!$A$2:$N$1048576,14,0)</f>
        <v>0</v>
      </c>
      <c r="AJ337" s="76">
        <f t="shared" si="592"/>
        <v>1861</v>
      </c>
      <c r="AK337" s="159">
        <f t="shared" si="590"/>
        <v>0.35308973670069849</v>
      </c>
      <c r="AL337" s="76"/>
      <c r="AM337" s="75">
        <f>+VLOOKUP($D337,[1]saldo_cons!$A$2:$N$1048576,3,0)</f>
        <v>1861</v>
      </c>
      <c r="AN337" s="75">
        <f>+VLOOKUP($D337,[1]saldo_cons!$A$2:$N$1048576,4,0)</f>
        <v>0</v>
      </c>
      <c r="AO337" s="75">
        <f>+VLOOKUP($D337,[1]saldo_cons!$A$2:$N$1048576,5,0)</f>
        <v>0</v>
      </c>
      <c r="AP337" s="75">
        <f>+VLOOKUP($D337,[1]saldo_cons!$A$2:$N$1048576,6,0)</f>
        <v>0</v>
      </c>
      <c r="AQ337" s="75">
        <f>+VLOOKUP($D337,[1]saldo_cons!$A$2:$N$1048576,7,0)</f>
        <v>0</v>
      </c>
      <c r="AR337" s="75">
        <f>+VLOOKUP($D337,[1]saldo_cons!$A$2:$N$1048576,8,0)</f>
        <v>0</v>
      </c>
      <c r="AS337" s="75">
        <f>+VLOOKUP($D337,[1]saldo_cons!$A$2:$N$1048576,9,0)</f>
        <v>0</v>
      </c>
      <c r="AT337" s="75">
        <f>+VLOOKUP($D337,[1]saldo_cons!$A$2:$N$1048576,10,0)</f>
        <v>0</v>
      </c>
      <c r="AU337" s="75">
        <f>+VLOOKUP($D337,[1]saldo_cons!$A$2:$N$1048576,11,0)</f>
        <v>0</v>
      </c>
      <c r="AV337" s="75">
        <f>+VLOOKUP($D337,[1]saldo_cons!$A$2:$N$1048576,12,0)</f>
        <v>0</v>
      </c>
      <c r="AW337" s="75">
        <f>+VLOOKUP($D337,[1]saldo_cons!$A$2:$N$1048576,13,0)</f>
        <v>0</v>
      </c>
      <c r="AX337" s="75">
        <f>+VLOOKUP($D337,[1]saldo_cons!$A$2:$N$1048576,14,0)</f>
        <v>0</v>
      </c>
      <c r="AY337" s="76">
        <f t="shared" si="585"/>
        <v>1861</v>
      </c>
      <c r="AZ337" s="76"/>
      <c r="BA337" s="76"/>
      <c r="BB337" s="75">
        <f>+VLOOKUP($D337,[1]ggr_cons!$A$2:$N$1048576,3,0)</f>
        <v>657.09999999999991</v>
      </c>
      <c r="BC337" s="75">
        <f>+VLOOKUP($D337,[1]ggr_cons!$A$2:$N$1048576,4,0)</f>
        <v>0</v>
      </c>
      <c r="BD337" s="75">
        <f>+VLOOKUP($D337,[1]ggr_cons!$A$2:$N$1048576,5,0)</f>
        <v>0</v>
      </c>
      <c r="BE337" s="75">
        <f>+VLOOKUP($D337,[1]ggr_cons!$A$2:$N$1048576,6,0)</f>
        <v>0</v>
      </c>
      <c r="BF337" s="75">
        <f>+VLOOKUP($D337,[1]ggr_cons!$A$2:$N$1048576,7,0)</f>
        <v>0</v>
      </c>
      <c r="BG337" s="75">
        <f>+VLOOKUP($D337,[1]ggr_cons!$A$2:$N$1048576,8,0)</f>
        <v>0</v>
      </c>
      <c r="BH337" s="75">
        <f>+VLOOKUP($D337,[1]ggr_cons!$A$2:$N$1048576,9,0)</f>
        <v>0</v>
      </c>
      <c r="BI337" s="75">
        <f>+VLOOKUP($D337,[1]ggr_cons!$A$2:$N$1048576,10,0)</f>
        <v>0</v>
      </c>
      <c r="BJ337" s="75">
        <f>+VLOOKUP($D337,[1]ggr_cons!$A$2:$N$1048576,11,0)</f>
        <v>0</v>
      </c>
      <c r="BK337" s="75">
        <f>+VLOOKUP($D337,[1]ggr_cons!$A$2:$N$1048576,12,0)</f>
        <v>0</v>
      </c>
      <c r="BL337" s="75">
        <f>+VLOOKUP($D337,[1]ggr_cons!$A$2:$N$1048576,13,0)</f>
        <v>0</v>
      </c>
      <c r="BM337" s="75">
        <f>+VLOOKUP($D337,[1]ggr_cons!$A$2:$N$1048576,14,0)</f>
        <v>0</v>
      </c>
      <c r="BN337" s="76">
        <f t="shared" si="586"/>
        <v>657.09999999999991</v>
      </c>
      <c r="BO337" s="76"/>
      <c r="BP337" s="75"/>
      <c r="BQ337" s="77">
        <f t="shared" si="593"/>
        <v>18.61</v>
      </c>
      <c r="BR337" s="77">
        <f t="shared" si="594"/>
        <v>0</v>
      </c>
      <c r="BS337" s="77">
        <f t="shared" si="595"/>
        <v>0</v>
      </c>
      <c r="BT337" s="77">
        <f t="shared" si="596"/>
        <v>0</v>
      </c>
      <c r="BU337" s="77">
        <f t="shared" si="597"/>
        <v>0</v>
      </c>
      <c r="BV337" s="77">
        <f t="shared" si="598"/>
        <v>0</v>
      </c>
      <c r="BW337" s="77">
        <f t="shared" si="599"/>
        <v>0</v>
      </c>
      <c r="BX337" s="77">
        <f t="shared" si="600"/>
        <v>0</v>
      </c>
      <c r="BY337" s="77">
        <f t="shared" si="601"/>
        <v>0</v>
      </c>
      <c r="BZ337" s="77">
        <f t="shared" si="602"/>
        <v>0</v>
      </c>
      <c r="CA337" s="77">
        <f t="shared" si="603"/>
        <v>0</v>
      </c>
      <c r="CB337" s="77">
        <f t="shared" si="604"/>
        <v>0</v>
      </c>
      <c r="CC337" s="77">
        <f t="shared" si="605"/>
        <v>18.61</v>
      </c>
      <c r="CD337" s="75"/>
      <c r="CE337" s="77"/>
      <c r="CF337" s="77">
        <f t="shared" si="606"/>
        <v>15.380165289256198</v>
      </c>
      <c r="CG337" s="77">
        <f t="shared" si="607"/>
        <v>0</v>
      </c>
      <c r="CH337" s="77">
        <f t="shared" si="608"/>
        <v>0</v>
      </c>
      <c r="CI337" s="77">
        <f t="shared" si="609"/>
        <v>0</v>
      </c>
      <c r="CJ337" s="77">
        <f t="shared" si="610"/>
        <v>0</v>
      </c>
      <c r="CK337" s="77">
        <f t="shared" si="611"/>
        <v>0</v>
      </c>
      <c r="CL337" s="77">
        <f t="shared" si="612"/>
        <v>0</v>
      </c>
      <c r="CM337" s="77">
        <f t="shared" si="613"/>
        <v>0</v>
      </c>
      <c r="CN337" s="77">
        <f t="shared" si="614"/>
        <v>0</v>
      </c>
      <c r="CO337" s="77">
        <f t="shared" si="615"/>
        <v>0</v>
      </c>
      <c r="CP337" s="77">
        <f t="shared" si="616"/>
        <v>0</v>
      </c>
      <c r="CQ337" s="77">
        <f t="shared" si="617"/>
        <v>0</v>
      </c>
      <c r="CR337" s="77">
        <f t="shared" si="618"/>
        <v>15.380165289256198</v>
      </c>
      <c r="CS337" s="75"/>
      <c r="CT337" s="75"/>
      <c r="CU337" s="78">
        <f t="shared" ref="CU337:CU407" si="631">+$O337*X337+$P337*BB337+$Q337*(0.9*BB337+$S337)+$R337</f>
        <v>37.22</v>
      </c>
      <c r="CV337" s="78">
        <f t="shared" ref="CV337:CV407" si="632">+$O337*Y337+$P337*BC337+$Q337*(0.9*BC337+$S337)+$R337</f>
        <v>0</v>
      </c>
      <c r="CW337" s="78">
        <f t="shared" ref="CW337:CW407" si="633">+$O337*Z337+$P337*BD337+$Q337*(0.9*BD337+$S337)+$R337</f>
        <v>0</v>
      </c>
      <c r="CX337" s="78">
        <f t="shared" ref="CX337:CX407" si="634">+$O337*AA337+$P337*BE337+$Q337*(0.9*BE337+$S337)+$R337</f>
        <v>0</v>
      </c>
      <c r="CY337" s="78">
        <f t="shared" ref="CY337:CY407" si="635">+$O337*AB337+$P337*BF337+$Q337*(0.9*BF337+$S337)+$R337</f>
        <v>0</v>
      </c>
      <c r="CZ337" s="78">
        <f t="shared" ref="CZ337:CZ407" si="636">+$O337*AC337+$P337*BG337+$Q337*(0.9*BG337+$S337)+$R337</f>
        <v>0</v>
      </c>
      <c r="DA337" s="78">
        <f t="shared" ref="DA337:DA407" si="637">+$O337*AD337+$P337*BH337+$Q337*(0.9*BH337+$S337)+$R337</f>
        <v>0</v>
      </c>
      <c r="DB337" s="78">
        <f t="shared" ref="DB337:DB407" si="638">+$O337*AE337+$P337*BI337+$Q337*(0.9*BI337+$S337)+$R337</f>
        <v>0</v>
      </c>
      <c r="DC337" s="78">
        <f t="shared" ref="DC337:DC407" si="639">+$O337*AF337+$P337*BJ337+$Q337*(0.9*BJ337+$S337)+$R337</f>
        <v>0</v>
      </c>
      <c r="DD337" s="78">
        <f t="shared" ref="DD337:DD407" si="640">+$O337*AG337+$P337*BK337+$Q337*(0.9*BK337+$S337)+$R337</f>
        <v>0</v>
      </c>
      <c r="DE337" s="78">
        <f t="shared" ref="DE337:DE407" si="641">+$O337*AH337+$P337*BL337+$Q337*(0.9*BL337+$S337)+$R337</f>
        <v>0</v>
      </c>
      <c r="DF337" s="78">
        <f t="shared" ref="DF337:DF407" si="642">+$O337*AI337+$P337*BM337+$Q337*(0.9*BM337+$S337)+$R337</f>
        <v>0</v>
      </c>
      <c r="DG337" s="77">
        <f t="shared" ref="DG337:DG407" si="643">+SUM(CU337:DF337)</f>
        <v>37.22</v>
      </c>
      <c r="DH337" s="75"/>
      <c r="DJ337" s="6">
        <f t="shared" ref="DJ337:DJ407" si="644">+IF(X337=0,0,$T337)</f>
        <v>30</v>
      </c>
      <c r="DK337" s="6">
        <f t="shared" ref="DK337:DK407" si="645">+IF(Y337=0,0,$T337)</f>
        <v>0</v>
      </c>
      <c r="DL337" s="6">
        <f t="shared" ref="DL337:DL407" si="646">+IF(Z337=0,0,$T337)</f>
        <v>0</v>
      </c>
      <c r="DM337" s="6">
        <f t="shared" ref="DM337:DM407" si="647">+IF(AA337=0,0,$T337)</f>
        <v>0</v>
      </c>
      <c r="DN337" s="6">
        <f t="shared" ref="DN337:DN407" si="648">+IF(AB337=0,0,$T337)</f>
        <v>0</v>
      </c>
      <c r="DO337" s="6">
        <f t="shared" ref="DO337:DO407" si="649">+IF(AC337=0,0,$T337)</f>
        <v>0</v>
      </c>
      <c r="DP337" s="6">
        <f t="shared" ref="DP337:DP407" si="650">+IF(AD337=0,0,$T337)</f>
        <v>0</v>
      </c>
      <c r="DQ337" s="6">
        <f t="shared" ref="DQ337:DQ407" si="651">+IF(AE337=0,0,$T337)</f>
        <v>0</v>
      </c>
      <c r="DR337" s="6">
        <f t="shared" ref="DR337:DR407" si="652">+IF(AF337=0,0,$T337)</f>
        <v>0</v>
      </c>
      <c r="DS337" s="6">
        <f t="shared" ref="DS337:DS407" si="653">+IF(AG337=0,0,$T337)</f>
        <v>0</v>
      </c>
      <c r="DT337" s="6">
        <f t="shared" ref="DT337:DT407" si="654">+IF(AH337=0,0,$T337)</f>
        <v>0</v>
      </c>
      <c r="DU337" s="6">
        <f t="shared" ref="DU337:DU407" si="655">+IF(AI337=0,0,$T337)</f>
        <v>0</v>
      </c>
      <c r="DV337" s="77">
        <f t="shared" si="589"/>
        <v>30</v>
      </c>
      <c r="DY337" s="6">
        <v>0</v>
      </c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6">
        <v>0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77">
        <f t="shared" si="587"/>
        <v>0</v>
      </c>
      <c r="EO337" s="75">
        <f t="shared" si="619"/>
        <v>67.22</v>
      </c>
      <c r="EP337" s="75">
        <f t="shared" si="620"/>
        <v>0</v>
      </c>
      <c r="EQ337" s="75">
        <f t="shared" si="621"/>
        <v>0</v>
      </c>
      <c r="ER337" s="75">
        <f t="shared" si="622"/>
        <v>0</v>
      </c>
      <c r="ES337" s="75">
        <f t="shared" si="623"/>
        <v>0</v>
      </c>
      <c r="ET337" s="75">
        <f t="shared" si="624"/>
        <v>0</v>
      </c>
      <c r="EU337" s="75">
        <f t="shared" si="625"/>
        <v>0</v>
      </c>
      <c r="EV337" s="75">
        <f t="shared" si="626"/>
        <v>0</v>
      </c>
      <c r="EW337" s="75">
        <f t="shared" si="627"/>
        <v>0</v>
      </c>
      <c r="EX337" s="75">
        <f t="shared" si="628"/>
        <v>0</v>
      </c>
      <c r="EY337" s="75">
        <f t="shared" si="629"/>
        <v>0</v>
      </c>
      <c r="EZ337" s="75">
        <f t="shared" si="630"/>
        <v>0</v>
      </c>
      <c r="FA337" s="77">
        <f t="shared" si="588"/>
        <v>67.22</v>
      </c>
      <c r="FD337" s="75">
        <f t="shared" ref="FD337:FD407" si="656">+AM337-EO337-DY337</f>
        <v>1793.78</v>
      </c>
      <c r="FE337" s="75">
        <f t="shared" ref="FE337:FE407" si="657">+AN337-EP337-DZ337</f>
        <v>0</v>
      </c>
      <c r="FF337" s="75">
        <f t="shared" ref="FF337:FF407" si="658">+AO337-EQ337-EA337</f>
        <v>0</v>
      </c>
      <c r="FG337" s="75">
        <f t="shared" ref="FG337:FG407" si="659">+AP337-ER337-EB337</f>
        <v>0</v>
      </c>
      <c r="FH337" s="75">
        <f t="shared" ref="FH337:FH407" si="660">+AQ337-ES337-EC337</f>
        <v>0</v>
      </c>
      <c r="FI337" s="75">
        <f t="shared" ref="FI337:FI407" si="661">+AR337-ET337-ED337</f>
        <v>0</v>
      </c>
      <c r="FJ337" s="75">
        <f t="shared" ref="FJ337:FJ407" si="662">+AS337-EU337-EE337</f>
        <v>0</v>
      </c>
      <c r="FK337" s="75">
        <f t="shared" ref="FK337:FK407" si="663">+AT337-EV337-EF337</f>
        <v>0</v>
      </c>
      <c r="FL337" s="75">
        <f t="shared" ref="FL337:FL407" si="664">+AU337-EW337-EG337</f>
        <v>0</v>
      </c>
      <c r="FM337" s="75">
        <f t="shared" ref="FM337:FM407" si="665">+AV337-EX337-EH337</f>
        <v>0</v>
      </c>
      <c r="FN337" s="75">
        <f t="shared" ref="FN337:FN407" si="666">+AW337-EY337-EI337</f>
        <v>0</v>
      </c>
      <c r="FO337" s="75">
        <f t="shared" ref="FO337:FO407" si="667">+AX337-EZ337-EJ337</f>
        <v>0</v>
      </c>
      <c r="FP337" s="75">
        <f t="shared" ref="FP337:FP407" si="668">+AY337-FA337</f>
        <v>1793.78</v>
      </c>
    </row>
    <row r="338" spans="1:172" ht="15" customHeight="1" outlineLevel="2" x14ac:dyDescent="0.25">
      <c r="A338" s="30">
        <v>12</v>
      </c>
      <c r="B338" s="30" t="s">
        <v>408</v>
      </c>
      <c r="C338" s="30" t="s">
        <v>6</v>
      </c>
      <c r="D338" s="64">
        <f t="shared" si="591"/>
        <v>16326</v>
      </c>
      <c r="E338" s="62">
        <v>16326</v>
      </c>
      <c r="F338" s="39" t="s">
        <v>1032</v>
      </c>
      <c r="G338" s="36" t="s">
        <v>410</v>
      </c>
      <c r="H338" s="36" t="s">
        <v>410</v>
      </c>
      <c r="I338" s="55" t="s">
        <v>1030</v>
      </c>
      <c r="J338" s="44" t="s">
        <v>1031</v>
      </c>
      <c r="K338" s="44" t="s">
        <v>434</v>
      </c>
      <c r="L338" s="32" t="s">
        <v>220</v>
      </c>
      <c r="M338" s="33" t="s">
        <v>405</v>
      </c>
      <c r="N338" s="34">
        <v>0.01</v>
      </c>
      <c r="O338" s="34">
        <v>0.02</v>
      </c>
      <c r="P338" s="34">
        <v>0</v>
      </c>
      <c r="Q338" s="34">
        <v>0</v>
      </c>
      <c r="R338" s="33">
        <v>0</v>
      </c>
      <c r="S338" s="33">
        <v>0</v>
      </c>
      <c r="T338" s="33">
        <v>30</v>
      </c>
      <c r="U338" s="33"/>
      <c r="X338" s="75">
        <f>+VLOOKUP($D338,[1]venta_neta_cons!$A$2:$N$1048576,3,0)</f>
        <v>3264</v>
      </c>
      <c r="Y338" s="75">
        <f>+VLOOKUP($D338,[1]venta_neta_cons!$A$2:$N$1048576,4,0)</f>
        <v>0</v>
      </c>
      <c r="Z338" s="75">
        <f>+VLOOKUP($D338,[1]venta_neta_cons!$A$2:$N$1048576,5,0)</f>
        <v>0</v>
      </c>
      <c r="AA338" s="75">
        <f>+VLOOKUP($D338,[1]venta_neta_cons!$A$2:$N$1048576,6,0)</f>
        <v>0</v>
      </c>
      <c r="AB338" s="75">
        <f>+VLOOKUP($D338,[1]venta_neta_cons!$A$2:$N$1048576,7,0)</f>
        <v>0</v>
      </c>
      <c r="AC338" s="75">
        <f>+VLOOKUP($D338,[1]venta_neta_cons!$A$2:$N$1048576,8,0)</f>
        <v>0</v>
      </c>
      <c r="AD338" s="75">
        <f>+VLOOKUP($D338,[1]venta_neta_cons!$A$2:$N$1048576,9,0)</f>
        <v>0</v>
      </c>
      <c r="AE338" s="75">
        <f>+VLOOKUP($D338,[1]venta_neta_cons!$A$2:$N$1048576,10,0)</f>
        <v>0</v>
      </c>
      <c r="AF338" s="75">
        <f>+VLOOKUP($D338,[1]venta_neta_cons!$A$2:$N$1048576,11,0)</f>
        <v>0</v>
      </c>
      <c r="AG338" s="75">
        <f>+VLOOKUP($D338,[1]venta_neta_cons!$A$2:$N$1048576,12,0)</f>
        <v>0</v>
      </c>
      <c r="AH338" s="75">
        <f>+VLOOKUP($D338,[1]venta_neta_cons!$A$2:$N$1048576,13,0)</f>
        <v>0</v>
      </c>
      <c r="AI338" s="75">
        <f>+VLOOKUP($D338,[1]venta_neta_cons!$A$2:$N$1048576,14,0)</f>
        <v>0</v>
      </c>
      <c r="AJ338" s="76">
        <f t="shared" si="592"/>
        <v>3264</v>
      </c>
      <c r="AK338" s="159">
        <f t="shared" si="590"/>
        <v>0.37055147058823529</v>
      </c>
      <c r="AL338" s="76"/>
      <c r="AM338" s="75">
        <f>+VLOOKUP($D338,[1]saldo_cons!$A$2:$N$1048576,3,0)</f>
        <v>3264</v>
      </c>
      <c r="AN338" s="75">
        <f>+VLOOKUP($D338,[1]saldo_cons!$A$2:$N$1048576,4,0)</f>
        <v>0</v>
      </c>
      <c r="AO338" s="75">
        <f>+VLOOKUP($D338,[1]saldo_cons!$A$2:$N$1048576,5,0)</f>
        <v>0</v>
      </c>
      <c r="AP338" s="75">
        <f>+VLOOKUP($D338,[1]saldo_cons!$A$2:$N$1048576,6,0)</f>
        <v>0</v>
      </c>
      <c r="AQ338" s="75">
        <f>+VLOOKUP($D338,[1]saldo_cons!$A$2:$N$1048576,7,0)</f>
        <v>0</v>
      </c>
      <c r="AR338" s="75">
        <f>+VLOOKUP($D338,[1]saldo_cons!$A$2:$N$1048576,8,0)</f>
        <v>0</v>
      </c>
      <c r="AS338" s="75">
        <f>+VLOOKUP($D338,[1]saldo_cons!$A$2:$N$1048576,9,0)</f>
        <v>0</v>
      </c>
      <c r="AT338" s="75">
        <f>+VLOOKUP($D338,[1]saldo_cons!$A$2:$N$1048576,10,0)</f>
        <v>0</v>
      </c>
      <c r="AU338" s="75">
        <f>+VLOOKUP($D338,[1]saldo_cons!$A$2:$N$1048576,11,0)</f>
        <v>0</v>
      </c>
      <c r="AV338" s="75">
        <f>+VLOOKUP($D338,[1]saldo_cons!$A$2:$N$1048576,12,0)</f>
        <v>0</v>
      </c>
      <c r="AW338" s="75">
        <f>+VLOOKUP($D338,[1]saldo_cons!$A$2:$N$1048576,13,0)</f>
        <v>0</v>
      </c>
      <c r="AX338" s="75">
        <f>+VLOOKUP($D338,[1]saldo_cons!$A$2:$N$1048576,14,0)</f>
        <v>0</v>
      </c>
      <c r="AY338" s="76">
        <f t="shared" si="585"/>
        <v>3264</v>
      </c>
      <c r="AZ338" s="76"/>
      <c r="BA338" s="76"/>
      <c r="BB338" s="75">
        <f>+VLOOKUP($D338,[1]ggr_cons!$A$2:$N$1048576,3,0)</f>
        <v>1209.48</v>
      </c>
      <c r="BC338" s="75">
        <f>+VLOOKUP($D338,[1]ggr_cons!$A$2:$N$1048576,4,0)</f>
        <v>0</v>
      </c>
      <c r="BD338" s="75">
        <f>+VLOOKUP($D338,[1]ggr_cons!$A$2:$N$1048576,5,0)</f>
        <v>0</v>
      </c>
      <c r="BE338" s="75">
        <f>+VLOOKUP($D338,[1]ggr_cons!$A$2:$N$1048576,6,0)</f>
        <v>0</v>
      </c>
      <c r="BF338" s="75">
        <f>+VLOOKUP($D338,[1]ggr_cons!$A$2:$N$1048576,7,0)</f>
        <v>0</v>
      </c>
      <c r="BG338" s="75">
        <f>+VLOOKUP($D338,[1]ggr_cons!$A$2:$N$1048576,8,0)</f>
        <v>0</v>
      </c>
      <c r="BH338" s="75">
        <f>+VLOOKUP($D338,[1]ggr_cons!$A$2:$N$1048576,9,0)</f>
        <v>0</v>
      </c>
      <c r="BI338" s="75">
        <f>+VLOOKUP($D338,[1]ggr_cons!$A$2:$N$1048576,10,0)</f>
        <v>0</v>
      </c>
      <c r="BJ338" s="75">
        <f>+VLOOKUP($D338,[1]ggr_cons!$A$2:$N$1048576,11,0)</f>
        <v>0</v>
      </c>
      <c r="BK338" s="75">
        <f>+VLOOKUP($D338,[1]ggr_cons!$A$2:$N$1048576,12,0)</f>
        <v>0</v>
      </c>
      <c r="BL338" s="75">
        <f>+VLOOKUP($D338,[1]ggr_cons!$A$2:$N$1048576,13,0)</f>
        <v>0</v>
      </c>
      <c r="BM338" s="75">
        <f>+VLOOKUP($D338,[1]ggr_cons!$A$2:$N$1048576,14,0)</f>
        <v>0</v>
      </c>
      <c r="BN338" s="76">
        <f t="shared" si="586"/>
        <v>1209.48</v>
      </c>
      <c r="BO338" s="75"/>
      <c r="BP338" s="75"/>
      <c r="BQ338" s="77">
        <f t="shared" si="593"/>
        <v>32.64</v>
      </c>
      <c r="BR338" s="77">
        <f t="shared" si="594"/>
        <v>0</v>
      </c>
      <c r="BS338" s="77">
        <f t="shared" si="595"/>
        <v>0</v>
      </c>
      <c r="BT338" s="77">
        <f t="shared" si="596"/>
        <v>0</v>
      </c>
      <c r="BU338" s="77">
        <f t="shared" si="597"/>
        <v>0</v>
      </c>
      <c r="BV338" s="77">
        <f t="shared" si="598"/>
        <v>0</v>
      </c>
      <c r="BW338" s="77">
        <f t="shared" si="599"/>
        <v>0</v>
      </c>
      <c r="BX338" s="77">
        <f t="shared" si="600"/>
        <v>0</v>
      </c>
      <c r="BY338" s="77">
        <f t="shared" si="601"/>
        <v>0</v>
      </c>
      <c r="BZ338" s="77">
        <f t="shared" si="602"/>
        <v>0</v>
      </c>
      <c r="CA338" s="77">
        <f t="shared" si="603"/>
        <v>0</v>
      </c>
      <c r="CB338" s="77">
        <f t="shared" si="604"/>
        <v>0</v>
      </c>
      <c r="CC338" s="77">
        <f t="shared" si="605"/>
        <v>32.64</v>
      </c>
      <c r="CD338" s="75"/>
      <c r="CE338" s="77"/>
      <c r="CF338" s="77">
        <f t="shared" si="606"/>
        <v>26.97520661157025</v>
      </c>
      <c r="CG338" s="77">
        <f t="shared" si="607"/>
        <v>0</v>
      </c>
      <c r="CH338" s="77">
        <f t="shared" si="608"/>
        <v>0</v>
      </c>
      <c r="CI338" s="77">
        <f t="shared" si="609"/>
        <v>0</v>
      </c>
      <c r="CJ338" s="77">
        <f t="shared" si="610"/>
        <v>0</v>
      </c>
      <c r="CK338" s="77">
        <f t="shared" si="611"/>
        <v>0</v>
      </c>
      <c r="CL338" s="77">
        <f t="shared" si="612"/>
        <v>0</v>
      </c>
      <c r="CM338" s="77">
        <f t="shared" si="613"/>
        <v>0</v>
      </c>
      <c r="CN338" s="77">
        <f t="shared" si="614"/>
        <v>0</v>
      </c>
      <c r="CO338" s="77">
        <f t="shared" si="615"/>
        <v>0</v>
      </c>
      <c r="CP338" s="77">
        <f t="shared" si="616"/>
        <v>0</v>
      </c>
      <c r="CQ338" s="77">
        <f t="shared" si="617"/>
        <v>0</v>
      </c>
      <c r="CR338" s="77">
        <f t="shared" si="618"/>
        <v>26.97520661157025</v>
      </c>
      <c r="CS338" s="75"/>
      <c r="CT338" s="75"/>
      <c r="CU338" s="78">
        <f t="shared" si="631"/>
        <v>65.28</v>
      </c>
      <c r="CV338" s="78">
        <f t="shared" si="632"/>
        <v>0</v>
      </c>
      <c r="CW338" s="78">
        <f t="shared" si="633"/>
        <v>0</v>
      </c>
      <c r="CX338" s="78">
        <f t="shared" si="634"/>
        <v>0</v>
      </c>
      <c r="CY338" s="78">
        <f t="shared" si="635"/>
        <v>0</v>
      </c>
      <c r="CZ338" s="78">
        <f t="shared" si="636"/>
        <v>0</v>
      </c>
      <c r="DA338" s="78">
        <f t="shared" si="637"/>
        <v>0</v>
      </c>
      <c r="DB338" s="78">
        <f t="shared" si="638"/>
        <v>0</v>
      </c>
      <c r="DC338" s="78">
        <f t="shared" si="639"/>
        <v>0</v>
      </c>
      <c r="DD338" s="78">
        <f t="shared" si="640"/>
        <v>0</v>
      </c>
      <c r="DE338" s="78">
        <f t="shared" si="641"/>
        <v>0</v>
      </c>
      <c r="DF338" s="78">
        <f t="shared" si="642"/>
        <v>0</v>
      </c>
      <c r="DG338" s="77">
        <f t="shared" si="643"/>
        <v>65.28</v>
      </c>
      <c r="DH338" s="75"/>
      <c r="DJ338" s="6">
        <f t="shared" si="644"/>
        <v>30</v>
      </c>
      <c r="DK338" s="6">
        <f t="shared" si="645"/>
        <v>0</v>
      </c>
      <c r="DL338" s="6">
        <f t="shared" si="646"/>
        <v>0</v>
      </c>
      <c r="DM338" s="6">
        <f t="shared" si="647"/>
        <v>0</v>
      </c>
      <c r="DN338" s="6">
        <f t="shared" si="648"/>
        <v>0</v>
      </c>
      <c r="DO338" s="6">
        <f t="shared" si="649"/>
        <v>0</v>
      </c>
      <c r="DP338" s="6">
        <f t="shared" si="650"/>
        <v>0</v>
      </c>
      <c r="DQ338" s="6">
        <f t="shared" si="651"/>
        <v>0</v>
      </c>
      <c r="DR338" s="6">
        <f t="shared" si="652"/>
        <v>0</v>
      </c>
      <c r="DS338" s="6">
        <f t="shared" si="653"/>
        <v>0</v>
      </c>
      <c r="DT338" s="6">
        <f t="shared" si="654"/>
        <v>0</v>
      </c>
      <c r="DU338" s="6">
        <f t="shared" si="655"/>
        <v>0</v>
      </c>
      <c r="DV338" s="77">
        <f t="shared" si="589"/>
        <v>30</v>
      </c>
      <c r="DY338" s="6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77">
        <f t="shared" si="587"/>
        <v>0</v>
      </c>
      <c r="EO338" s="75">
        <f t="shared" si="619"/>
        <v>95.28</v>
      </c>
      <c r="EP338" s="75">
        <f t="shared" si="620"/>
        <v>0</v>
      </c>
      <c r="EQ338" s="75">
        <f t="shared" si="621"/>
        <v>0</v>
      </c>
      <c r="ER338" s="75">
        <f t="shared" si="622"/>
        <v>0</v>
      </c>
      <c r="ES338" s="75">
        <f t="shared" si="623"/>
        <v>0</v>
      </c>
      <c r="ET338" s="75">
        <f t="shared" si="624"/>
        <v>0</v>
      </c>
      <c r="EU338" s="75">
        <f t="shared" si="625"/>
        <v>0</v>
      </c>
      <c r="EV338" s="75">
        <f t="shared" si="626"/>
        <v>0</v>
      </c>
      <c r="EW338" s="75">
        <f t="shared" si="627"/>
        <v>0</v>
      </c>
      <c r="EX338" s="75">
        <f t="shared" si="628"/>
        <v>0</v>
      </c>
      <c r="EY338" s="75">
        <f t="shared" si="629"/>
        <v>0</v>
      </c>
      <c r="EZ338" s="75">
        <f t="shared" si="630"/>
        <v>0</v>
      </c>
      <c r="FA338" s="77">
        <f t="shared" si="588"/>
        <v>95.28</v>
      </c>
      <c r="FD338" s="75">
        <f t="shared" si="656"/>
        <v>3168.72</v>
      </c>
      <c r="FE338" s="75">
        <f t="shared" si="657"/>
        <v>0</v>
      </c>
      <c r="FF338" s="75">
        <f t="shared" si="658"/>
        <v>0</v>
      </c>
      <c r="FG338" s="75">
        <f t="shared" si="659"/>
        <v>0</v>
      </c>
      <c r="FH338" s="75">
        <f t="shared" si="660"/>
        <v>0</v>
      </c>
      <c r="FI338" s="75">
        <f t="shared" si="661"/>
        <v>0</v>
      </c>
      <c r="FJ338" s="75">
        <f t="shared" si="662"/>
        <v>0</v>
      </c>
      <c r="FK338" s="75">
        <f t="shared" si="663"/>
        <v>0</v>
      </c>
      <c r="FL338" s="75">
        <f t="shared" si="664"/>
        <v>0</v>
      </c>
      <c r="FM338" s="75">
        <f t="shared" si="665"/>
        <v>0</v>
      </c>
      <c r="FN338" s="75">
        <f t="shared" si="666"/>
        <v>0</v>
      </c>
      <c r="FO338" s="75">
        <f t="shared" si="667"/>
        <v>0</v>
      </c>
      <c r="FP338" s="75">
        <f t="shared" si="668"/>
        <v>3168.72</v>
      </c>
    </row>
    <row r="339" spans="1:172" ht="15" customHeight="1" outlineLevel="2" x14ac:dyDescent="0.25">
      <c r="A339" s="30">
        <v>12</v>
      </c>
      <c r="B339" s="30" t="s">
        <v>408</v>
      </c>
      <c r="C339" s="30" t="s">
        <v>6</v>
      </c>
      <c r="D339" s="64">
        <f t="shared" si="591"/>
        <v>16327</v>
      </c>
      <c r="E339" s="62">
        <v>16327</v>
      </c>
      <c r="F339" s="39" t="s">
        <v>1034</v>
      </c>
      <c r="G339" s="36" t="s">
        <v>410</v>
      </c>
      <c r="H339" s="36" t="s">
        <v>410</v>
      </c>
      <c r="I339" s="55" t="s">
        <v>1033</v>
      </c>
      <c r="J339" s="44" t="s">
        <v>445</v>
      </c>
      <c r="K339" s="44" t="s">
        <v>434</v>
      </c>
      <c r="L339" s="32" t="s">
        <v>220</v>
      </c>
      <c r="M339" s="33" t="s">
        <v>405</v>
      </c>
      <c r="N339" s="34">
        <v>0.01</v>
      </c>
      <c r="O339" s="34">
        <v>0.02</v>
      </c>
      <c r="P339" s="34">
        <v>0</v>
      </c>
      <c r="Q339" s="34">
        <v>0</v>
      </c>
      <c r="R339" s="33">
        <v>0</v>
      </c>
      <c r="S339" s="33">
        <v>0</v>
      </c>
      <c r="T339" s="33">
        <v>30</v>
      </c>
      <c r="U339" s="33"/>
      <c r="X339" s="75">
        <f>+VLOOKUP($D339,[1]venta_neta_cons!$A$2:$N$1048576,3,0)</f>
        <v>934</v>
      </c>
      <c r="Y339" s="75">
        <f>+VLOOKUP($D339,[1]venta_neta_cons!$A$2:$N$1048576,4,0)</f>
        <v>0</v>
      </c>
      <c r="Z339" s="75">
        <f>+VLOOKUP($D339,[1]venta_neta_cons!$A$2:$N$1048576,5,0)</f>
        <v>0</v>
      </c>
      <c r="AA339" s="75">
        <f>+VLOOKUP($D339,[1]venta_neta_cons!$A$2:$N$1048576,6,0)</f>
        <v>0</v>
      </c>
      <c r="AB339" s="75">
        <f>+VLOOKUP($D339,[1]venta_neta_cons!$A$2:$N$1048576,7,0)</f>
        <v>0</v>
      </c>
      <c r="AC339" s="75">
        <f>+VLOOKUP($D339,[1]venta_neta_cons!$A$2:$N$1048576,8,0)</f>
        <v>0</v>
      </c>
      <c r="AD339" s="75">
        <f>+VLOOKUP($D339,[1]venta_neta_cons!$A$2:$N$1048576,9,0)</f>
        <v>0</v>
      </c>
      <c r="AE339" s="75">
        <f>+VLOOKUP($D339,[1]venta_neta_cons!$A$2:$N$1048576,10,0)</f>
        <v>0</v>
      </c>
      <c r="AF339" s="75">
        <f>+VLOOKUP($D339,[1]venta_neta_cons!$A$2:$N$1048576,11,0)</f>
        <v>0</v>
      </c>
      <c r="AG339" s="75">
        <f>+VLOOKUP($D339,[1]venta_neta_cons!$A$2:$N$1048576,12,0)</f>
        <v>0</v>
      </c>
      <c r="AH339" s="75">
        <f>+VLOOKUP($D339,[1]venta_neta_cons!$A$2:$N$1048576,13,0)</f>
        <v>0</v>
      </c>
      <c r="AI339" s="75">
        <f>+VLOOKUP($D339,[1]venta_neta_cons!$A$2:$N$1048576,14,0)</f>
        <v>0</v>
      </c>
      <c r="AJ339" s="76">
        <f t="shared" si="592"/>
        <v>934</v>
      </c>
      <c r="AK339" s="159">
        <f t="shared" si="590"/>
        <v>0.32577087794432547</v>
      </c>
      <c r="AL339" s="76"/>
      <c r="AM339" s="75">
        <f>+VLOOKUP($D339,[1]saldo_cons!$A$2:$N$1048576,3,0)</f>
        <v>934</v>
      </c>
      <c r="AN339" s="75">
        <f>+VLOOKUP($D339,[1]saldo_cons!$A$2:$N$1048576,4,0)</f>
        <v>0</v>
      </c>
      <c r="AO339" s="75">
        <f>+VLOOKUP($D339,[1]saldo_cons!$A$2:$N$1048576,5,0)</f>
        <v>0</v>
      </c>
      <c r="AP339" s="75">
        <f>+VLOOKUP($D339,[1]saldo_cons!$A$2:$N$1048576,6,0)</f>
        <v>0</v>
      </c>
      <c r="AQ339" s="75">
        <f>+VLOOKUP($D339,[1]saldo_cons!$A$2:$N$1048576,7,0)</f>
        <v>0</v>
      </c>
      <c r="AR339" s="75">
        <f>+VLOOKUP($D339,[1]saldo_cons!$A$2:$N$1048576,8,0)</f>
        <v>0</v>
      </c>
      <c r="AS339" s="75">
        <f>+VLOOKUP($D339,[1]saldo_cons!$A$2:$N$1048576,9,0)</f>
        <v>0</v>
      </c>
      <c r="AT339" s="75">
        <f>+VLOOKUP($D339,[1]saldo_cons!$A$2:$N$1048576,10,0)</f>
        <v>0</v>
      </c>
      <c r="AU339" s="75">
        <f>+VLOOKUP($D339,[1]saldo_cons!$A$2:$N$1048576,11,0)</f>
        <v>0</v>
      </c>
      <c r="AV339" s="75">
        <f>+VLOOKUP($D339,[1]saldo_cons!$A$2:$N$1048576,12,0)</f>
        <v>0</v>
      </c>
      <c r="AW339" s="75">
        <f>+VLOOKUP($D339,[1]saldo_cons!$A$2:$N$1048576,13,0)</f>
        <v>0</v>
      </c>
      <c r="AX339" s="75">
        <f>+VLOOKUP($D339,[1]saldo_cons!$A$2:$N$1048576,14,0)</f>
        <v>0</v>
      </c>
      <c r="AY339" s="76">
        <f t="shared" si="585"/>
        <v>934</v>
      </c>
      <c r="AZ339" s="76"/>
      <c r="BA339" s="76"/>
      <c r="BB339" s="75">
        <f>+VLOOKUP($D339,[1]ggr_cons!$A$2:$N$1048576,3,0)</f>
        <v>304.27</v>
      </c>
      <c r="BC339" s="75">
        <f>+VLOOKUP($D339,[1]ggr_cons!$A$2:$N$1048576,4,0)</f>
        <v>0</v>
      </c>
      <c r="BD339" s="75">
        <f>+VLOOKUP($D339,[1]ggr_cons!$A$2:$N$1048576,5,0)</f>
        <v>0</v>
      </c>
      <c r="BE339" s="75">
        <f>+VLOOKUP($D339,[1]ggr_cons!$A$2:$N$1048576,6,0)</f>
        <v>0</v>
      </c>
      <c r="BF339" s="75">
        <f>+VLOOKUP($D339,[1]ggr_cons!$A$2:$N$1048576,7,0)</f>
        <v>0</v>
      </c>
      <c r="BG339" s="75">
        <f>+VLOOKUP($D339,[1]ggr_cons!$A$2:$N$1048576,8,0)</f>
        <v>0</v>
      </c>
      <c r="BH339" s="75">
        <f>+VLOOKUP($D339,[1]ggr_cons!$A$2:$N$1048576,9,0)</f>
        <v>0</v>
      </c>
      <c r="BI339" s="75">
        <f>+VLOOKUP($D339,[1]ggr_cons!$A$2:$N$1048576,10,0)</f>
        <v>0</v>
      </c>
      <c r="BJ339" s="75">
        <f>+VLOOKUP($D339,[1]ggr_cons!$A$2:$N$1048576,11,0)</f>
        <v>0</v>
      </c>
      <c r="BK339" s="75">
        <f>+VLOOKUP($D339,[1]ggr_cons!$A$2:$N$1048576,12,0)</f>
        <v>0</v>
      </c>
      <c r="BL339" s="75">
        <f>+VLOOKUP($D339,[1]ggr_cons!$A$2:$N$1048576,13,0)</f>
        <v>0</v>
      </c>
      <c r="BM339" s="75">
        <f>+VLOOKUP($D339,[1]ggr_cons!$A$2:$N$1048576,14,0)</f>
        <v>0</v>
      </c>
      <c r="BN339" s="76">
        <f t="shared" si="586"/>
        <v>304.27</v>
      </c>
      <c r="BO339" s="75"/>
      <c r="BP339" s="75"/>
      <c r="BQ339" s="77">
        <f t="shared" si="593"/>
        <v>9.34</v>
      </c>
      <c r="BR339" s="77">
        <f t="shared" si="594"/>
        <v>0</v>
      </c>
      <c r="BS339" s="77">
        <f t="shared" si="595"/>
        <v>0</v>
      </c>
      <c r="BT339" s="77">
        <f t="shared" si="596"/>
        <v>0</v>
      </c>
      <c r="BU339" s="77">
        <f t="shared" si="597"/>
        <v>0</v>
      </c>
      <c r="BV339" s="77">
        <f t="shared" si="598"/>
        <v>0</v>
      </c>
      <c r="BW339" s="77">
        <f t="shared" si="599"/>
        <v>0</v>
      </c>
      <c r="BX339" s="77">
        <f t="shared" si="600"/>
        <v>0</v>
      </c>
      <c r="BY339" s="77">
        <f t="shared" si="601"/>
        <v>0</v>
      </c>
      <c r="BZ339" s="77">
        <f t="shared" si="602"/>
        <v>0</v>
      </c>
      <c r="CA339" s="77">
        <f t="shared" si="603"/>
        <v>0</v>
      </c>
      <c r="CB339" s="77">
        <f t="shared" si="604"/>
        <v>0</v>
      </c>
      <c r="CC339" s="77">
        <f t="shared" si="605"/>
        <v>9.34</v>
      </c>
      <c r="CD339" s="75"/>
      <c r="CE339" s="77"/>
      <c r="CF339" s="77">
        <f t="shared" si="606"/>
        <v>7.7190082644628104</v>
      </c>
      <c r="CG339" s="77">
        <f t="shared" si="607"/>
        <v>0</v>
      </c>
      <c r="CH339" s="77">
        <f t="shared" si="608"/>
        <v>0</v>
      </c>
      <c r="CI339" s="77">
        <f t="shared" si="609"/>
        <v>0</v>
      </c>
      <c r="CJ339" s="77">
        <f t="shared" si="610"/>
        <v>0</v>
      </c>
      <c r="CK339" s="77">
        <f t="shared" si="611"/>
        <v>0</v>
      </c>
      <c r="CL339" s="77">
        <f t="shared" si="612"/>
        <v>0</v>
      </c>
      <c r="CM339" s="77">
        <f t="shared" si="613"/>
        <v>0</v>
      </c>
      <c r="CN339" s="77">
        <f t="shared" si="614"/>
        <v>0</v>
      </c>
      <c r="CO339" s="77">
        <f t="shared" si="615"/>
        <v>0</v>
      </c>
      <c r="CP339" s="77">
        <f t="shared" si="616"/>
        <v>0</v>
      </c>
      <c r="CQ339" s="77">
        <f t="shared" si="617"/>
        <v>0</v>
      </c>
      <c r="CR339" s="77">
        <f t="shared" si="618"/>
        <v>7.7190082644628104</v>
      </c>
      <c r="CS339" s="75"/>
      <c r="CT339" s="75"/>
      <c r="CU339" s="78">
        <f t="shared" si="631"/>
        <v>18.68</v>
      </c>
      <c r="CV339" s="78">
        <f t="shared" si="632"/>
        <v>0</v>
      </c>
      <c r="CW339" s="78">
        <f t="shared" si="633"/>
        <v>0</v>
      </c>
      <c r="CX339" s="78">
        <f t="shared" si="634"/>
        <v>0</v>
      </c>
      <c r="CY339" s="78">
        <f t="shared" si="635"/>
        <v>0</v>
      </c>
      <c r="CZ339" s="78">
        <f t="shared" si="636"/>
        <v>0</v>
      </c>
      <c r="DA339" s="78">
        <f t="shared" si="637"/>
        <v>0</v>
      </c>
      <c r="DB339" s="78">
        <f t="shared" si="638"/>
        <v>0</v>
      </c>
      <c r="DC339" s="78">
        <f t="shared" si="639"/>
        <v>0</v>
      </c>
      <c r="DD339" s="78">
        <f t="shared" si="640"/>
        <v>0</v>
      </c>
      <c r="DE339" s="78">
        <f t="shared" si="641"/>
        <v>0</v>
      </c>
      <c r="DF339" s="78">
        <f t="shared" si="642"/>
        <v>0</v>
      </c>
      <c r="DG339" s="77">
        <f t="shared" si="643"/>
        <v>18.68</v>
      </c>
      <c r="DH339" s="75"/>
      <c r="DJ339" s="6">
        <f t="shared" si="644"/>
        <v>30</v>
      </c>
      <c r="DK339" s="6">
        <f t="shared" si="645"/>
        <v>0</v>
      </c>
      <c r="DL339" s="6">
        <f t="shared" si="646"/>
        <v>0</v>
      </c>
      <c r="DM339" s="6">
        <f t="shared" si="647"/>
        <v>0</v>
      </c>
      <c r="DN339" s="6">
        <f t="shared" si="648"/>
        <v>0</v>
      </c>
      <c r="DO339" s="6">
        <f t="shared" si="649"/>
        <v>0</v>
      </c>
      <c r="DP339" s="6">
        <f t="shared" si="650"/>
        <v>0</v>
      </c>
      <c r="DQ339" s="6">
        <f t="shared" si="651"/>
        <v>0</v>
      </c>
      <c r="DR339" s="6">
        <f t="shared" si="652"/>
        <v>0</v>
      </c>
      <c r="DS339" s="6">
        <f t="shared" si="653"/>
        <v>0</v>
      </c>
      <c r="DT339" s="6">
        <f t="shared" si="654"/>
        <v>0</v>
      </c>
      <c r="DU339" s="6">
        <f t="shared" si="655"/>
        <v>0</v>
      </c>
      <c r="DV339" s="77">
        <f t="shared" si="589"/>
        <v>30</v>
      </c>
      <c r="DY339" s="6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77">
        <f t="shared" si="587"/>
        <v>0</v>
      </c>
      <c r="EO339" s="75">
        <f t="shared" si="619"/>
        <v>48.68</v>
      </c>
      <c r="EP339" s="75">
        <f t="shared" si="620"/>
        <v>0</v>
      </c>
      <c r="EQ339" s="75">
        <f t="shared" si="621"/>
        <v>0</v>
      </c>
      <c r="ER339" s="75">
        <f t="shared" si="622"/>
        <v>0</v>
      </c>
      <c r="ES339" s="75">
        <f t="shared" si="623"/>
        <v>0</v>
      </c>
      <c r="ET339" s="75">
        <f t="shared" si="624"/>
        <v>0</v>
      </c>
      <c r="EU339" s="75">
        <f t="shared" si="625"/>
        <v>0</v>
      </c>
      <c r="EV339" s="75">
        <f t="shared" si="626"/>
        <v>0</v>
      </c>
      <c r="EW339" s="75">
        <f t="shared" si="627"/>
        <v>0</v>
      </c>
      <c r="EX339" s="75">
        <f t="shared" si="628"/>
        <v>0</v>
      </c>
      <c r="EY339" s="75">
        <f t="shared" si="629"/>
        <v>0</v>
      </c>
      <c r="EZ339" s="75">
        <f t="shared" si="630"/>
        <v>0</v>
      </c>
      <c r="FA339" s="77">
        <f t="shared" si="588"/>
        <v>48.68</v>
      </c>
      <c r="FD339" s="75">
        <f t="shared" si="656"/>
        <v>885.32</v>
      </c>
      <c r="FE339" s="75">
        <f t="shared" si="657"/>
        <v>0</v>
      </c>
      <c r="FF339" s="75">
        <f t="shared" si="658"/>
        <v>0</v>
      </c>
      <c r="FG339" s="75">
        <f t="shared" si="659"/>
        <v>0</v>
      </c>
      <c r="FH339" s="75">
        <f t="shared" si="660"/>
        <v>0</v>
      </c>
      <c r="FI339" s="75">
        <f t="shared" si="661"/>
        <v>0</v>
      </c>
      <c r="FJ339" s="75">
        <f t="shared" si="662"/>
        <v>0</v>
      </c>
      <c r="FK339" s="75">
        <f t="shared" si="663"/>
        <v>0</v>
      </c>
      <c r="FL339" s="75">
        <f t="shared" si="664"/>
        <v>0</v>
      </c>
      <c r="FM339" s="75">
        <f t="shared" si="665"/>
        <v>0</v>
      </c>
      <c r="FN339" s="75">
        <f t="shared" si="666"/>
        <v>0</v>
      </c>
      <c r="FO339" s="75">
        <f t="shared" si="667"/>
        <v>0</v>
      </c>
      <c r="FP339" s="75">
        <f t="shared" si="668"/>
        <v>885.32</v>
      </c>
    </row>
    <row r="340" spans="1:172" ht="15" customHeight="1" outlineLevel="2" x14ac:dyDescent="0.25">
      <c r="A340" s="30">
        <v>12</v>
      </c>
      <c r="B340" s="30" t="s">
        <v>408</v>
      </c>
      <c r="C340" s="30" t="s">
        <v>6</v>
      </c>
      <c r="D340" s="64">
        <f t="shared" si="591"/>
        <v>16330</v>
      </c>
      <c r="E340" s="62">
        <v>16330</v>
      </c>
      <c r="F340" s="39" t="s">
        <v>1036</v>
      </c>
      <c r="G340" s="36" t="s">
        <v>410</v>
      </c>
      <c r="H340" s="36" t="s">
        <v>410</v>
      </c>
      <c r="I340" s="55" t="s">
        <v>1035</v>
      </c>
      <c r="J340" s="44" t="s">
        <v>445</v>
      </c>
      <c r="K340" s="44" t="s">
        <v>434</v>
      </c>
      <c r="L340" s="32" t="s">
        <v>220</v>
      </c>
      <c r="M340" s="33" t="s">
        <v>405</v>
      </c>
      <c r="N340" s="34">
        <v>0.01</v>
      </c>
      <c r="O340" s="34">
        <v>0.02</v>
      </c>
      <c r="P340" s="34">
        <v>0</v>
      </c>
      <c r="Q340" s="34">
        <v>0</v>
      </c>
      <c r="R340" s="33">
        <v>0</v>
      </c>
      <c r="S340" s="33">
        <v>0</v>
      </c>
      <c r="T340" s="33">
        <v>30</v>
      </c>
      <c r="U340" s="33"/>
      <c r="X340" s="75">
        <f>+VLOOKUP($D340,[1]venta_neta_cons!$A$2:$N$1048576,3,0)</f>
        <v>172</v>
      </c>
      <c r="Y340" s="75">
        <f>+VLOOKUP($D340,[1]venta_neta_cons!$A$2:$N$1048576,4,0)</f>
        <v>0</v>
      </c>
      <c r="Z340" s="75">
        <f>+VLOOKUP($D340,[1]venta_neta_cons!$A$2:$N$1048576,5,0)</f>
        <v>0</v>
      </c>
      <c r="AA340" s="75">
        <f>+VLOOKUP($D340,[1]venta_neta_cons!$A$2:$N$1048576,6,0)</f>
        <v>0</v>
      </c>
      <c r="AB340" s="75">
        <f>+VLOOKUP($D340,[1]venta_neta_cons!$A$2:$N$1048576,7,0)</f>
        <v>0</v>
      </c>
      <c r="AC340" s="75">
        <f>+VLOOKUP($D340,[1]venta_neta_cons!$A$2:$N$1048576,8,0)</f>
        <v>0</v>
      </c>
      <c r="AD340" s="75">
        <f>+VLOOKUP($D340,[1]venta_neta_cons!$A$2:$N$1048576,9,0)</f>
        <v>0</v>
      </c>
      <c r="AE340" s="75">
        <f>+VLOOKUP($D340,[1]venta_neta_cons!$A$2:$N$1048576,10,0)</f>
        <v>0</v>
      </c>
      <c r="AF340" s="75">
        <f>+VLOOKUP($D340,[1]venta_neta_cons!$A$2:$N$1048576,11,0)</f>
        <v>0</v>
      </c>
      <c r="AG340" s="75">
        <f>+VLOOKUP($D340,[1]venta_neta_cons!$A$2:$N$1048576,12,0)</f>
        <v>0</v>
      </c>
      <c r="AH340" s="75">
        <f>+VLOOKUP($D340,[1]venta_neta_cons!$A$2:$N$1048576,13,0)</f>
        <v>0</v>
      </c>
      <c r="AI340" s="75">
        <f>+VLOOKUP($D340,[1]venta_neta_cons!$A$2:$N$1048576,14,0)</f>
        <v>0</v>
      </c>
      <c r="AJ340" s="76">
        <f t="shared" si="592"/>
        <v>172</v>
      </c>
      <c r="AK340" s="159">
        <f t="shared" si="590"/>
        <v>0.78052325581395354</v>
      </c>
      <c r="AL340" s="76"/>
      <c r="AM340" s="75">
        <f>+VLOOKUP($D340,[1]saldo_cons!$A$2:$N$1048576,3,0)</f>
        <v>172</v>
      </c>
      <c r="AN340" s="75">
        <f>+VLOOKUP($D340,[1]saldo_cons!$A$2:$N$1048576,4,0)</f>
        <v>0</v>
      </c>
      <c r="AO340" s="75">
        <f>+VLOOKUP($D340,[1]saldo_cons!$A$2:$N$1048576,5,0)</f>
        <v>0</v>
      </c>
      <c r="AP340" s="75">
        <f>+VLOOKUP($D340,[1]saldo_cons!$A$2:$N$1048576,6,0)</f>
        <v>0</v>
      </c>
      <c r="AQ340" s="75">
        <f>+VLOOKUP($D340,[1]saldo_cons!$A$2:$N$1048576,7,0)</f>
        <v>0</v>
      </c>
      <c r="AR340" s="75">
        <f>+VLOOKUP($D340,[1]saldo_cons!$A$2:$N$1048576,8,0)</f>
        <v>0</v>
      </c>
      <c r="AS340" s="75">
        <f>+VLOOKUP($D340,[1]saldo_cons!$A$2:$N$1048576,9,0)</f>
        <v>0</v>
      </c>
      <c r="AT340" s="75">
        <f>+VLOOKUP($D340,[1]saldo_cons!$A$2:$N$1048576,10,0)</f>
        <v>0</v>
      </c>
      <c r="AU340" s="75">
        <f>+VLOOKUP($D340,[1]saldo_cons!$A$2:$N$1048576,11,0)</f>
        <v>0</v>
      </c>
      <c r="AV340" s="75">
        <f>+VLOOKUP($D340,[1]saldo_cons!$A$2:$N$1048576,12,0)</f>
        <v>0</v>
      </c>
      <c r="AW340" s="75">
        <f>+VLOOKUP($D340,[1]saldo_cons!$A$2:$N$1048576,13,0)</f>
        <v>0</v>
      </c>
      <c r="AX340" s="75">
        <f>+VLOOKUP($D340,[1]saldo_cons!$A$2:$N$1048576,14,0)</f>
        <v>0</v>
      </c>
      <c r="AY340" s="76">
        <f t="shared" ref="AY340:AY408" si="669">+SUM(AM340:AX340)</f>
        <v>172</v>
      </c>
      <c r="AZ340" s="76"/>
      <c r="BA340" s="76"/>
      <c r="BB340" s="75">
        <f>+VLOOKUP($D340,[1]ggr_cons!$A$2:$N$1048576,3,0)</f>
        <v>134.25</v>
      </c>
      <c r="BC340" s="75">
        <f>+VLOOKUP($D340,[1]ggr_cons!$A$2:$N$1048576,4,0)</f>
        <v>0</v>
      </c>
      <c r="BD340" s="75">
        <f>+VLOOKUP($D340,[1]ggr_cons!$A$2:$N$1048576,5,0)</f>
        <v>0</v>
      </c>
      <c r="BE340" s="75">
        <f>+VLOOKUP($D340,[1]ggr_cons!$A$2:$N$1048576,6,0)</f>
        <v>0</v>
      </c>
      <c r="BF340" s="75">
        <f>+VLOOKUP($D340,[1]ggr_cons!$A$2:$N$1048576,7,0)</f>
        <v>0</v>
      </c>
      <c r="BG340" s="75">
        <f>+VLOOKUP($D340,[1]ggr_cons!$A$2:$N$1048576,8,0)</f>
        <v>0</v>
      </c>
      <c r="BH340" s="75">
        <f>+VLOOKUP($D340,[1]ggr_cons!$A$2:$N$1048576,9,0)</f>
        <v>0</v>
      </c>
      <c r="BI340" s="75">
        <f>+VLOOKUP($D340,[1]ggr_cons!$A$2:$N$1048576,10,0)</f>
        <v>0</v>
      </c>
      <c r="BJ340" s="75">
        <f>+VLOOKUP($D340,[1]ggr_cons!$A$2:$N$1048576,11,0)</f>
        <v>0</v>
      </c>
      <c r="BK340" s="75">
        <f>+VLOOKUP($D340,[1]ggr_cons!$A$2:$N$1048576,12,0)</f>
        <v>0</v>
      </c>
      <c r="BL340" s="75">
        <f>+VLOOKUP($D340,[1]ggr_cons!$A$2:$N$1048576,13,0)</f>
        <v>0</v>
      </c>
      <c r="BM340" s="75">
        <f>+VLOOKUP($D340,[1]ggr_cons!$A$2:$N$1048576,14,0)</f>
        <v>0</v>
      </c>
      <c r="BN340" s="76">
        <f t="shared" ref="BN340:BN408" si="670">+SUM(BB340:BM340)</f>
        <v>134.25</v>
      </c>
      <c r="BO340" s="75"/>
      <c r="BP340" s="75"/>
      <c r="BQ340" s="77">
        <f t="shared" si="593"/>
        <v>1.72</v>
      </c>
      <c r="BR340" s="77">
        <f t="shared" si="594"/>
        <v>0</v>
      </c>
      <c r="BS340" s="77">
        <f t="shared" si="595"/>
        <v>0</v>
      </c>
      <c r="BT340" s="77">
        <f t="shared" si="596"/>
        <v>0</v>
      </c>
      <c r="BU340" s="77">
        <f t="shared" si="597"/>
        <v>0</v>
      </c>
      <c r="BV340" s="77">
        <f t="shared" si="598"/>
        <v>0</v>
      </c>
      <c r="BW340" s="77">
        <f t="shared" si="599"/>
        <v>0</v>
      </c>
      <c r="BX340" s="77">
        <f t="shared" si="600"/>
        <v>0</v>
      </c>
      <c r="BY340" s="77">
        <f t="shared" si="601"/>
        <v>0</v>
      </c>
      <c r="BZ340" s="77">
        <f t="shared" si="602"/>
        <v>0</v>
      </c>
      <c r="CA340" s="77">
        <f t="shared" si="603"/>
        <v>0</v>
      </c>
      <c r="CB340" s="77">
        <f t="shared" si="604"/>
        <v>0</v>
      </c>
      <c r="CC340" s="77">
        <f t="shared" si="605"/>
        <v>1.72</v>
      </c>
      <c r="CD340" s="75"/>
      <c r="CE340" s="77"/>
      <c r="CF340" s="77">
        <f t="shared" si="606"/>
        <v>1.4214876033057851</v>
      </c>
      <c r="CG340" s="77">
        <f t="shared" si="607"/>
        <v>0</v>
      </c>
      <c r="CH340" s="77">
        <f t="shared" si="608"/>
        <v>0</v>
      </c>
      <c r="CI340" s="77">
        <f t="shared" si="609"/>
        <v>0</v>
      </c>
      <c r="CJ340" s="77">
        <f t="shared" si="610"/>
        <v>0</v>
      </c>
      <c r="CK340" s="77">
        <f t="shared" si="611"/>
        <v>0</v>
      </c>
      <c r="CL340" s="77">
        <f t="shared" si="612"/>
        <v>0</v>
      </c>
      <c r="CM340" s="77">
        <f t="shared" si="613"/>
        <v>0</v>
      </c>
      <c r="CN340" s="77">
        <f t="shared" si="614"/>
        <v>0</v>
      </c>
      <c r="CO340" s="77">
        <f t="shared" si="615"/>
        <v>0</v>
      </c>
      <c r="CP340" s="77">
        <f t="shared" si="616"/>
        <v>0</v>
      </c>
      <c r="CQ340" s="77">
        <f t="shared" si="617"/>
        <v>0</v>
      </c>
      <c r="CR340" s="77">
        <f t="shared" si="618"/>
        <v>1.4214876033057851</v>
      </c>
      <c r="CS340" s="75"/>
      <c r="CT340" s="75"/>
      <c r="CU340" s="78">
        <f t="shared" si="631"/>
        <v>3.44</v>
      </c>
      <c r="CV340" s="78">
        <f t="shared" si="632"/>
        <v>0</v>
      </c>
      <c r="CW340" s="78">
        <f t="shared" si="633"/>
        <v>0</v>
      </c>
      <c r="CX340" s="78">
        <f t="shared" si="634"/>
        <v>0</v>
      </c>
      <c r="CY340" s="78">
        <f t="shared" si="635"/>
        <v>0</v>
      </c>
      <c r="CZ340" s="78">
        <f t="shared" si="636"/>
        <v>0</v>
      </c>
      <c r="DA340" s="78">
        <f t="shared" si="637"/>
        <v>0</v>
      </c>
      <c r="DB340" s="78">
        <f t="shared" si="638"/>
        <v>0</v>
      </c>
      <c r="DC340" s="78">
        <f t="shared" si="639"/>
        <v>0</v>
      </c>
      <c r="DD340" s="78">
        <f t="shared" si="640"/>
        <v>0</v>
      </c>
      <c r="DE340" s="78">
        <f t="shared" si="641"/>
        <v>0</v>
      </c>
      <c r="DF340" s="78">
        <f t="shared" si="642"/>
        <v>0</v>
      </c>
      <c r="DG340" s="77">
        <f t="shared" si="643"/>
        <v>3.44</v>
      </c>
      <c r="DH340" s="75"/>
      <c r="DJ340" s="6">
        <f t="shared" si="644"/>
        <v>30</v>
      </c>
      <c r="DK340" s="6">
        <f t="shared" si="645"/>
        <v>0</v>
      </c>
      <c r="DL340" s="6">
        <f t="shared" si="646"/>
        <v>0</v>
      </c>
      <c r="DM340" s="6">
        <f t="shared" si="647"/>
        <v>0</v>
      </c>
      <c r="DN340" s="6">
        <f t="shared" si="648"/>
        <v>0</v>
      </c>
      <c r="DO340" s="6">
        <f t="shared" si="649"/>
        <v>0</v>
      </c>
      <c r="DP340" s="6">
        <f t="shared" si="650"/>
        <v>0</v>
      </c>
      <c r="DQ340" s="6">
        <f t="shared" si="651"/>
        <v>0</v>
      </c>
      <c r="DR340" s="6">
        <f t="shared" si="652"/>
        <v>0</v>
      </c>
      <c r="DS340" s="6">
        <f t="shared" si="653"/>
        <v>0</v>
      </c>
      <c r="DT340" s="6">
        <f t="shared" si="654"/>
        <v>0</v>
      </c>
      <c r="DU340" s="6">
        <f t="shared" si="655"/>
        <v>0</v>
      </c>
      <c r="DV340" s="77">
        <f t="shared" si="589"/>
        <v>30</v>
      </c>
      <c r="DY340" s="6">
        <v>0</v>
      </c>
      <c r="DZ340" s="6">
        <v>0</v>
      </c>
      <c r="EA340" s="6">
        <v>0</v>
      </c>
      <c r="EB340" s="6">
        <v>0</v>
      </c>
      <c r="EC340" s="6">
        <v>0</v>
      </c>
      <c r="ED340" s="6">
        <v>0</v>
      </c>
      <c r="EE340" s="6">
        <v>0</v>
      </c>
      <c r="EF340" s="6">
        <v>0</v>
      </c>
      <c r="EG340" s="6">
        <v>0</v>
      </c>
      <c r="EH340" s="6">
        <v>0</v>
      </c>
      <c r="EI340" s="6">
        <v>0</v>
      </c>
      <c r="EJ340" s="6">
        <v>0</v>
      </c>
      <c r="EK340" s="77">
        <f t="shared" ref="EK340:EK408" si="671">+SUM(DY340:EJ340)</f>
        <v>0</v>
      </c>
      <c r="EO340" s="75">
        <f t="shared" si="619"/>
        <v>33.44</v>
      </c>
      <c r="EP340" s="75">
        <f t="shared" si="620"/>
        <v>0</v>
      </c>
      <c r="EQ340" s="75">
        <f t="shared" si="621"/>
        <v>0</v>
      </c>
      <c r="ER340" s="75">
        <f t="shared" si="622"/>
        <v>0</v>
      </c>
      <c r="ES340" s="75">
        <f t="shared" si="623"/>
        <v>0</v>
      </c>
      <c r="ET340" s="75">
        <f t="shared" si="624"/>
        <v>0</v>
      </c>
      <c r="EU340" s="75">
        <f t="shared" si="625"/>
        <v>0</v>
      </c>
      <c r="EV340" s="75">
        <f t="shared" si="626"/>
        <v>0</v>
      </c>
      <c r="EW340" s="75">
        <f t="shared" si="627"/>
        <v>0</v>
      </c>
      <c r="EX340" s="75">
        <f t="shared" si="628"/>
        <v>0</v>
      </c>
      <c r="EY340" s="75">
        <f t="shared" si="629"/>
        <v>0</v>
      </c>
      <c r="EZ340" s="75">
        <f t="shared" si="630"/>
        <v>0</v>
      </c>
      <c r="FA340" s="77">
        <f t="shared" ref="FA340:FA408" si="672">+SUM(EO340:EZ340)</f>
        <v>33.44</v>
      </c>
      <c r="FD340" s="75">
        <f t="shared" si="656"/>
        <v>138.56</v>
      </c>
      <c r="FE340" s="75">
        <f t="shared" si="657"/>
        <v>0</v>
      </c>
      <c r="FF340" s="75">
        <f t="shared" si="658"/>
        <v>0</v>
      </c>
      <c r="FG340" s="75">
        <f t="shared" si="659"/>
        <v>0</v>
      </c>
      <c r="FH340" s="75">
        <f t="shared" si="660"/>
        <v>0</v>
      </c>
      <c r="FI340" s="75">
        <f t="shared" si="661"/>
        <v>0</v>
      </c>
      <c r="FJ340" s="75">
        <f t="shared" si="662"/>
        <v>0</v>
      </c>
      <c r="FK340" s="75">
        <f t="shared" si="663"/>
        <v>0</v>
      </c>
      <c r="FL340" s="75">
        <f t="shared" si="664"/>
        <v>0</v>
      </c>
      <c r="FM340" s="75">
        <f t="shared" si="665"/>
        <v>0</v>
      </c>
      <c r="FN340" s="75">
        <f t="shared" si="666"/>
        <v>0</v>
      </c>
      <c r="FO340" s="75">
        <f t="shared" si="667"/>
        <v>0</v>
      </c>
      <c r="FP340" s="75">
        <f t="shared" si="668"/>
        <v>138.56</v>
      </c>
    </row>
    <row r="341" spans="1:172" ht="15" customHeight="1" outlineLevel="2" x14ac:dyDescent="0.25">
      <c r="A341" s="30">
        <v>12</v>
      </c>
      <c r="B341" s="30" t="s">
        <v>408</v>
      </c>
      <c r="C341" s="30" t="s">
        <v>6</v>
      </c>
      <c r="D341" s="64">
        <f t="shared" si="591"/>
        <v>16331</v>
      </c>
      <c r="E341" s="62">
        <v>16331</v>
      </c>
      <c r="F341" s="39" t="s">
        <v>1038</v>
      </c>
      <c r="G341" s="36" t="s">
        <v>410</v>
      </c>
      <c r="H341" s="36" t="s">
        <v>410</v>
      </c>
      <c r="I341" s="55" t="s">
        <v>1037</v>
      </c>
      <c r="J341" s="44" t="s">
        <v>463</v>
      </c>
      <c r="K341" s="44" t="s">
        <v>463</v>
      </c>
      <c r="L341" s="32" t="s">
        <v>220</v>
      </c>
      <c r="M341" s="33" t="s">
        <v>405</v>
      </c>
      <c r="N341" s="34">
        <v>0.01</v>
      </c>
      <c r="O341" s="34">
        <v>0.02</v>
      </c>
      <c r="P341" s="34">
        <v>0</v>
      </c>
      <c r="Q341" s="34">
        <v>0</v>
      </c>
      <c r="R341" s="33">
        <v>0</v>
      </c>
      <c r="S341" s="33">
        <v>0</v>
      </c>
      <c r="T341" s="33">
        <v>30</v>
      </c>
      <c r="U341" s="33"/>
      <c r="X341" s="75">
        <f>+VLOOKUP($D341,[1]venta_neta_cons!$A$2:$N$1048576,3,0)</f>
        <v>1691</v>
      </c>
      <c r="Y341" s="75">
        <f>+VLOOKUP($D341,[1]venta_neta_cons!$A$2:$N$1048576,4,0)</f>
        <v>0</v>
      </c>
      <c r="Z341" s="75">
        <f>+VLOOKUP($D341,[1]venta_neta_cons!$A$2:$N$1048576,5,0)</f>
        <v>0</v>
      </c>
      <c r="AA341" s="75">
        <f>+VLOOKUP($D341,[1]venta_neta_cons!$A$2:$N$1048576,6,0)</f>
        <v>0</v>
      </c>
      <c r="AB341" s="75">
        <f>+VLOOKUP($D341,[1]venta_neta_cons!$A$2:$N$1048576,7,0)</f>
        <v>0</v>
      </c>
      <c r="AC341" s="75">
        <f>+VLOOKUP($D341,[1]venta_neta_cons!$A$2:$N$1048576,8,0)</f>
        <v>0</v>
      </c>
      <c r="AD341" s="75">
        <f>+VLOOKUP($D341,[1]venta_neta_cons!$A$2:$N$1048576,9,0)</f>
        <v>0</v>
      </c>
      <c r="AE341" s="75">
        <f>+VLOOKUP($D341,[1]venta_neta_cons!$A$2:$N$1048576,10,0)</f>
        <v>0</v>
      </c>
      <c r="AF341" s="75">
        <f>+VLOOKUP($D341,[1]venta_neta_cons!$A$2:$N$1048576,11,0)</f>
        <v>0</v>
      </c>
      <c r="AG341" s="75">
        <f>+VLOOKUP($D341,[1]venta_neta_cons!$A$2:$N$1048576,12,0)</f>
        <v>0</v>
      </c>
      <c r="AH341" s="75">
        <f>+VLOOKUP($D341,[1]venta_neta_cons!$A$2:$N$1048576,13,0)</f>
        <v>0</v>
      </c>
      <c r="AI341" s="75">
        <f>+VLOOKUP($D341,[1]venta_neta_cons!$A$2:$N$1048576,14,0)</f>
        <v>0</v>
      </c>
      <c r="AJ341" s="76">
        <f t="shared" si="592"/>
        <v>1691</v>
      </c>
      <c r="AK341" s="159">
        <f t="shared" si="590"/>
        <v>0.30791839148432881</v>
      </c>
      <c r="AL341" s="76"/>
      <c r="AM341" s="75">
        <f>+VLOOKUP($D341,[1]saldo_cons!$A$2:$N$1048576,3,0)</f>
        <v>1691</v>
      </c>
      <c r="AN341" s="75">
        <f>+VLOOKUP($D341,[1]saldo_cons!$A$2:$N$1048576,4,0)</f>
        <v>0</v>
      </c>
      <c r="AO341" s="75">
        <f>+VLOOKUP($D341,[1]saldo_cons!$A$2:$N$1048576,5,0)</f>
        <v>0</v>
      </c>
      <c r="AP341" s="75">
        <f>+VLOOKUP($D341,[1]saldo_cons!$A$2:$N$1048576,6,0)</f>
        <v>0</v>
      </c>
      <c r="AQ341" s="75">
        <f>+VLOOKUP($D341,[1]saldo_cons!$A$2:$N$1048576,7,0)</f>
        <v>0</v>
      </c>
      <c r="AR341" s="75">
        <f>+VLOOKUP($D341,[1]saldo_cons!$A$2:$N$1048576,8,0)</f>
        <v>0</v>
      </c>
      <c r="AS341" s="75">
        <f>+VLOOKUP($D341,[1]saldo_cons!$A$2:$N$1048576,9,0)</f>
        <v>0</v>
      </c>
      <c r="AT341" s="75">
        <f>+VLOOKUP($D341,[1]saldo_cons!$A$2:$N$1048576,10,0)</f>
        <v>0</v>
      </c>
      <c r="AU341" s="75">
        <f>+VLOOKUP($D341,[1]saldo_cons!$A$2:$N$1048576,11,0)</f>
        <v>0</v>
      </c>
      <c r="AV341" s="75">
        <f>+VLOOKUP($D341,[1]saldo_cons!$A$2:$N$1048576,12,0)</f>
        <v>0</v>
      </c>
      <c r="AW341" s="75">
        <f>+VLOOKUP($D341,[1]saldo_cons!$A$2:$N$1048576,13,0)</f>
        <v>0</v>
      </c>
      <c r="AX341" s="75">
        <f>+VLOOKUP($D341,[1]saldo_cons!$A$2:$N$1048576,14,0)</f>
        <v>0</v>
      </c>
      <c r="AY341" s="76">
        <f t="shared" si="669"/>
        <v>1691</v>
      </c>
      <c r="AZ341" s="76"/>
      <c r="BA341" s="76"/>
      <c r="BB341" s="75">
        <f>+VLOOKUP($D341,[1]ggr_cons!$A$2:$N$1048576,3,0)</f>
        <v>520.69000000000005</v>
      </c>
      <c r="BC341" s="75">
        <f>+VLOOKUP($D341,[1]ggr_cons!$A$2:$N$1048576,4,0)</f>
        <v>0</v>
      </c>
      <c r="BD341" s="75">
        <f>+VLOOKUP($D341,[1]ggr_cons!$A$2:$N$1048576,5,0)</f>
        <v>0</v>
      </c>
      <c r="BE341" s="75">
        <f>+VLOOKUP($D341,[1]ggr_cons!$A$2:$N$1048576,6,0)</f>
        <v>0</v>
      </c>
      <c r="BF341" s="75">
        <f>+VLOOKUP($D341,[1]ggr_cons!$A$2:$N$1048576,7,0)</f>
        <v>0</v>
      </c>
      <c r="BG341" s="75">
        <f>+VLOOKUP($D341,[1]ggr_cons!$A$2:$N$1048576,8,0)</f>
        <v>0</v>
      </c>
      <c r="BH341" s="75">
        <f>+VLOOKUP($D341,[1]ggr_cons!$A$2:$N$1048576,9,0)</f>
        <v>0</v>
      </c>
      <c r="BI341" s="75">
        <f>+VLOOKUP($D341,[1]ggr_cons!$A$2:$N$1048576,10,0)</f>
        <v>0</v>
      </c>
      <c r="BJ341" s="75">
        <f>+VLOOKUP($D341,[1]ggr_cons!$A$2:$N$1048576,11,0)</f>
        <v>0</v>
      </c>
      <c r="BK341" s="75">
        <f>+VLOOKUP($D341,[1]ggr_cons!$A$2:$N$1048576,12,0)</f>
        <v>0</v>
      </c>
      <c r="BL341" s="75">
        <f>+VLOOKUP($D341,[1]ggr_cons!$A$2:$N$1048576,13,0)</f>
        <v>0</v>
      </c>
      <c r="BM341" s="75">
        <f>+VLOOKUP($D341,[1]ggr_cons!$A$2:$N$1048576,14,0)</f>
        <v>0</v>
      </c>
      <c r="BN341" s="76">
        <f t="shared" si="670"/>
        <v>520.69000000000005</v>
      </c>
      <c r="BO341" s="75"/>
      <c r="BP341" s="75"/>
      <c r="BQ341" s="77">
        <f t="shared" si="593"/>
        <v>16.91</v>
      </c>
      <c r="BR341" s="77">
        <f t="shared" si="594"/>
        <v>0</v>
      </c>
      <c r="BS341" s="77">
        <f t="shared" si="595"/>
        <v>0</v>
      </c>
      <c r="BT341" s="77">
        <f t="shared" si="596"/>
        <v>0</v>
      </c>
      <c r="BU341" s="77">
        <f t="shared" si="597"/>
        <v>0</v>
      </c>
      <c r="BV341" s="77">
        <f t="shared" si="598"/>
        <v>0</v>
      </c>
      <c r="BW341" s="77">
        <f t="shared" si="599"/>
        <v>0</v>
      </c>
      <c r="BX341" s="77">
        <f t="shared" si="600"/>
        <v>0</v>
      </c>
      <c r="BY341" s="77">
        <f t="shared" si="601"/>
        <v>0</v>
      </c>
      <c r="BZ341" s="77">
        <f t="shared" si="602"/>
        <v>0</v>
      </c>
      <c r="CA341" s="77">
        <f t="shared" si="603"/>
        <v>0</v>
      </c>
      <c r="CB341" s="77">
        <f t="shared" si="604"/>
        <v>0</v>
      </c>
      <c r="CC341" s="77">
        <f t="shared" si="605"/>
        <v>16.91</v>
      </c>
      <c r="CD341" s="75"/>
      <c r="CE341" s="77"/>
      <c r="CF341" s="77">
        <f t="shared" si="606"/>
        <v>13.975206611570249</v>
      </c>
      <c r="CG341" s="77">
        <f t="shared" si="607"/>
        <v>0</v>
      </c>
      <c r="CH341" s="77">
        <f t="shared" si="608"/>
        <v>0</v>
      </c>
      <c r="CI341" s="77">
        <f t="shared" si="609"/>
        <v>0</v>
      </c>
      <c r="CJ341" s="77">
        <f t="shared" si="610"/>
        <v>0</v>
      </c>
      <c r="CK341" s="77">
        <f t="shared" si="611"/>
        <v>0</v>
      </c>
      <c r="CL341" s="77">
        <f t="shared" si="612"/>
        <v>0</v>
      </c>
      <c r="CM341" s="77">
        <f t="shared" si="613"/>
        <v>0</v>
      </c>
      <c r="CN341" s="77">
        <f t="shared" si="614"/>
        <v>0</v>
      </c>
      <c r="CO341" s="77">
        <f t="shared" si="615"/>
        <v>0</v>
      </c>
      <c r="CP341" s="77">
        <f t="shared" si="616"/>
        <v>0</v>
      </c>
      <c r="CQ341" s="77">
        <f t="shared" si="617"/>
        <v>0</v>
      </c>
      <c r="CR341" s="77">
        <f t="shared" si="618"/>
        <v>13.975206611570249</v>
      </c>
      <c r="CS341" s="75"/>
      <c r="CT341" s="75"/>
      <c r="CU341" s="78">
        <f t="shared" si="631"/>
        <v>33.82</v>
      </c>
      <c r="CV341" s="78">
        <f t="shared" si="632"/>
        <v>0</v>
      </c>
      <c r="CW341" s="78">
        <f t="shared" si="633"/>
        <v>0</v>
      </c>
      <c r="CX341" s="78">
        <f t="shared" si="634"/>
        <v>0</v>
      </c>
      <c r="CY341" s="78">
        <f t="shared" si="635"/>
        <v>0</v>
      </c>
      <c r="CZ341" s="78">
        <f t="shared" si="636"/>
        <v>0</v>
      </c>
      <c r="DA341" s="78">
        <f t="shared" si="637"/>
        <v>0</v>
      </c>
      <c r="DB341" s="78">
        <f t="shared" si="638"/>
        <v>0</v>
      </c>
      <c r="DC341" s="78">
        <f t="shared" si="639"/>
        <v>0</v>
      </c>
      <c r="DD341" s="78">
        <f t="shared" si="640"/>
        <v>0</v>
      </c>
      <c r="DE341" s="78">
        <f t="shared" si="641"/>
        <v>0</v>
      </c>
      <c r="DF341" s="78">
        <f t="shared" si="642"/>
        <v>0</v>
      </c>
      <c r="DG341" s="77">
        <f t="shared" si="643"/>
        <v>33.82</v>
      </c>
      <c r="DH341" s="75"/>
      <c r="DJ341" s="6">
        <f t="shared" si="644"/>
        <v>30</v>
      </c>
      <c r="DK341" s="6">
        <f t="shared" si="645"/>
        <v>0</v>
      </c>
      <c r="DL341" s="6">
        <f t="shared" si="646"/>
        <v>0</v>
      </c>
      <c r="DM341" s="6">
        <f t="shared" si="647"/>
        <v>0</v>
      </c>
      <c r="DN341" s="6">
        <f t="shared" si="648"/>
        <v>0</v>
      </c>
      <c r="DO341" s="6">
        <f t="shared" si="649"/>
        <v>0</v>
      </c>
      <c r="DP341" s="6">
        <f t="shared" si="650"/>
        <v>0</v>
      </c>
      <c r="DQ341" s="6">
        <f t="shared" si="651"/>
        <v>0</v>
      </c>
      <c r="DR341" s="6">
        <f t="shared" si="652"/>
        <v>0</v>
      </c>
      <c r="DS341" s="6">
        <f t="shared" si="653"/>
        <v>0</v>
      </c>
      <c r="DT341" s="6">
        <f t="shared" si="654"/>
        <v>0</v>
      </c>
      <c r="DU341" s="6">
        <f t="shared" si="655"/>
        <v>0</v>
      </c>
      <c r="DV341" s="77">
        <f t="shared" si="589"/>
        <v>30</v>
      </c>
      <c r="DY341" s="6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77">
        <f t="shared" si="671"/>
        <v>0</v>
      </c>
      <c r="EO341" s="75">
        <f t="shared" si="619"/>
        <v>63.82</v>
      </c>
      <c r="EP341" s="75">
        <f t="shared" si="620"/>
        <v>0</v>
      </c>
      <c r="EQ341" s="75">
        <f t="shared" si="621"/>
        <v>0</v>
      </c>
      <c r="ER341" s="75">
        <f t="shared" si="622"/>
        <v>0</v>
      </c>
      <c r="ES341" s="75">
        <f t="shared" si="623"/>
        <v>0</v>
      </c>
      <c r="ET341" s="75">
        <f t="shared" si="624"/>
        <v>0</v>
      </c>
      <c r="EU341" s="75">
        <f t="shared" si="625"/>
        <v>0</v>
      </c>
      <c r="EV341" s="75">
        <f t="shared" si="626"/>
        <v>0</v>
      </c>
      <c r="EW341" s="75">
        <f t="shared" si="627"/>
        <v>0</v>
      </c>
      <c r="EX341" s="75">
        <f t="shared" si="628"/>
        <v>0</v>
      </c>
      <c r="EY341" s="75">
        <f t="shared" si="629"/>
        <v>0</v>
      </c>
      <c r="EZ341" s="75">
        <f t="shared" si="630"/>
        <v>0</v>
      </c>
      <c r="FA341" s="77">
        <f t="shared" si="672"/>
        <v>63.82</v>
      </c>
      <c r="FD341" s="75">
        <f t="shared" si="656"/>
        <v>1627.18</v>
      </c>
      <c r="FE341" s="75">
        <f t="shared" si="657"/>
        <v>0</v>
      </c>
      <c r="FF341" s="75">
        <f t="shared" si="658"/>
        <v>0</v>
      </c>
      <c r="FG341" s="75">
        <f t="shared" si="659"/>
        <v>0</v>
      </c>
      <c r="FH341" s="75">
        <f t="shared" si="660"/>
        <v>0</v>
      </c>
      <c r="FI341" s="75">
        <f t="shared" si="661"/>
        <v>0</v>
      </c>
      <c r="FJ341" s="75">
        <f t="shared" si="662"/>
        <v>0</v>
      </c>
      <c r="FK341" s="75">
        <f t="shared" si="663"/>
        <v>0</v>
      </c>
      <c r="FL341" s="75">
        <f t="shared" si="664"/>
        <v>0</v>
      </c>
      <c r="FM341" s="75">
        <f t="shared" si="665"/>
        <v>0</v>
      </c>
      <c r="FN341" s="75">
        <f t="shared" si="666"/>
        <v>0</v>
      </c>
      <c r="FO341" s="75">
        <f t="shared" si="667"/>
        <v>0</v>
      </c>
      <c r="FP341" s="75">
        <f t="shared" si="668"/>
        <v>1627.18</v>
      </c>
    </row>
    <row r="342" spans="1:172" ht="15" customHeight="1" outlineLevel="2" x14ac:dyDescent="0.25">
      <c r="A342" s="30">
        <v>12</v>
      </c>
      <c r="B342" s="30" t="s">
        <v>408</v>
      </c>
      <c r="C342" s="30" t="s">
        <v>6</v>
      </c>
      <c r="D342" s="64">
        <f t="shared" si="591"/>
        <v>16332</v>
      </c>
      <c r="E342" s="62">
        <v>16332</v>
      </c>
      <c r="F342" s="39" t="s">
        <v>1040</v>
      </c>
      <c r="G342" s="36" t="s">
        <v>410</v>
      </c>
      <c r="H342" s="36" t="s">
        <v>410</v>
      </c>
      <c r="I342" s="55" t="s">
        <v>1039</v>
      </c>
      <c r="J342" s="44" t="s">
        <v>463</v>
      </c>
      <c r="K342" s="44" t="s">
        <v>463</v>
      </c>
      <c r="L342" s="32" t="s">
        <v>220</v>
      </c>
      <c r="M342" s="33" t="s">
        <v>405</v>
      </c>
      <c r="N342" s="34">
        <v>0.01</v>
      </c>
      <c r="O342" s="34">
        <v>0.02</v>
      </c>
      <c r="P342" s="34">
        <v>0</v>
      </c>
      <c r="Q342" s="34">
        <v>0</v>
      </c>
      <c r="R342" s="33">
        <v>0</v>
      </c>
      <c r="S342" s="33">
        <v>0</v>
      </c>
      <c r="T342" s="33">
        <v>30</v>
      </c>
      <c r="U342" s="33"/>
      <c r="X342" s="75">
        <f>+VLOOKUP($D342,[1]venta_neta_cons!$A$2:$N$1048576,3,0)</f>
        <v>1300</v>
      </c>
      <c r="Y342" s="75">
        <f>+VLOOKUP($D342,[1]venta_neta_cons!$A$2:$N$1048576,4,0)</f>
        <v>0</v>
      </c>
      <c r="Z342" s="75">
        <f>+VLOOKUP($D342,[1]venta_neta_cons!$A$2:$N$1048576,5,0)</f>
        <v>0</v>
      </c>
      <c r="AA342" s="75">
        <f>+VLOOKUP($D342,[1]venta_neta_cons!$A$2:$N$1048576,6,0)</f>
        <v>0</v>
      </c>
      <c r="AB342" s="75">
        <f>+VLOOKUP($D342,[1]venta_neta_cons!$A$2:$N$1048576,7,0)</f>
        <v>0</v>
      </c>
      <c r="AC342" s="75">
        <f>+VLOOKUP($D342,[1]venta_neta_cons!$A$2:$N$1048576,8,0)</f>
        <v>0</v>
      </c>
      <c r="AD342" s="75">
        <f>+VLOOKUP($D342,[1]venta_neta_cons!$A$2:$N$1048576,9,0)</f>
        <v>0</v>
      </c>
      <c r="AE342" s="75">
        <f>+VLOOKUP($D342,[1]venta_neta_cons!$A$2:$N$1048576,10,0)</f>
        <v>0</v>
      </c>
      <c r="AF342" s="75">
        <f>+VLOOKUP($D342,[1]venta_neta_cons!$A$2:$N$1048576,11,0)</f>
        <v>0</v>
      </c>
      <c r="AG342" s="75">
        <f>+VLOOKUP($D342,[1]venta_neta_cons!$A$2:$N$1048576,12,0)</f>
        <v>0</v>
      </c>
      <c r="AH342" s="75">
        <f>+VLOOKUP($D342,[1]venta_neta_cons!$A$2:$N$1048576,13,0)</f>
        <v>0</v>
      </c>
      <c r="AI342" s="75">
        <f>+VLOOKUP($D342,[1]venta_neta_cons!$A$2:$N$1048576,14,0)</f>
        <v>0</v>
      </c>
      <c r="AJ342" s="76">
        <f t="shared" si="592"/>
        <v>1300</v>
      </c>
      <c r="AK342" s="159">
        <f t="shared" si="590"/>
        <v>-0.46048461538461549</v>
      </c>
      <c r="AL342" s="76"/>
      <c r="AM342" s="75">
        <f>+VLOOKUP($D342,[1]saldo_cons!$A$2:$N$1048576,3,0)</f>
        <v>1300</v>
      </c>
      <c r="AN342" s="75">
        <f>+VLOOKUP($D342,[1]saldo_cons!$A$2:$N$1048576,4,0)</f>
        <v>0</v>
      </c>
      <c r="AO342" s="75">
        <f>+VLOOKUP($D342,[1]saldo_cons!$A$2:$N$1048576,5,0)</f>
        <v>0</v>
      </c>
      <c r="AP342" s="75">
        <f>+VLOOKUP($D342,[1]saldo_cons!$A$2:$N$1048576,6,0)</f>
        <v>0</v>
      </c>
      <c r="AQ342" s="75">
        <f>+VLOOKUP($D342,[1]saldo_cons!$A$2:$N$1048576,7,0)</f>
        <v>0</v>
      </c>
      <c r="AR342" s="75">
        <f>+VLOOKUP($D342,[1]saldo_cons!$A$2:$N$1048576,8,0)</f>
        <v>0</v>
      </c>
      <c r="AS342" s="75">
        <f>+VLOOKUP($D342,[1]saldo_cons!$A$2:$N$1048576,9,0)</f>
        <v>0</v>
      </c>
      <c r="AT342" s="75">
        <f>+VLOOKUP($D342,[1]saldo_cons!$A$2:$N$1048576,10,0)</f>
        <v>0</v>
      </c>
      <c r="AU342" s="75">
        <f>+VLOOKUP($D342,[1]saldo_cons!$A$2:$N$1048576,11,0)</f>
        <v>0</v>
      </c>
      <c r="AV342" s="75">
        <f>+VLOOKUP($D342,[1]saldo_cons!$A$2:$N$1048576,12,0)</f>
        <v>0</v>
      </c>
      <c r="AW342" s="75">
        <f>+VLOOKUP($D342,[1]saldo_cons!$A$2:$N$1048576,13,0)</f>
        <v>0</v>
      </c>
      <c r="AX342" s="75">
        <f>+VLOOKUP($D342,[1]saldo_cons!$A$2:$N$1048576,14,0)</f>
        <v>0</v>
      </c>
      <c r="AY342" s="76">
        <f t="shared" si="669"/>
        <v>1300</v>
      </c>
      <c r="AZ342" s="76"/>
      <c r="BA342" s="76"/>
      <c r="BB342" s="75">
        <f>+VLOOKUP($D342,[1]ggr_cons!$A$2:$N$1048576,3,0)</f>
        <v>-598.63000000000011</v>
      </c>
      <c r="BC342" s="75">
        <f>+VLOOKUP($D342,[1]ggr_cons!$A$2:$N$1048576,4,0)</f>
        <v>0</v>
      </c>
      <c r="BD342" s="75">
        <f>+VLOOKUP($D342,[1]ggr_cons!$A$2:$N$1048576,5,0)</f>
        <v>0</v>
      </c>
      <c r="BE342" s="75">
        <f>+VLOOKUP($D342,[1]ggr_cons!$A$2:$N$1048576,6,0)</f>
        <v>0</v>
      </c>
      <c r="BF342" s="75">
        <f>+VLOOKUP($D342,[1]ggr_cons!$A$2:$N$1048576,7,0)</f>
        <v>0</v>
      </c>
      <c r="BG342" s="75">
        <f>+VLOOKUP($D342,[1]ggr_cons!$A$2:$N$1048576,8,0)</f>
        <v>0</v>
      </c>
      <c r="BH342" s="75">
        <f>+VLOOKUP($D342,[1]ggr_cons!$A$2:$N$1048576,9,0)</f>
        <v>0</v>
      </c>
      <c r="BI342" s="75">
        <f>+VLOOKUP($D342,[1]ggr_cons!$A$2:$N$1048576,10,0)</f>
        <v>0</v>
      </c>
      <c r="BJ342" s="75">
        <f>+VLOOKUP($D342,[1]ggr_cons!$A$2:$N$1048576,11,0)</f>
        <v>0</v>
      </c>
      <c r="BK342" s="75">
        <f>+VLOOKUP($D342,[1]ggr_cons!$A$2:$N$1048576,12,0)</f>
        <v>0</v>
      </c>
      <c r="BL342" s="75">
        <f>+VLOOKUP($D342,[1]ggr_cons!$A$2:$N$1048576,13,0)</f>
        <v>0</v>
      </c>
      <c r="BM342" s="75">
        <f>+VLOOKUP($D342,[1]ggr_cons!$A$2:$N$1048576,14,0)</f>
        <v>0</v>
      </c>
      <c r="BN342" s="76">
        <f t="shared" si="670"/>
        <v>-598.63000000000011</v>
      </c>
      <c r="BO342" s="75"/>
      <c r="BP342" s="75"/>
      <c r="BQ342" s="77">
        <f t="shared" si="593"/>
        <v>13</v>
      </c>
      <c r="BR342" s="77">
        <f t="shared" si="594"/>
        <v>0</v>
      </c>
      <c r="BS342" s="77">
        <f t="shared" si="595"/>
        <v>0</v>
      </c>
      <c r="BT342" s="77">
        <f t="shared" si="596"/>
        <v>0</v>
      </c>
      <c r="BU342" s="77">
        <f t="shared" si="597"/>
        <v>0</v>
      </c>
      <c r="BV342" s="77">
        <f t="shared" si="598"/>
        <v>0</v>
      </c>
      <c r="BW342" s="77">
        <f t="shared" si="599"/>
        <v>0</v>
      </c>
      <c r="BX342" s="77">
        <f t="shared" si="600"/>
        <v>0</v>
      </c>
      <c r="BY342" s="77">
        <f t="shared" si="601"/>
        <v>0</v>
      </c>
      <c r="BZ342" s="77">
        <f t="shared" si="602"/>
        <v>0</v>
      </c>
      <c r="CA342" s="77">
        <f t="shared" si="603"/>
        <v>0</v>
      </c>
      <c r="CB342" s="77">
        <f t="shared" si="604"/>
        <v>0</v>
      </c>
      <c r="CC342" s="77">
        <f t="shared" si="605"/>
        <v>13</v>
      </c>
      <c r="CD342" s="75"/>
      <c r="CE342" s="77"/>
      <c r="CF342" s="77">
        <f t="shared" si="606"/>
        <v>10.743801652892563</v>
      </c>
      <c r="CG342" s="77">
        <f t="shared" si="607"/>
        <v>0</v>
      </c>
      <c r="CH342" s="77">
        <f t="shared" si="608"/>
        <v>0</v>
      </c>
      <c r="CI342" s="77">
        <f t="shared" si="609"/>
        <v>0</v>
      </c>
      <c r="CJ342" s="77">
        <f t="shared" si="610"/>
        <v>0</v>
      </c>
      <c r="CK342" s="77">
        <f t="shared" si="611"/>
        <v>0</v>
      </c>
      <c r="CL342" s="77">
        <f t="shared" si="612"/>
        <v>0</v>
      </c>
      <c r="CM342" s="77">
        <f t="shared" si="613"/>
        <v>0</v>
      </c>
      <c r="CN342" s="77">
        <f t="shared" si="614"/>
        <v>0</v>
      </c>
      <c r="CO342" s="77">
        <f t="shared" si="615"/>
        <v>0</v>
      </c>
      <c r="CP342" s="77">
        <f t="shared" si="616"/>
        <v>0</v>
      </c>
      <c r="CQ342" s="77">
        <f t="shared" si="617"/>
        <v>0</v>
      </c>
      <c r="CR342" s="77">
        <f t="shared" si="618"/>
        <v>10.743801652892563</v>
      </c>
      <c r="CS342" s="75"/>
      <c r="CT342" s="75"/>
      <c r="CU342" s="78">
        <f t="shared" si="631"/>
        <v>26</v>
      </c>
      <c r="CV342" s="78">
        <f t="shared" si="632"/>
        <v>0</v>
      </c>
      <c r="CW342" s="78">
        <f t="shared" si="633"/>
        <v>0</v>
      </c>
      <c r="CX342" s="78">
        <f t="shared" si="634"/>
        <v>0</v>
      </c>
      <c r="CY342" s="78">
        <f t="shared" si="635"/>
        <v>0</v>
      </c>
      <c r="CZ342" s="78">
        <f t="shared" si="636"/>
        <v>0</v>
      </c>
      <c r="DA342" s="78">
        <f t="shared" si="637"/>
        <v>0</v>
      </c>
      <c r="DB342" s="78">
        <f t="shared" si="638"/>
        <v>0</v>
      </c>
      <c r="DC342" s="78">
        <f t="shared" si="639"/>
        <v>0</v>
      </c>
      <c r="DD342" s="78">
        <f t="shared" si="640"/>
        <v>0</v>
      </c>
      <c r="DE342" s="78">
        <f t="shared" si="641"/>
        <v>0</v>
      </c>
      <c r="DF342" s="78">
        <f t="shared" si="642"/>
        <v>0</v>
      </c>
      <c r="DG342" s="77">
        <f t="shared" si="643"/>
        <v>26</v>
      </c>
      <c r="DH342" s="75"/>
      <c r="DJ342" s="6">
        <f t="shared" si="644"/>
        <v>30</v>
      </c>
      <c r="DK342" s="6">
        <f t="shared" si="645"/>
        <v>0</v>
      </c>
      <c r="DL342" s="6">
        <f t="shared" si="646"/>
        <v>0</v>
      </c>
      <c r="DM342" s="6">
        <f t="shared" si="647"/>
        <v>0</v>
      </c>
      <c r="DN342" s="6">
        <f t="shared" si="648"/>
        <v>0</v>
      </c>
      <c r="DO342" s="6">
        <f t="shared" si="649"/>
        <v>0</v>
      </c>
      <c r="DP342" s="6">
        <f t="shared" si="650"/>
        <v>0</v>
      </c>
      <c r="DQ342" s="6">
        <f t="shared" si="651"/>
        <v>0</v>
      </c>
      <c r="DR342" s="6">
        <f t="shared" si="652"/>
        <v>0</v>
      </c>
      <c r="DS342" s="6">
        <f t="shared" si="653"/>
        <v>0</v>
      </c>
      <c r="DT342" s="6">
        <f t="shared" si="654"/>
        <v>0</v>
      </c>
      <c r="DU342" s="6">
        <f t="shared" si="655"/>
        <v>0</v>
      </c>
      <c r="DV342" s="77">
        <f t="shared" si="589"/>
        <v>30</v>
      </c>
      <c r="DY342" s="6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77">
        <f t="shared" si="671"/>
        <v>0</v>
      </c>
      <c r="EO342" s="75">
        <f t="shared" si="619"/>
        <v>56</v>
      </c>
      <c r="EP342" s="75">
        <f t="shared" si="620"/>
        <v>0</v>
      </c>
      <c r="EQ342" s="75">
        <f t="shared" si="621"/>
        <v>0</v>
      </c>
      <c r="ER342" s="75">
        <f t="shared" si="622"/>
        <v>0</v>
      </c>
      <c r="ES342" s="75">
        <f t="shared" si="623"/>
        <v>0</v>
      </c>
      <c r="ET342" s="75">
        <f t="shared" si="624"/>
        <v>0</v>
      </c>
      <c r="EU342" s="75">
        <f t="shared" si="625"/>
        <v>0</v>
      </c>
      <c r="EV342" s="75">
        <f t="shared" si="626"/>
        <v>0</v>
      </c>
      <c r="EW342" s="75">
        <f t="shared" si="627"/>
        <v>0</v>
      </c>
      <c r="EX342" s="75">
        <f t="shared" si="628"/>
        <v>0</v>
      </c>
      <c r="EY342" s="75">
        <f t="shared" si="629"/>
        <v>0</v>
      </c>
      <c r="EZ342" s="75">
        <f t="shared" si="630"/>
        <v>0</v>
      </c>
      <c r="FA342" s="77">
        <f t="shared" si="672"/>
        <v>56</v>
      </c>
      <c r="FD342" s="75">
        <f t="shared" si="656"/>
        <v>1244</v>
      </c>
      <c r="FE342" s="75">
        <f t="shared" si="657"/>
        <v>0</v>
      </c>
      <c r="FF342" s="75">
        <f t="shared" si="658"/>
        <v>0</v>
      </c>
      <c r="FG342" s="75">
        <f t="shared" si="659"/>
        <v>0</v>
      </c>
      <c r="FH342" s="75">
        <f t="shared" si="660"/>
        <v>0</v>
      </c>
      <c r="FI342" s="75">
        <f t="shared" si="661"/>
        <v>0</v>
      </c>
      <c r="FJ342" s="75">
        <f t="shared" si="662"/>
        <v>0</v>
      </c>
      <c r="FK342" s="75">
        <f t="shared" si="663"/>
        <v>0</v>
      </c>
      <c r="FL342" s="75">
        <f t="shared" si="664"/>
        <v>0</v>
      </c>
      <c r="FM342" s="75">
        <f t="shared" si="665"/>
        <v>0</v>
      </c>
      <c r="FN342" s="75">
        <f t="shared" si="666"/>
        <v>0</v>
      </c>
      <c r="FO342" s="75">
        <f t="shared" si="667"/>
        <v>0</v>
      </c>
      <c r="FP342" s="75">
        <f t="shared" si="668"/>
        <v>1244</v>
      </c>
    </row>
    <row r="343" spans="1:172" ht="15" customHeight="1" outlineLevel="2" x14ac:dyDescent="0.25">
      <c r="A343" s="30">
        <v>12</v>
      </c>
      <c r="B343" s="30" t="s">
        <v>408</v>
      </c>
      <c r="C343" s="30" t="s">
        <v>6</v>
      </c>
      <c r="D343" s="64">
        <f t="shared" si="591"/>
        <v>16334</v>
      </c>
      <c r="E343" s="62">
        <v>16334</v>
      </c>
      <c r="F343" s="39" t="s">
        <v>1042</v>
      </c>
      <c r="G343" s="36" t="s">
        <v>410</v>
      </c>
      <c r="H343" s="36" t="s">
        <v>410</v>
      </c>
      <c r="I343" s="55" t="s">
        <v>1041</v>
      </c>
      <c r="J343" s="44" t="s">
        <v>463</v>
      </c>
      <c r="K343" s="44" t="s">
        <v>463</v>
      </c>
      <c r="L343" s="32" t="s">
        <v>220</v>
      </c>
      <c r="M343" s="33" t="s">
        <v>405</v>
      </c>
      <c r="N343" s="34">
        <v>0.01</v>
      </c>
      <c r="O343" s="34">
        <v>0.02</v>
      </c>
      <c r="P343" s="34">
        <v>0</v>
      </c>
      <c r="Q343" s="34">
        <v>0</v>
      </c>
      <c r="R343" s="33">
        <v>0</v>
      </c>
      <c r="S343" s="33">
        <v>0</v>
      </c>
      <c r="T343" s="33">
        <v>30</v>
      </c>
      <c r="U343" s="33"/>
      <c r="X343" s="75">
        <f>+VLOOKUP($D343,[1]venta_neta_cons!$A$2:$N$1048576,3,0)</f>
        <v>3622</v>
      </c>
      <c r="Y343" s="75">
        <f>+VLOOKUP($D343,[1]venta_neta_cons!$A$2:$N$1048576,4,0)</f>
        <v>0</v>
      </c>
      <c r="Z343" s="75">
        <f>+VLOOKUP($D343,[1]venta_neta_cons!$A$2:$N$1048576,5,0)</f>
        <v>0</v>
      </c>
      <c r="AA343" s="75">
        <f>+VLOOKUP($D343,[1]venta_neta_cons!$A$2:$N$1048576,6,0)</f>
        <v>0</v>
      </c>
      <c r="AB343" s="75">
        <f>+VLOOKUP($D343,[1]venta_neta_cons!$A$2:$N$1048576,7,0)</f>
        <v>0</v>
      </c>
      <c r="AC343" s="75">
        <f>+VLOOKUP($D343,[1]venta_neta_cons!$A$2:$N$1048576,8,0)</f>
        <v>0</v>
      </c>
      <c r="AD343" s="75">
        <f>+VLOOKUP($D343,[1]venta_neta_cons!$A$2:$N$1048576,9,0)</f>
        <v>0</v>
      </c>
      <c r="AE343" s="75">
        <f>+VLOOKUP($D343,[1]venta_neta_cons!$A$2:$N$1048576,10,0)</f>
        <v>0</v>
      </c>
      <c r="AF343" s="75">
        <f>+VLOOKUP($D343,[1]venta_neta_cons!$A$2:$N$1048576,11,0)</f>
        <v>0</v>
      </c>
      <c r="AG343" s="75">
        <f>+VLOOKUP($D343,[1]venta_neta_cons!$A$2:$N$1048576,12,0)</f>
        <v>0</v>
      </c>
      <c r="AH343" s="75">
        <f>+VLOOKUP($D343,[1]venta_neta_cons!$A$2:$N$1048576,13,0)</f>
        <v>0</v>
      </c>
      <c r="AI343" s="75">
        <f>+VLOOKUP($D343,[1]venta_neta_cons!$A$2:$N$1048576,14,0)</f>
        <v>0</v>
      </c>
      <c r="AJ343" s="76">
        <f t="shared" si="592"/>
        <v>3622</v>
      </c>
      <c r="AK343" s="159">
        <f t="shared" si="590"/>
        <v>0.22105466593042514</v>
      </c>
      <c r="AL343" s="76"/>
      <c r="AM343" s="75">
        <f>+VLOOKUP($D343,[1]saldo_cons!$A$2:$N$1048576,3,0)</f>
        <v>3622</v>
      </c>
      <c r="AN343" s="75">
        <f>+VLOOKUP($D343,[1]saldo_cons!$A$2:$N$1048576,4,0)</f>
        <v>0</v>
      </c>
      <c r="AO343" s="75">
        <f>+VLOOKUP($D343,[1]saldo_cons!$A$2:$N$1048576,5,0)</f>
        <v>0</v>
      </c>
      <c r="AP343" s="75">
        <f>+VLOOKUP($D343,[1]saldo_cons!$A$2:$N$1048576,6,0)</f>
        <v>0</v>
      </c>
      <c r="AQ343" s="75">
        <f>+VLOOKUP($D343,[1]saldo_cons!$A$2:$N$1048576,7,0)</f>
        <v>0</v>
      </c>
      <c r="AR343" s="75">
        <f>+VLOOKUP($D343,[1]saldo_cons!$A$2:$N$1048576,8,0)</f>
        <v>0</v>
      </c>
      <c r="AS343" s="75">
        <f>+VLOOKUP($D343,[1]saldo_cons!$A$2:$N$1048576,9,0)</f>
        <v>0</v>
      </c>
      <c r="AT343" s="75">
        <f>+VLOOKUP($D343,[1]saldo_cons!$A$2:$N$1048576,10,0)</f>
        <v>0</v>
      </c>
      <c r="AU343" s="75">
        <f>+VLOOKUP($D343,[1]saldo_cons!$A$2:$N$1048576,11,0)</f>
        <v>0</v>
      </c>
      <c r="AV343" s="75">
        <f>+VLOOKUP($D343,[1]saldo_cons!$A$2:$N$1048576,12,0)</f>
        <v>0</v>
      </c>
      <c r="AW343" s="75">
        <f>+VLOOKUP($D343,[1]saldo_cons!$A$2:$N$1048576,13,0)</f>
        <v>0</v>
      </c>
      <c r="AX343" s="75">
        <f>+VLOOKUP($D343,[1]saldo_cons!$A$2:$N$1048576,14,0)</f>
        <v>0</v>
      </c>
      <c r="AY343" s="76">
        <f t="shared" si="669"/>
        <v>3622</v>
      </c>
      <c r="AZ343" s="76"/>
      <c r="BA343" s="76"/>
      <c r="BB343" s="75">
        <f>+VLOOKUP($D343,[1]ggr_cons!$A$2:$N$1048576,3,0)</f>
        <v>800.65999999999985</v>
      </c>
      <c r="BC343" s="75">
        <f>+VLOOKUP($D343,[1]ggr_cons!$A$2:$N$1048576,4,0)</f>
        <v>0</v>
      </c>
      <c r="BD343" s="75">
        <f>+VLOOKUP($D343,[1]ggr_cons!$A$2:$N$1048576,5,0)</f>
        <v>0</v>
      </c>
      <c r="BE343" s="75">
        <f>+VLOOKUP($D343,[1]ggr_cons!$A$2:$N$1048576,6,0)</f>
        <v>0</v>
      </c>
      <c r="BF343" s="75">
        <f>+VLOOKUP($D343,[1]ggr_cons!$A$2:$N$1048576,7,0)</f>
        <v>0</v>
      </c>
      <c r="BG343" s="75">
        <f>+VLOOKUP($D343,[1]ggr_cons!$A$2:$N$1048576,8,0)</f>
        <v>0</v>
      </c>
      <c r="BH343" s="75">
        <f>+VLOOKUP($D343,[1]ggr_cons!$A$2:$N$1048576,9,0)</f>
        <v>0</v>
      </c>
      <c r="BI343" s="75">
        <f>+VLOOKUP($D343,[1]ggr_cons!$A$2:$N$1048576,10,0)</f>
        <v>0</v>
      </c>
      <c r="BJ343" s="75">
        <f>+VLOOKUP($D343,[1]ggr_cons!$A$2:$N$1048576,11,0)</f>
        <v>0</v>
      </c>
      <c r="BK343" s="75">
        <f>+VLOOKUP($D343,[1]ggr_cons!$A$2:$N$1048576,12,0)</f>
        <v>0</v>
      </c>
      <c r="BL343" s="75">
        <f>+VLOOKUP($D343,[1]ggr_cons!$A$2:$N$1048576,13,0)</f>
        <v>0</v>
      </c>
      <c r="BM343" s="75">
        <f>+VLOOKUP($D343,[1]ggr_cons!$A$2:$N$1048576,14,0)</f>
        <v>0</v>
      </c>
      <c r="BN343" s="76">
        <f t="shared" si="670"/>
        <v>800.65999999999985</v>
      </c>
      <c r="BO343" s="75"/>
      <c r="BP343" s="75"/>
      <c r="BQ343" s="77">
        <f t="shared" si="593"/>
        <v>36.22</v>
      </c>
      <c r="BR343" s="77">
        <f t="shared" si="594"/>
        <v>0</v>
      </c>
      <c r="BS343" s="77">
        <f t="shared" si="595"/>
        <v>0</v>
      </c>
      <c r="BT343" s="77">
        <f t="shared" si="596"/>
        <v>0</v>
      </c>
      <c r="BU343" s="77">
        <f t="shared" si="597"/>
        <v>0</v>
      </c>
      <c r="BV343" s="77">
        <f t="shared" si="598"/>
        <v>0</v>
      </c>
      <c r="BW343" s="77">
        <f t="shared" si="599"/>
        <v>0</v>
      </c>
      <c r="BX343" s="77">
        <f t="shared" si="600"/>
        <v>0</v>
      </c>
      <c r="BY343" s="77">
        <f t="shared" si="601"/>
        <v>0</v>
      </c>
      <c r="BZ343" s="77">
        <f t="shared" si="602"/>
        <v>0</v>
      </c>
      <c r="CA343" s="77">
        <f t="shared" si="603"/>
        <v>0</v>
      </c>
      <c r="CB343" s="77">
        <f t="shared" si="604"/>
        <v>0</v>
      </c>
      <c r="CC343" s="77">
        <f t="shared" si="605"/>
        <v>36.22</v>
      </c>
      <c r="CD343" s="75"/>
      <c r="CE343" s="77"/>
      <c r="CF343" s="77">
        <f t="shared" si="606"/>
        <v>29.93388429752066</v>
      </c>
      <c r="CG343" s="77">
        <f t="shared" si="607"/>
        <v>0</v>
      </c>
      <c r="CH343" s="77">
        <f t="shared" si="608"/>
        <v>0</v>
      </c>
      <c r="CI343" s="77">
        <f t="shared" si="609"/>
        <v>0</v>
      </c>
      <c r="CJ343" s="77">
        <f t="shared" si="610"/>
        <v>0</v>
      </c>
      <c r="CK343" s="77">
        <f t="shared" si="611"/>
        <v>0</v>
      </c>
      <c r="CL343" s="77">
        <f t="shared" si="612"/>
        <v>0</v>
      </c>
      <c r="CM343" s="77">
        <f t="shared" si="613"/>
        <v>0</v>
      </c>
      <c r="CN343" s="77">
        <f t="shared" si="614"/>
        <v>0</v>
      </c>
      <c r="CO343" s="77">
        <f t="shared" si="615"/>
        <v>0</v>
      </c>
      <c r="CP343" s="77">
        <f t="shared" si="616"/>
        <v>0</v>
      </c>
      <c r="CQ343" s="77">
        <f t="shared" si="617"/>
        <v>0</v>
      </c>
      <c r="CR343" s="77">
        <f t="shared" si="618"/>
        <v>29.93388429752066</v>
      </c>
      <c r="CS343" s="75"/>
      <c r="CT343" s="75"/>
      <c r="CU343" s="78">
        <f t="shared" si="631"/>
        <v>72.44</v>
      </c>
      <c r="CV343" s="78">
        <f t="shared" si="632"/>
        <v>0</v>
      </c>
      <c r="CW343" s="78">
        <f t="shared" si="633"/>
        <v>0</v>
      </c>
      <c r="CX343" s="78">
        <f t="shared" si="634"/>
        <v>0</v>
      </c>
      <c r="CY343" s="78">
        <f t="shared" si="635"/>
        <v>0</v>
      </c>
      <c r="CZ343" s="78">
        <f t="shared" si="636"/>
        <v>0</v>
      </c>
      <c r="DA343" s="78">
        <f t="shared" si="637"/>
        <v>0</v>
      </c>
      <c r="DB343" s="78">
        <f t="shared" si="638"/>
        <v>0</v>
      </c>
      <c r="DC343" s="78">
        <f t="shared" si="639"/>
        <v>0</v>
      </c>
      <c r="DD343" s="78">
        <f t="shared" si="640"/>
        <v>0</v>
      </c>
      <c r="DE343" s="78">
        <f t="shared" si="641"/>
        <v>0</v>
      </c>
      <c r="DF343" s="78">
        <f t="shared" si="642"/>
        <v>0</v>
      </c>
      <c r="DG343" s="77">
        <f t="shared" si="643"/>
        <v>72.44</v>
      </c>
      <c r="DH343" s="75"/>
      <c r="DJ343" s="6">
        <f t="shared" si="644"/>
        <v>30</v>
      </c>
      <c r="DK343" s="6">
        <f t="shared" si="645"/>
        <v>0</v>
      </c>
      <c r="DL343" s="6">
        <f t="shared" si="646"/>
        <v>0</v>
      </c>
      <c r="DM343" s="6">
        <f t="shared" si="647"/>
        <v>0</v>
      </c>
      <c r="DN343" s="6">
        <f t="shared" si="648"/>
        <v>0</v>
      </c>
      <c r="DO343" s="6">
        <f t="shared" si="649"/>
        <v>0</v>
      </c>
      <c r="DP343" s="6">
        <f t="shared" si="650"/>
        <v>0</v>
      </c>
      <c r="DQ343" s="6">
        <f t="shared" si="651"/>
        <v>0</v>
      </c>
      <c r="DR343" s="6">
        <f t="shared" si="652"/>
        <v>0</v>
      </c>
      <c r="DS343" s="6">
        <f t="shared" si="653"/>
        <v>0</v>
      </c>
      <c r="DT343" s="6">
        <f t="shared" si="654"/>
        <v>0</v>
      </c>
      <c r="DU343" s="6">
        <f t="shared" si="655"/>
        <v>0</v>
      </c>
      <c r="DV343" s="77">
        <f t="shared" si="589"/>
        <v>30</v>
      </c>
      <c r="DY343" s="6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77">
        <f t="shared" si="671"/>
        <v>0</v>
      </c>
      <c r="EO343" s="75">
        <f t="shared" si="619"/>
        <v>102.44</v>
      </c>
      <c r="EP343" s="75">
        <f t="shared" si="620"/>
        <v>0</v>
      </c>
      <c r="EQ343" s="75">
        <f t="shared" si="621"/>
        <v>0</v>
      </c>
      <c r="ER343" s="75">
        <f t="shared" si="622"/>
        <v>0</v>
      </c>
      <c r="ES343" s="75">
        <f t="shared" si="623"/>
        <v>0</v>
      </c>
      <c r="ET343" s="75">
        <f t="shared" si="624"/>
        <v>0</v>
      </c>
      <c r="EU343" s="75">
        <f t="shared" si="625"/>
        <v>0</v>
      </c>
      <c r="EV343" s="75">
        <f t="shared" si="626"/>
        <v>0</v>
      </c>
      <c r="EW343" s="75">
        <f t="shared" si="627"/>
        <v>0</v>
      </c>
      <c r="EX343" s="75">
        <f t="shared" si="628"/>
        <v>0</v>
      </c>
      <c r="EY343" s="75">
        <f t="shared" si="629"/>
        <v>0</v>
      </c>
      <c r="EZ343" s="75">
        <f t="shared" si="630"/>
        <v>0</v>
      </c>
      <c r="FA343" s="77">
        <f t="shared" si="672"/>
        <v>102.44</v>
      </c>
      <c r="FD343" s="75">
        <f t="shared" si="656"/>
        <v>3519.56</v>
      </c>
      <c r="FE343" s="75">
        <f t="shared" si="657"/>
        <v>0</v>
      </c>
      <c r="FF343" s="75">
        <f t="shared" si="658"/>
        <v>0</v>
      </c>
      <c r="FG343" s="75">
        <f t="shared" si="659"/>
        <v>0</v>
      </c>
      <c r="FH343" s="75">
        <f t="shared" si="660"/>
        <v>0</v>
      </c>
      <c r="FI343" s="75">
        <f t="shared" si="661"/>
        <v>0</v>
      </c>
      <c r="FJ343" s="75">
        <f t="shared" si="662"/>
        <v>0</v>
      </c>
      <c r="FK343" s="75">
        <f t="shared" si="663"/>
        <v>0</v>
      </c>
      <c r="FL343" s="75">
        <f t="shared" si="664"/>
        <v>0</v>
      </c>
      <c r="FM343" s="75">
        <f t="shared" si="665"/>
        <v>0</v>
      </c>
      <c r="FN343" s="75">
        <f t="shared" si="666"/>
        <v>0</v>
      </c>
      <c r="FO343" s="75">
        <f t="shared" si="667"/>
        <v>0</v>
      </c>
      <c r="FP343" s="75">
        <f t="shared" si="668"/>
        <v>3519.56</v>
      </c>
    </row>
    <row r="344" spans="1:172" ht="15" customHeight="1" outlineLevel="2" x14ac:dyDescent="0.25">
      <c r="A344" s="30">
        <v>12</v>
      </c>
      <c r="B344" s="30" t="s">
        <v>408</v>
      </c>
      <c r="C344" s="30" t="s">
        <v>6</v>
      </c>
      <c r="D344" s="64">
        <f t="shared" si="591"/>
        <v>16335</v>
      </c>
      <c r="E344" s="62">
        <v>16335</v>
      </c>
      <c r="F344" s="39" t="s">
        <v>1044</v>
      </c>
      <c r="G344" s="36" t="s">
        <v>410</v>
      </c>
      <c r="H344" s="36" t="s">
        <v>410</v>
      </c>
      <c r="I344" s="39" t="s">
        <v>1043</v>
      </c>
      <c r="J344" s="44" t="s">
        <v>414</v>
      </c>
      <c r="K344" s="44" t="s">
        <v>415</v>
      </c>
      <c r="L344" s="32" t="s">
        <v>220</v>
      </c>
      <c r="M344" s="33" t="s">
        <v>405</v>
      </c>
      <c r="N344" s="34">
        <v>0.01</v>
      </c>
      <c r="O344" s="34">
        <v>0.02</v>
      </c>
      <c r="P344" s="34">
        <v>0</v>
      </c>
      <c r="Q344" s="34">
        <v>0</v>
      </c>
      <c r="R344" s="33">
        <v>0</v>
      </c>
      <c r="S344" s="33">
        <v>0</v>
      </c>
      <c r="T344" s="33">
        <v>30</v>
      </c>
      <c r="U344" s="33"/>
      <c r="X344" s="75">
        <f>+VLOOKUP($D344,[1]venta_neta_cons!$A$2:$N$1048576,3,0)</f>
        <v>10912</v>
      </c>
      <c r="Y344" s="75">
        <f>+VLOOKUP($D344,[1]venta_neta_cons!$A$2:$N$1048576,4,0)</f>
        <v>0</v>
      </c>
      <c r="Z344" s="75">
        <f>+VLOOKUP($D344,[1]venta_neta_cons!$A$2:$N$1048576,5,0)</f>
        <v>0</v>
      </c>
      <c r="AA344" s="75">
        <f>+VLOOKUP($D344,[1]venta_neta_cons!$A$2:$N$1048576,6,0)</f>
        <v>0</v>
      </c>
      <c r="AB344" s="75">
        <f>+VLOOKUP($D344,[1]venta_neta_cons!$A$2:$N$1048576,7,0)</f>
        <v>0</v>
      </c>
      <c r="AC344" s="75">
        <f>+VLOOKUP($D344,[1]venta_neta_cons!$A$2:$N$1048576,8,0)</f>
        <v>0</v>
      </c>
      <c r="AD344" s="75">
        <f>+VLOOKUP($D344,[1]venta_neta_cons!$A$2:$N$1048576,9,0)</f>
        <v>0</v>
      </c>
      <c r="AE344" s="75">
        <f>+VLOOKUP($D344,[1]venta_neta_cons!$A$2:$N$1048576,10,0)</f>
        <v>0</v>
      </c>
      <c r="AF344" s="75">
        <f>+VLOOKUP($D344,[1]venta_neta_cons!$A$2:$N$1048576,11,0)</f>
        <v>0</v>
      </c>
      <c r="AG344" s="75">
        <f>+VLOOKUP($D344,[1]venta_neta_cons!$A$2:$N$1048576,12,0)</f>
        <v>0</v>
      </c>
      <c r="AH344" s="75">
        <f>+VLOOKUP($D344,[1]venta_neta_cons!$A$2:$N$1048576,13,0)</f>
        <v>0</v>
      </c>
      <c r="AI344" s="75">
        <f>+VLOOKUP($D344,[1]venta_neta_cons!$A$2:$N$1048576,14,0)</f>
        <v>0</v>
      </c>
      <c r="AJ344" s="76">
        <f t="shared" si="592"/>
        <v>10912</v>
      </c>
      <c r="AK344" s="159">
        <f t="shared" si="590"/>
        <v>-0.17055810117302045</v>
      </c>
      <c r="AL344" s="76"/>
      <c r="AM344" s="75">
        <f>+VLOOKUP($D344,[1]saldo_cons!$A$2:$N$1048576,3,0)</f>
        <v>10912</v>
      </c>
      <c r="AN344" s="75">
        <f>+VLOOKUP($D344,[1]saldo_cons!$A$2:$N$1048576,4,0)</f>
        <v>0</v>
      </c>
      <c r="AO344" s="75">
        <f>+VLOOKUP($D344,[1]saldo_cons!$A$2:$N$1048576,5,0)</f>
        <v>0</v>
      </c>
      <c r="AP344" s="75">
        <f>+VLOOKUP($D344,[1]saldo_cons!$A$2:$N$1048576,6,0)</f>
        <v>0</v>
      </c>
      <c r="AQ344" s="75">
        <f>+VLOOKUP($D344,[1]saldo_cons!$A$2:$N$1048576,7,0)</f>
        <v>0</v>
      </c>
      <c r="AR344" s="75">
        <f>+VLOOKUP($D344,[1]saldo_cons!$A$2:$N$1048576,8,0)</f>
        <v>0</v>
      </c>
      <c r="AS344" s="75">
        <f>+VLOOKUP($D344,[1]saldo_cons!$A$2:$N$1048576,9,0)</f>
        <v>0</v>
      </c>
      <c r="AT344" s="75">
        <f>+VLOOKUP($D344,[1]saldo_cons!$A$2:$N$1048576,10,0)</f>
        <v>0</v>
      </c>
      <c r="AU344" s="75">
        <f>+VLOOKUP($D344,[1]saldo_cons!$A$2:$N$1048576,11,0)</f>
        <v>0</v>
      </c>
      <c r="AV344" s="75">
        <f>+VLOOKUP($D344,[1]saldo_cons!$A$2:$N$1048576,12,0)</f>
        <v>0</v>
      </c>
      <c r="AW344" s="75">
        <f>+VLOOKUP($D344,[1]saldo_cons!$A$2:$N$1048576,13,0)</f>
        <v>0</v>
      </c>
      <c r="AX344" s="75">
        <f>+VLOOKUP($D344,[1]saldo_cons!$A$2:$N$1048576,14,0)</f>
        <v>0</v>
      </c>
      <c r="AY344" s="76">
        <f t="shared" si="669"/>
        <v>10912</v>
      </c>
      <c r="AZ344" s="76"/>
      <c r="BA344" s="76"/>
      <c r="BB344" s="75">
        <f>+VLOOKUP($D344,[1]ggr_cons!$A$2:$N$1048576,3,0)</f>
        <v>-1861.1299999999992</v>
      </c>
      <c r="BC344" s="75">
        <f>+VLOOKUP($D344,[1]ggr_cons!$A$2:$N$1048576,4,0)</f>
        <v>0</v>
      </c>
      <c r="BD344" s="75">
        <f>+VLOOKUP($D344,[1]ggr_cons!$A$2:$N$1048576,5,0)</f>
        <v>0</v>
      </c>
      <c r="BE344" s="75">
        <f>+VLOOKUP($D344,[1]ggr_cons!$A$2:$N$1048576,6,0)</f>
        <v>0</v>
      </c>
      <c r="BF344" s="75">
        <f>+VLOOKUP($D344,[1]ggr_cons!$A$2:$N$1048576,7,0)</f>
        <v>0</v>
      </c>
      <c r="BG344" s="75">
        <f>+VLOOKUP($D344,[1]ggr_cons!$A$2:$N$1048576,8,0)</f>
        <v>0</v>
      </c>
      <c r="BH344" s="75">
        <f>+VLOOKUP($D344,[1]ggr_cons!$A$2:$N$1048576,9,0)</f>
        <v>0</v>
      </c>
      <c r="BI344" s="75">
        <f>+VLOOKUP($D344,[1]ggr_cons!$A$2:$N$1048576,10,0)</f>
        <v>0</v>
      </c>
      <c r="BJ344" s="75">
        <f>+VLOOKUP($D344,[1]ggr_cons!$A$2:$N$1048576,11,0)</f>
        <v>0</v>
      </c>
      <c r="BK344" s="75">
        <f>+VLOOKUP($D344,[1]ggr_cons!$A$2:$N$1048576,12,0)</f>
        <v>0</v>
      </c>
      <c r="BL344" s="75">
        <f>+VLOOKUP($D344,[1]ggr_cons!$A$2:$N$1048576,13,0)</f>
        <v>0</v>
      </c>
      <c r="BM344" s="75">
        <f>+VLOOKUP($D344,[1]ggr_cons!$A$2:$N$1048576,14,0)</f>
        <v>0</v>
      </c>
      <c r="BN344" s="76">
        <f t="shared" si="670"/>
        <v>-1861.1299999999992</v>
      </c>
      <c r="BO344" s="75"/>
      <c r="BP344" s="75"/>
      <c r="BQ344" s="77">
        <f t="shared" si="593"/>
        <v>109.12</v>
      </c>
      <c r="BR344" s="77">
        <f t="shared" si="594"/>
        <v>0</v>
      </c>
      <c r="BS344" s="77">
        <f t="shared" si="595"/>
        <v>0</v>
      </c>
      <c r="BT344" s="77">
        <f t="shared" si="596"/>
        <v>0</v>
      </c>
      <c r="BU344" s="77">
        <f t="shared" si="597"/>
        <v>0</v>
      </c>
      <c r="BV344" s="77">
        <f t="shared" si="598"/>
        <v>0</v>
      </c>
      <c r="BW344" s="77">
        <f t="shared" si="599"/>
        <v>0</v>
      </c>
      <c r="BX344" s="77">
        <f t="shared" si="600"/>
        <v>0</v>
      </c>
      <c r="BY344" s="77">
        <f t="shared" si="601"/>
        <v>0</v>
      </c>
      <c r="BZ344" s="77">
        <f t="shared" si="602"/>
        <v>0</v>
      </c>
      <c r="CA344" s="77">
        <f t="shared" si="603"/>
        <v>0</v>
      </c>
      <c r="CB344" s="77">
        <f t="shared" si="604"/>
        <v>0</v>
      </c>
      <c r="CC344" s="77">
        <f t="shared" si="605"/>
        <v>109.12</v>
      </c>
      <c r="CD344" s="75"/>
      <c r="CE344" s="77"/>
      <c r="CF344" s="77">
        <f t="shared" si="606"/>
        <v>90.181818181818187</v>
      </c>
      <c r="CG344" s="77">
        <f t="shared" si="607"/>
        <v>0</v>
      </c>
      <c r="CH344" s="77">
        <f t="shared" si="608"/>
        <v>0</v>
      </c>
      <c r="CI344" s="77">
        <f t="shared" si="609"/>
        <v>0</v>
      </c>
      <c r="CJ344" s="77">
        <f t="shared" si="610"/>
        <v>0</v>
      </c>
      <c r="CK344" s="77">
        <f t="shared" si="611"/>
        <v>0</v>
      </c>
      <c r="CL344" s="77">
        <f t="shared" si="612"/>
        <v>0</v>
      </c>
      <c r="CM344" s="77">
        <f t="shared" si="613"/>
        <v>0</v>
      </c>
      <c r="CN344" s="77">
        <f t="shared" si="614"/>
        <v>0</v>
      </c>
      <c r="CO344" s="77">
        <f t="shared" si="615"/>
        <v>0</v>
      </c>
      <c r="CP344" s="77">
        <f t="shared" si="616"/>
        <v>0</v>
      </c>
      <c r="CQ344" s="77">
        <f t="shared" si="617"/>
        <v>0</v>
      </c>
      <c r="CR344" s="77">
        <f t="shared" si="618"/>
        <v>90.181818181818187</v>
      </c>
      <c r="CS344" s="75"/>
      <c r="CT344" s="75"/>
      <c r="CU344" s="78">
        <f t="shared" si="631"/>
        <v>218.24</v>
      </c>
      <c r="CV344" s="78">
        <f t="shared" si="632"/>
        <v>0</v>
      </c>
      <c r="CW344" s="78">
        <f t="shared" si="633"/>
        <v>0</v>
      </c>
      <c r="CX344" s="78">
        <f t="shared" si="634"/>
        <v>0</v>
      </c>
      <c r="CY344" s="78">
        <f t="shared" si="635"/>
        <v>0</v>
      </c>
      <c r="CZ344" s="78">
        <f t="shared" si="636"/>
        <v>0</v>
      </c>
      <c r="DA344" s="78">
        <f t="shared" si="637"/>
        <v>0</v>
      </c>
      <c r="DB344" s="78">
        <f t="shared" si="638"/>
        <v>0</v>
      </c>
      <c r="DC344" s="78">
        <f t="shared" si="639"/>
        <v>0</v>
      </c>
      <c r="DD344" s="78">
        <f t="shared" si="640"/>
        <v>0</v>
      </c>
      <c r="DE344" s="78">
        <f t="shared" si="641"/>
        <v>0</v>
      </c>
      <c r="DF344" s="78">
        <f t="shared" si="642"/>
        <v>0</v>
      </c>
      <c r="DG344" s="77">
        <f t="shared" si="643"/>
        <v>218.24</v>
      </c>
      <c r="DH344" s="75"/>
      <c r="DJ344" s="6">
        <f t="shared" si="644"/>
        <v>30</v>
      </c>
      <c r="DK344" s="6">
        <f t="shared" si="645"/>
        <v>0</v>
      </c>
      <c r="DL344" s="6">
        <f t="shared" si="646"/>
        <v>0</v>
      </c>
      <c r="DM344" s="6">
        <f t="shared" si="647"/>
        <v>0</v>
      </c>
      <c r="DN344" s="6">
        <f t="shared" si="648"/>
        <v>0</v>
      </c>
      <c r="DO344" s="6">
        <f t="shared" si="649"/>
        <v>0</v>
      </c>
      <c r="DP344" s="6">
        <f t="shared" si="650"/>
        <v>0</v>
      </c>
      <c r="DQ344" s="6">
        <f t="shared" si="651"/>
        <v>0</v>
      </c>
      <c r="DR344" s="6">
        <f t="shared" si="652"/>
        <v>0</v>
      </c>
      <c r="DS344" s="6">
        <f t="shared" si="653"/>
        <v>0</v>
      </c>
      <c r="DT344" s="6">
        <f t="shared" si="654"/>
        <v>0</v>
      </c>
      <c r="DU344" s="6">
        <f t="shared" si="655"/>
        <v>0</v>
      </c>
      <c r="DV344" s="77">
        <f t="shared" si="589"/>
        <v>30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6">
        <v>0</v>
      </c>
      <c r="EF344" s="6">
        <v>0</v>
      </c>
      <c r="EG344" s="6">
        <v>0</v>
      </c>
      <c r="EH344" s="6">
        <v>0</v>
      </c>
      <c r="EI344" s="6">
        <v>0</v>
      </c>
      <c r="EJ344" s="6">
        <v>0</v>
      </c>
      <c r="EK344" s="77">
        <f t="shared" si="671"/>
        <v>0</v>
      </c>
      <c r="EO344" s="75">
        <f t="shared" si="619"/>
        <v>248.24</v>
      </c>
      <c r="EP344" s="75">
        <f t="shared" si="620"/>
        <v>0</v>
      </c>
      <c r="EQ344" s="75">
        <f t="shared" si="621"/>
        <v>0</v>
      </c>
      <c r="ER344" s="75">
        <f t="shared" si="622"/>
        <v>0</v>
      </c>
      <c r="ES344" s="75">
        <f t="shared" si="623"/>
        <v>0</v>
      </c>
      <c r="ET344" s="75">
        <f t="shared" si="624"/>
        <v>0</v>
      </c>
      <c r="EU344" s="75">
        <f t="shared" si="625"/>
        <v>0</v>
      </c>
      <c r="EV344" s="75">
        <f t="shared" si="626"/>
        <v>0</v>
      </c>
      <c r="EW344" s="75">
        <f t="shared" si="627"/>
        <v>0</v>
      </c>
      <c r="EX344" s="75">
        <f t="shared" si="628"/>
        <v>0</v>
      </c>
      <c r="EY344" s="75">
        <f t="shared" si="629"/>
        <v>0</v>
      </c>
      <c r="EZ344" s="75">
        <f t="shared" si="630"/>
        <v>0</v>
      </c>
      <c r="FA344" s="77">
        <f t="shared" si="672"/>
        <v>248.24</v>
      </c>
      <c r="FD344" s="75">
        <f t="shared" si="656"/>
        <v>10663.76</v>
      </c>
      <c r="FE344" s="75">
        <f t="shared" si="657"/>
        <v>0</v>
      </c>
      <c r="FF344" s="75">
        <f t="shared" si="658"/>
        <v>0</v>
      </c>
      <c r="FG344" s="75">
        <f t="shared" si="659"/>
        <v>0</v>
      </c>
      <c r="FH344" s="75">
        <f t="shared" si="660"/>
        <v>0</v>
      </c>
      <c r="FI344" s="75">
        <f t="shared" si="661"/>
        <v>0</v>
      </c>
      <c r="FJ344" s="75">
        <f t="shared" si="662"/>
        <v>0</v>
      </c>
      <c r="FK344" s="75">
        <f t="shared" si="663"/>
        <v>0</v>
      </c>
      <c r="FL344" s="75">
        <f t="shared" si="664"/>
        <v>0</v>
      </c>
      <c r="FM344" s="75">
        <f t="shared" si="665"/>
        <v>0</v>
      </c>
      <c r="FN344" s="75">
        <f t="shared" si="666"/>
        <v>0</v>
      </c>
      <c r="FO344" s="75">
        <f t="shared" si="667"/>
        <v>0</v>
      </c>
      <c r="FP344" s="75">
        <f t="shared" si="668"/>
        <v>10663.76</v>
      </c>
    </row>
    <row r="345" spans="1:172" ht="15" customHeight="1" outlineLevel="2" x14ac:dyDescent="0.25">
      <c r="A345" s="30">
        <v>12</v>
      </c>
      <c r="B345" s="30" t="s">
        <v>408</v>
      </c>
      <c r="C345" s="30" t="s">
        <v>6</v>
      </c>
      <c r="D345" s="64">
        <f t="shared" si="591"/>
        <v>16336</v>
      </c>
      <c r="E345" s="62">
        <v>16336</v>
      </c>
      <c r="F345" s="39" t="s">
        <v>1047</v>
      </c>
      <c r="G345" s="36" t="s">
        <v>410</v>
      </c>
      <c r="H345" s="36" t="s">
        <v>410</v>
      </c>
      <c r="I345" s="39" t="s">
        <v>1045</v>
      </c>
      <c r="J345" s="39" t="s">
        <v>1046</v>
      </c>
      <c r="K345" s="44" t="s">
        <v>415</v>
      </c>
      <c r="L345" s="32" t="s">
        <v>220</v>
      </c>
      <c r="M345" s="33" t="s">
        <v>405</v>
      </c>
      <c r="N345" s="34">
        <v>0.01</v>
      </c>
      <c r="O345" s="34">
        <v>0.02</v>
      </c>
      <c r="P345" s="34">
        <v>0</v>
      </c>
      <c r="Q345" s="34">
        <v>0</v>
      </c>
      <c r="R345" s="33">
        <v>0</v>
      </c>
      <c r="S345" s="33">
        <v>0</v>
      </c>
      <c r="T345" s="33">
        <v>30</v>
      </c>
      <c r="U345" s="33"/>
      <c r="X345" s="75">
        <f>+VLOOKUP($D345,[1]venta_neta_cons!$A$2:$N$1048576,3,0)</f>
        <v>2521</v>
      </c>
      <c r="Y345" s="75">
        <f>+VLOOKUP($D345,[1]venta_neta_cons!$A$2:$N$1048576,4,0)</f>
        <v>0</v>
      </c>
      <c r="Z345" s="75">
        <f>+VLOOKUP($D345,[1]venta_neta_cons!$A$2:$N$1048576,5,0)</f>
        <v>0</v>
      </c>
      <c r="AA345" s="75">
        <f>+VLOOKUP($D345,[1]venta_neta_cons!$A$2:$N$1048576,6,0)</f>
        <v>0</v>
      </c>
      <c r="AB345" s="75">
        <f>+VLOOKUP($D345,[1]venta_neta_cons!$A$2:$N$1048576,7,0)</f>
        <v>0</v>
      </c>
      <c r="AC345" s="75">
        <f>+VLOOKUP($D345,[1]venta_neta_cons!$A$2:$N$1048576,8,0)</f>
        <v>0</v>
      </c>
      <c r="AD345" s="75">
        <f>+VLOOKUP($D345,[1]venta_neta_cons!$A$2:$N$1048576,9,0)</f>
        <v>0</v>
      </c>
      <c r="AE345" s="75">
        <f>+VLOOKUP($D345,[1]venta_neta_cons!$A$2:$N$1048576,10,0)</f>
        <v>0</v>
      </c>
      <c r="AF345" s="75">
        <f>+VLOOKUP($D345,[1]venta_neta_cons!$A$2:$N$1048576,11,0)</f>
        <v>0</v>
      </c>
      <c r="AG345" s="75">
        <f>+VLOOKUP($D345,[1]venta_neta_cons!$A$2:$N$1048576,12,0)</f>
        <v>0</v>
      </c>
      <c r="AH345" s="75">
        <f>+VLOOKUP($D345,[1]venta_neta_cons!$A$2:$N$1048576,13,0)</f>
        <v>0</v>
      </c>
      <c r="AI345" s="75">
        <f>+VLOOKUP($D345,[1]venta_neta_cons!$A$2:$N$1048576,14,0)</f>
        <v>0</v>
      </c>
      <c r="AJ345" s="76">
        <f t="shared" si="592"/>
        <v>2521</v>
      </c>
      <c r="AK345" s="159">
        <f t="shared" si="590"/>
        <v>0.37103133677112254</v>
      </c>
      <c r="AL345" s="76"/>
      <c r="AM345" s="75">
        <f>+VLOOKUP($D345,[1]saldo_cons!$A$2:$N$1048576,3,0)</f>
        <v>2521</v>
      </c>
      <c r="AN345" s="75">
        <f>+VLOOKUP($D345,[1]saldo_cons!$A$2:$N$1048576,4,0)</f>
        <v>0</v>
      </c>
      <c r="AO345" s="75">
        <f>+VLOOKUP($D345,[1]saldo_cons!$A$2:$N$1048576,5,0)</f>
        <v>0</v>
      </c>
      <c r="AP345" s="75">
        <f>+VLOOKUP($D345,[1]saldo_cons!$A$2:$N$1048576,6,0)</f>
        <v>0</v>
      </c>
      <c r="AQ345" s="75">
        <f>+VLOOKUP($D345,[1]saldo_cons!$A$2:$N$1048576,7,0)</f>
        <v>0</v>
      </c>
      <c r="AR345" s="75">
        <f>+VLOOKUP($D345,[1]saldo_cons!$A$2:$N$1048576,8,0)</f>
        <v>0</v>
      </c>
      <c r="AS345" s="75">
        <f>+VLOOKUP($D345,[1]saldo_cons!$A$2:$N$1048576,9,0)</f>
        <v>0</v>
      </c>
      <c r="AT345" s="75">
        <f>+VLOOKUP($D345,[1]saldo_cons!$A$2:$N$1048576,10,0)</f>
        <v>0</v>
      </c>
      <c r="AU345" s="75">
        <f>+VLOOKUP($D345,[1]saldo_cons!$A$2:$N$1048576,11,0)</f>
        <v>0</v>
      </c>
      <c r="AV345" s="75">
        <f>+VLOOKUP($D345,[1]saldo_cons!$A$2:$N$1048576,12,0)</f>
        <v>0</v>
      </c>
      <c r="AW345" s="75">
        <f>+VLOOKUP($D345,[1]saldo_cons!$A$2:$N$1048576,13,0)</f>
        <v>0</v>
      </c>
      <c r="AX345" s="75">
        <f>+VLOOKUP($D345,[1]saldo_cons!$A$2:$N$1048576,14,0)</f>
        <v>0</v>
      </c>
      <c r="AY345" s="76">
        <f t="shared" si="669"/>
        <v>2521</v>
      </c>
      <c r="AZ345" s="76"/>
      <c r="BA345" s="76"/>
      <c r="BB345" s="75">
        <f>+VLOOKUP($D345,[1]ggr_cons!$A$2:$N$1048576,3,0)</f>
        <v>935.36999999999989</v>
      </c>
      <c r="BC345" s="75">
        <f>+VLOOKUP($D345,[1]ggr_cons!$A$2:$N$1048576,4,0)</f>
        <v>0</v>
      </c>
      <c r="BD345" s="75">
        <f>+VLOOKUP($D345,[1]ggr_cons!$A$2:$N$1048576,5,0)</f>
        <v>0</v>
      </c>
      <c r="BE345" s="75">
        <f>+VLOOKUP($D345,[1]ggr_cons!$A$2:$N$1048576,6,0)</f>
        <v>0</v>
      </c>
      <c r="BF345" s="75">
        <f>+VLOOKUP($D345,[1]ggr_cons!$A$2:$N$1048576,7,0)</f>
        <v>0</v>
      </c>
      <c r="BG345" s="75">
        <f>+VLOOKUP($D345,[1]ggr_cons!$A$2:$N$1048576,8,0)</f>
        <v>0</v>
      </c>
      <c r="BH345" s="75">
        <f>+VLOOKUP($D345,[1]ggr_cons!$A$2:$N$1048576,9,0)</f>
        <v>0</v>
      </c>
      <c r="BI345" s="75">
        <f>+VLOOKUP($D345,[1]ggr_cons!$A$2:$N$1048576,10,0)</f>
        <v>0</v>
      </c>
      <c r="BJ345" s="75">
        <f>+VLOOKUP($D345,[1]ggr_cons!$A$2:$N$1048576,11,0)</f>
        <v>0</v>
      </c>
      <c r="BK345" s="75">
        <f>+VLOOKUP($D345,[1]ggr_cons!$A$2:$N$1048576,12,0)</f>
        <v>0</v>
      </c>
      <c r="BL345" s="75">
        <f>+VLOOKUP($D345,[1]ggr_cons!$A$2:$N$1048576,13,0)</f>
        <v>0</v>
      </c>
      <c r="BM345" s="75">
        <f>+VLOOKUP($D345,[1]ggr_cons!$A$2:$N$1048576,14,0)</f>
        <v>0</v>
      </c>
      <c r="BN345" s="76">
        <f t="shared" si="670"/>
        <v>935.36999999999989</v>
      </c>
      <c r="BO345" s="75"/>
      <c r="BP345" s="75"/>
      <c r="BQ345" s="77">
        <f t="shared" si="593"/>
        <v>25.21</v>
      </c>
      <c r="BR345" s="77">
        <f t="shared" si="594"/>
        <v>0</v>
      </c>
      <c r="BS345" s="77">
        <f t="shared" si="595"/>
        <v>0</v>
      </c>
      <c r="BT345" s="77">
        <f t="shared" si="596"/>
        <v>0</v>
      </c>
      <c r="BU345" s="77">
        <f t="shared" si="597"/>
        <v>0</v>
      </c>
      <c r="BV345" s="77">
        <f t="shared" si="598"/>
        <v>0</v>
      </c>
      <c r="BW345" s="77">
        <f t="shared" si="599"/>
        <v>0</v>
      </c>
      <c r="BX345" s="77">
        <f t="shared" si="600"/>
        <v>0</v>
      </c>
      <c r="BY345" s="77">
        <f t="shared" si="601"/>
        <v>0</v>
      </c>
      <c r="BZ345" s="77">
        <f t="shared" si="602"/>
        <v>0</v>
      </c>
      <c r="CA345" s="77">
        <f t="shared" si="603"/>
        <v>0</v>
      </c>
      <c r="CB345" s="77">
        <f t="shared" si="604"/>
        <v>0</v>
      </c>
      <c r="CC345" s="77">
        <f t="shared" si="605"/>
        <v>25.21</v>
      </c>
      <c r="CD345" s="75"/>
      <c r="CE345" s="77"/>
      <c r="CF345" s="77">
        <f t="shared" si="606"/>
        <v>20.834710743801654</v>
      </c>
      <c r="CG345" s="77">
        <f t="shared" si="607"/>
        <v>0</v>
      </c>
      <c r="CH345" s="77">
        <f t="shared" si="608"/>
        <v>0</v>
      </c>
      <c r="CI345" s="77">
        <f t="shared" si="609"/>
        <v>0</v>
      </c>
      <c r="CJ345" s="77">
        <f t="shared" si="610"/>
        <v>0</v>
      </c>
      <c r="CK345" s="77">
        <f t="shared" si="611"/>
        <v>0</v>
      </c>
      <c r="CL345" s="77">
        <f t="shared" si="612"/>
        <v>0</v>
      </c>
      <c r="CM345" s="77">
        <f t="shared" si="613"/>
        <v>0</v>
      </c>
      <c r="CN345" s="77">
        <f t="shared" si="614"/>
        <v>0</v>
      </c>
      <c r="CO345" s="77">
        <f t="shared" si="615"/>
        <v>0</v>
      </c>
      <c r="CP345" s="77">
        <f t="shared" si="616"/>
        <v>0</v>
      </c>
      <c r="CQ345" s="77">
        <f t="shared" si="617"/>
        <v>0</v>
      </c>
      <c r="CR345" s="77">
        <f t="shared" si="618"/>
        <v>20.834710743801654</v>
      </c>
      <c r="CS345" s="75"/>
      <c r="CT345" s="75"/>
      <c r="CU345" s="78">
        <f t="shared" si="631"/>
        <v>50.42</v>
      </c>
      <c r="CV345" s="78">
        <f t="shared" si="632"/>
        <v>0</v>
      </c>
      <c r="CW345" s="78">
        <f t="shared" si="633"/>
        <v>0</v>
      </c>
      <c r="CX345" s="78">
        <f t="shared" si="634"/>
        <v>0</v>
      </c>
      <c r="CY345" s="78">
        <f t="shared" si="635"/>
        <v>0</v>
      </c>
      <c r="CZ345" s="78">
        <f t="shared" si="636"/>
        <v>0</v>
      </c>
      <c r="DA345" s="78">
        <f t="shared" si="637"/>
        <v>0</v>
      </c>
      <c r="DB345" s="78">
        <f t="shared" si="638"/>
        <v>0</v>
      </c>
      <c r="DC345" s="78">
        <f t="shared" si="639"/>
        <v>0</v>
      </c>
      <c r="DD345" s="78">
        <f t="shared" si="640"/>
        <v>0</v>
      </c>
      <c r="DE345" s="78">
        <f t="shared" si="641"/>
        <v>0</v>
      </c>
      <c r="DF345" s="78">
        <f t="shared" si="642"/>
        <v>0</v>
      </c>
      <c r="DG345" s="77">
        <f t="shared" si="643"/>
        <v>50.42</v>
      </c>
      <c r="DH345" s="75"/>
      <c r="DJ345" s="6">
        <f t="shared" si="644"/>
        <v>30</v>
      </c>
      <c r="DK345" s="6">
        <f t="shared" si="645"/>
        <v>0</v>
      </c>
      <c r="DL345" s="6">
        <f t="shared" si="646"/>
        <v>0</v>
      </c>
      <c r="DM345" s="6">
        <f t="shared" si="647"/>
        <v>0</v>
      </c>
      <c r="DN345" s="6">
        <f t="shared" si="648"/>
        <v>0</v>
      </c>
      <c r="DO345" s="6">
        <f t="shared" si="649"/>
        <v>0</v>
      </c>
      <c r="DP345" s="6">
        <f t="shared" si="650"/>
        <v>0</v>
      </c>
      <c r="DQ345" s="6">
        <f t="shared" si="651"/>
        <v>0</v>
      </c>
      <c r="DR345" s="6">
        <f t="shared" si="652"/>
        <v>0</v>
      </c>
      <c r="DS345" s="6">
        <f t="shared" si="653"/>
        <v>0</v>
      </c>
      <c r="DT345" s="6">
        <f t="shared" si="654"/>
        <v>0</v>
      </c>
      <c r="DU345" s="6">
        <f t="shared" si="655"/>
        <v>0</v>
      </c>
      <c r="DV345" s="77">
        <f t="shared" si="589"/>
        <v>30</v>
      </c>
      <c r="DY345" s="6">
        <v>0</v>
      </c>
      <c r="DZ345" s="6">
        <v>0</v>
      </c>
      <c r="EA345" s="6">
        <v>0</v>
      </c>
      <c r="EB345" s="6">
        <v>0</v>
      </c>
      <c r="EC345" s="6">
        <v>0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0</v>
      </c>
      <c r="EK345" s="77">
        <f t="shared" si="671"/>
        <v>0</v>
      </c>
      <c r="EO345" s="75">
        <f t="shared" si="619"/>
        <v>80.42</v>
      </c>
      <c r="EP345" s="75">
        <f t="shared" si="620"/>
        <v>0</v>
      </c>
      <c r="EQ345" s="75">
        <f t="shared" si="621"/>
        <v>0</v>
      </c>
      <c r="ER345" s="75">
        <f t="shared" si="622"/>
        <v>0</v>
      </c>
      <c r="ES345" s="75">
        <f t="shared" si="623"/>
        <v>0</v>
      </c>
      <c r="ET345" s="75">
        <f t="shared" si="624"/>
        <v>0</v>
      </c>
      <c r="EU345" s="75">
        <f t="shared" si="625"/>
        <v>0</v>
      </c>
      <c r="EV345" s="75">
        <f t="shared" si="626"/>
        <v>0</v>
      </c>
      <c r="EW345" s="75">
        <f t="shared" si="627"/>
        <v>0</v>
      </c>
      <c r="EX345" s="75">
        <f t="shared" si="628"/>
        <v>0</v>
      </c>
      <c r="EY345" s="75">
        <f t="shared" si="629"/>
        <v>0</v>
      </c>
      <c r="EZ345" s="75">
        <f t="shared" si="630"/>
        <v>0</v>
      </c>
      <c r="FA345" s="77">
        <f t="shared" si="672"/>
        <v>80.42</v>
      </c>
      <c r="FD345" s="75">
        <f t="shared" si="656"/>
        <v>2440.58</v>
      </c>
      <c r="FE345" s="75">
        <f t="shared" si="657"/>
        <v>0</v>
      </c>
      <c r="FF345" s="75">
        <f t="shared" si="658"/>
        <v>0</v>
      </c>
      <c r="FG345" s="75">
        <f t="shared" si="659"/>
        <v>0</v>
      </c>
      <c r="FH345" s="75">
        <f t="shared" si="660"/>
        <v>0</v>
      </c>
      <c r="FI345" s="75">
        <f t="shared" si="661"/>
        <v>0</v>
      </c>
      <c r="FJ345" s="75">
        <f t="shared" si="662"/>
        <v>0</v>
      </c>
      <c r="FK345" s="75">
        <f t="shared" si="663"/>
        <v>0</v>
      </c>
      <c r="FL345" s="75">
        <f t="shared" si="664"/>
        <v>0</v>
      </c>
      <c r="FM345" s="75">
        <f t="shared" si="665"/>
        <v>0</v>
      </c>
      <c r="FN345" s="75">
        <f t="shared" si="666"/>
        <v>0</v>
      </c>
      <c r="FO345" s="75">
        <f t="shared" si="667"/>
        <v>0</v>
      </c>
      <c r="FP345" s="75">
        <f t="shared" si="668"/>
        <v>2440.58</v>
      </c>
    </row>
    <row r="346" spans="1:172" ht="15" customHeight="1" outlineLevel="2" x14ac:dyDescent="0.25">
      <c r="A346" s="30">
        <v>12</v>
      </c>
      <c r="B346" s="30" t="s">
        <v>408</v>
      </c>
      <c r="C346" s="30" t="s">
        <v>6</v>
      </c>
      <c r="D346" s="64">
        <f t="shared" si="591"/>
        <v>16340</v>
      </c>
      <c r="E346" s="62">
        <v>16340</v>
      </c>
      <c r="F346" s="39" t="s">
        <v>1049</v>
      </c>
      <c r="G346" s="36" t="s">
        <v>410</v>
      </c>
      <c r="H346" s="36" t="s">
        <v>410</v>
      </c>
      <c r="I346" s="39" t="s">
        <v>1048</v>
      </c>
      <c r="J346" s="44" t="s">
        <v>414</v>
      </c>
      <c r="K346" s="44" t="s">
        <v>415</v>
      </c>
      <c r="L346" s="32" t="s">
        <v>220</v>
      </c>
      <c r="M346" s="33" t="s">
        <v>405</v>
      </c>
      <c r="N346" s="34">
        <v>0.01</v>
      </c>
      <c r="O346" s="34">
        <v>0.02</v>
      </c>
      <c r="P346" s="34">
        <v>0</v>
      </c>
      <c r="Q346" s="34">
        <v>0</v>
      </c>
      <c r="R346" s="33">
        <v>0</v>
      </c>
      <c r="S346" s="33">
        <v>0</v>
      </c>
      <c r="T346" s="33">
        <v>30</v>
      </c>
      <c r="U346" s="33"/>
      <c r="X346" s="75">
        <f>+VLOOKUP($D346,[1]venta_neta_cons!$A$2:$N$1048576,3,0)</f>
        <v>3035</v>
      </c>
      <c r="Y346" s="75">
        <f>+VLOOKUP($D346,[1]venta_neta_cons!$A$2:$N$1048576,4,0)</f>
        <v>0</v>
      </c>
      <c r="Z346" s="75">
        <f>+VLOOKUP($D346,[1]venta_neta_cons!$A$2:$N$1048576,5,0)</f>
        <v>0</v>
      </c>
      <c r="AA346" s="75">
        <f>+VLOOKUP($D346,[1]venta_neta_cons!$A$2:$N$1048576,6,0)</f>
        <v>0</v>
      </c>
      <c r="AB346" s="75">
        <f>+VLOOKUP($D346,[1]venta_neta_cons!$A$2:$N$1048576,7,0)</f>
        <v>0</v>
      </c>
      <c r="AC346" s="75">
        <f>+VLOOKUP($D346,[1]venta_neta_cons!$A$2:$N$1048576,8,0)</f>
        <v>0</v>
      </c>
      <c r="AD346" s="75">
        <f>+VLOOKUP($D346,[1]venta_neta_cons!$A$2:$N$1048576,9,0)</f>
        <v>0</v>
      </c>
      <c r="AE346" s="75">
        <f>+VLOOKUP($D346,[1]venta_neta_cons!$A$2:$N$1048576,10,0)</f>
        <v>0</v>
      </c>
      <c r="AF346" s="75">
        <f>+VLOOKUP($D346,[1]venta_neta_cons!$A$2:$N$1048576,11,0)</f>
        <v>0</v>
      </c>
      <c r="AG346" s="75">
        <f>+VLOOKUP($D346,[1]venta_neta_cons!$A$2:$N$1048576,12,0)</f>
        <v>0</v>
      </c>
      <c r="AH346" s="75">
        <f>+VLOOKUP($D346,[1]venta_neta_cons!$A$2:$N$1048576,13,0)</f>
        <v>0</v>
      </c>
      <c r="AI346" s="75">
        <f>+VLOOKUP($D346,[1]venta_neta_cons!$A$2:$N$1048576,14,0)</f>
        <v>0</v>
      </c>
      <c r="AJ346" s="76">
        <f t="shared" si="592"/>
        <v>3035</v>
      </c>
      <c r="AK346" s="159">
        <f t="shared" si="590"/>
        <v>0.24062273476112025</v>
      </c>
      <c r="AL346" s="76"/>
      <c r="AM346" s="75">
        <f>+VLOOKUP($D346,[1]saldo_cons!$A$2:$N$1048576,3,0)</f>
        <v>3035</v>
      </c>
      <c r="AN346" s="75">
        <f>+VLOOKUP($D346,[1]saldo_cons!$A$2:$N$1048576,4,0)</f>
        <v>0</v>
      </c>
      <c r="AO346" s="75">
        <f>+VLOOKUP($D346,[1]saldo_cons!$A$2:$N$1048576,5,0)</f>
        <v>0</v>
      </c>
      <c r="AP346" s="75">
        <f>+VLOOKUP($D346,[1]saldo_cons!$A$2:$N$1048576,6,0)</f>
        <v>0</v>
      </c>
      <c r="AQ346" s="75">
        <f>+VLOOKUP($D346,[1]saldo_cons!$A$2:$N$1048576,7,0)</f>
        <v>0</v>
      </c>
      <c r="AR346" s="75">
        <f>+VLOOKUP($D346,[1]saldo_cons!$A$2:$N$1048576,8,0)</f>
        <v>0</v>
      </c>
      <c r="AS346" s="75">
        <f>+VLOOKUP($D346,[1]saldo_cons!$A$2:$N$1048576,9,0)</f>
        <v>0</v>
      </c>
      <c r="AT346" s="75">
        <f>+VLOOKUP($D346,[1]saldo_cons!$A$2:$N$1048576,10,0)</f>
        <v>0</v>
      </c>
      <c r="AU346" s="75">
        <f>+VLOOKUP($D346,[1]saldo_cons!$A$2:$N$1048576,11,0)</f>
        <v>0</v>
      </c>
      <c r="AV346" s="75">
        <f>+VLOOKUP($D346,[1]saldo_cons!$A$2:$N$1048576,12,0)</f>
        <v>0</v>
      </c>
      <c r="AW346" s="75">
        <f>+VLOOKUP($D346,[1]saldo_cons!$A$2:$N$1048576,13,0)</f>
        <v>0</v>
      </c>
      <c r="AX346" s="75">
        <f>+VLOOKUP($D346,[1]saldo_cons!$A$2:$N$1048576,14,0)</f>
        <v>0</v>
      </c>
      <c r="AY346" s="76">
        <f t="shared" si="669"/>
        <v>3035</v>
      </c>
      <c r="AZ346" s="76"/>
      <c r="BA346" s="76"/>
      <c r="BB346" s="75">
        <f>+VLOOKUP($D346,[1]ggr_cons!$A$2:$N$1048576,3,0)</f>
        <v>730.29</v>
      </c>
      <c r="BC346" s="75">
        <f>+VLOOKUP($D346,[1]ggr_cons!$A$2:$N$1048576,4,0)</f>
        <v>0</v>
      </c>
      <c r="BD346" s="75">
        <f>+VLOOKUP($D346,[1]ggr_cons!$A$2:$N$1048576,5,0)</f>
        <v>0</v>
      </c>
      <c r="BE346" s="75">
        <f>+VLOOKUP($D346,[1]ggr_cons!$A$2:$N$1048576,6,0)</f>
        <v>0</v>
      </c>
      <c r="BF346" s="75">
        <f>+VLOOKUP($D346,[1]ggr_cons!$A$2:$N$1048576,7,0)</f>
        <v>0</v>
      </c>
      <c r="BG346" s="75">
        <f>+VLOOKUP($D346,[1]ggr_cons!$A$2:$N$1048576,8,0)</f>
        <v>0</v>
      </c>
      <c r="BH346" s="75">
        <f>+VLOOKUP($D346,[1]ggr_cons!$A$2:$N$1048576,9,0)</f>
        <v>0</v>
      </c>
      <c r="BI346" s="75">
        <f>+VLOOKUP($D346,[1]ggr_cons!$A$2:$N$1048576,10,0)</f>
        <v>0</v>
      </c>
      <c r="BJ346" s="75">
        <f>+VLOOKUP($D346,[1]ggr_cons!$A$2:$N$1048576,11,0)</f>
        <v>0</v>
      </c>
      <c r="BK346" s="75">
        <f>+VLOOKUP($D346,[1]ggr_cons!$A$2:$N$1048576,12,0)</f>
        <v>0</v>
      </c>
      <c r="BL346" s="75">
        <f>+VLOOKUP($D346,[1]ggr_cons!$A$2:$N$1048576,13,0)</f>
        <v>0</v>
      </c>
      <c r="BM346" s="75">
        <f>+VLOOKUP($D346,[1]ggr_cons!$A$2:$N$1048576,14,0)</f>
        <v>0</v>
      </c>
      <c r="BN346" s="76">
        <f t="shared" si="670"/>
        <v>730.29</v>
      </c>
      <c r="BO346" s="75"/>
      <c r="BP346" s="75"/>
      <c r="BQ346" s="77">
        <f t="shared" si="593"/>
        <v>30.35</v>
      </c>
      <c r="BR346" s="77">
        <f t="shared" si="594"/>
        <v>0</v>
      </c>
      <c r="BS346" s="77">
        <f t="shared" si="595"/>
        <v>0</v>
      </c>
      <c r="BT346" s="77">
        <f t="shared" si="596"/>
        <v>0</v>
      </c>
      <c r="BU346" s="77">
        <f t="shared" si="597"/>
        <v>0</v>
      </c>
      <c r="BV346" s="77">
        <f t="shared" si="598"/>
        <v>0</v>
      </c>
      <c r="BW346" s="77">
        <f t="shared" si="599"/>
        <v>0</v>
      </c>
      <c r="BX346" s="77">
        <f t="shared" si="600"/>
        <v>0</v>
      </c>
      <c r="BY346" s="77">
        <f t="shared" si="601"/>
        <v>0</v>
      </c>
      <c r="BZ346" s="77">
        <f t="shared" si="602"/>
        <v>0</v>
      </c>
      <c r="CA346" s="77">
        <f t="shared" si="603"/>
        <v>0</v>
      </c>
      <c r="CB346" s="77">
        <f t="shared" si="604"/>
        <v>0</v>
      </c>
      <c r="CC346" s="77">
        <f t="shared" si="605"/>
        <v>30.35</v>
      </c>
      <c r="CD346" s="75"/>
      <c r="CE346" s="77"/>
      <c r="CF346" s="77">
        <f t="shared" si="606"/>
        <v>25.082644628099175</v>
      </c>
      <c r="CG346" s="77">
        <f t="shared" si="607"/>
        <v>0</v>
      </c>
      <c r="CH346" s="77">
        <f t="shared" si="608"/>
        <v>0</v>
      </c>
      <c r="CI346" s="77">
        <f t="shared" si="609"/>
        <v>0</v>
      </c>
      <c r="CJ346" s="77">
        <f t="shared" si="610"/>
        <v>0</v>
      </c>
      <c r="CK346" s="77">
        <f t="shared" si="611"/>
        <v>0</v>
      </c>
      <c r="CL346" s="77">
        <f t="shared" si="612"/>
        <v>0</v>
      </c>
      <c r="CM346" s="77">
        <f t="shared" si="613"/>
        <v>0</v>
      </c>
      <c r="CN346" s="77">
        <f t="shared" si="614"/>
        <v>0</v>
      </c>
      <c r="CO346" s="77">
        <f t="shared" si="615"/>
        <v>0</v>
      </c>
      <c r="CP346" s="77">
        <f t="shared" si="616"/>
        <v>0</v>
      </c>
      <c r="CQ346" s="77">
        <f t="shared" si="617"/>
        <v>0</v>
      </c>
      <c r="CR346" s="77">
        <f t="shared" si="618"/>
        <v>25.082644628099175</v>
      </c>
      <c r="CS346" s="75"/>
      <c r="CT346" s="75"/>
      <c r="CU346" s="78">
        <f t="shared" si="631"/>
        <v>60.7</v>
      </c>
      <c r="CV346" s="78">
        <f t="shared" si="632"/>
        <v>0</v>
      </c>
      <c r="CW346" s="78">
        <f t="shared" si="633"/>
        <v>0</v>
      </c>
      <c r="CX346" s="78">
        <f t="shared" si="634"/>
        <v>0</v>
      </c>
      <c r="CY346" s="78">
        <f t="shared" si="635"/>
        <v>0</v>
      </c>
      <c r="CZ346" s="78">
        <f t="shared" si="636"/>
        <v>0</v>
      </c>
      <c r="DA346" s="78">
        <f t="shared" si="637"/>
        <v>0</v>
      </c>
      <c r="DB346" s="78">
        <f t="shared" si="638"/>
        <v>0</v>
      </c>
      <c r="DC346" s="78">
        <f t="shared" si="639"/>
        <v>0</v>
      </c>
      <c r="DD346" s="78">
        <f t="shared" si="640"/>
        <v>0</v>
      </c>
      <c r="DE346" s="78">
        <f t="shared" si="641"/>
        <v>0</v>
      </c>
      <c r="DF346" s="78">
        <f t="shared" si="642"/>
        <v>0</v>
      </c>
      <c r="DG346" s="77">
        <f t="shared" si="643"/>
        <v>60.7</v>
      </c>
      <c r="DH346" s="75"/>
      <c r="DJ346" s="6">
        <f t="shared" si="644"/>
        <v>30</v>
      </c>
      <c r="DK346" s="6">
        <f t="shared" si="645"/>
        <v>0</v>
      </c>
      <c r="DL346" s="6">
        <f t="shared" si="646"/>
        <v>0</v>
      </c>
      <c r="DM346" s="6">
        <f t="shared" si="647"/>
        <v>0</v>
      </c>
      <c r="DN346" s="6">
        <f t="shared" si="648"/>
        <v>0</v>
      </c>
      <c r="DO346" s="6">
        <f t="shared" si="649"/>
        <v>0</v>
      </c>
      <c r="DP346" s="6">
        <f t="shared" si="650"/>
        <v>0</v>
      </c>
      <c r="DQ346" s="6">
        <f t="shared" si="651"/>
        <v>0</v>
      </c>
      <c r="DR346" s="6">
        <f t="shared" si="652"/>
        <v>0</v>
      </c>
      <c r="DS346" s="6">
        <f t="shared" si="653"/>
        <v>0</v>
      </c>
      <c r="DT346" s="6">
        <f t="shared" si="654"/>
        <v>0</v>
      </c>
      <c r="DU346" s="6">
        <f t="shared" si="655"/>
        <v>0</v>
      </c>
      <c r="DV346" s="77">
        <f t="shared" si="589"/>
        <v>30</v>
      </c>
      <c r="DY346" s="6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77">
        <f t="shared" si="671"/>
        <v>0</v>
      </c>
      <c r="EO346" s="75">
        <f t="shared" si="619"/>
        <v>90.7</v>
      </c>
      <c r="EP346" s="75">
        <f t="shared" si="620"/>
        <v>0</v>
      </c>
      <c r="EQ346" s="75">
        <f t="shared" si="621"/>
        <v>0</v>
      </c>
      <c r="ER346" s="75">
        <f t="shared" si="622"/>
        <v>0</v>
      </c>
      <c r="ES346" s="75">
        <f t="shared" si="623"/>
        <v>0</v>
      </c>
      <c r="ET346" s="75">
        <f t="shared" si="624"/>
        <v>0</v>
      </c>
      <c r="EU346" s="75">
        <f t="shared" si="625"/>
        <v>0</v>
      </c>
      <c r="EV346" s="75">
        <f t="shared" si="626"/>
        <v>0</v>
      </c>
      <c r="EW346" s="75">
        <f t="shared" si="627"/>
        <v>0</v>
      </c>
      <c r="EX346" s="75">
        <f t="shared" si="628"/>
        <v>0</v>
      </c>
      <c r="EY346" s="75">
        <f t="shared" si="629"/>
        <v>0</v>
      </c>
      <c r="EZ346" s="75">
        <f t="shared" si="630"/>
        <v>0</v>
      </c>
      <c r="FA346" s="77">
        <f t="shared" si="672"/>
        <v>90.7</v>
      </c>
      <c r="FD346" s="75">
        <f t="shared" si="656"/>
        <v>2944.3</v>
      </c>
      <c r="FE346" s="75">
        <f t="shared" si="657"/>
        <v>0</v>
      </c>
      <c r="FF346" s="75">
        <f t="shared" si="658"/>
        <v>0</v>
      </c>
      <c r="FG346" s="75">
        <f t="shared" si="659"/>
        <v>0</v>
      </c>
      <c r="FH346" s="75">
        <f t="shared" si="660"/>
        <v>0</v>
      </c>
      <c r="FI346" s="75">
        <f t="shared" si="661"/>
        <v>0</v>
      </c>
      <c r="FJ346" s="75">
        <f t="shared" si="662"/>
        <v>0</v>
      </c>
      <c r="FK346" s="75">
        <f t="shared" si="663"/>
        <v>0</v>
      </c>
      <c r="FL346" s="75">
        <f t="shared" si="664"/>
        <v>0</v>
      </c>
      <c r="FM346" s="75">
        <f t="shared" si="665"/>
        <v>0</v>
      </c>
      <c r="FN346" s="75">
        <f t="shared" si="666"/>
        <v>0</v>
      </c>
      <c r="FO346" s="75">
        <f t="shared" si="667"/>
        <v>0</v>
      </c>
      <c r="FP346" s="75">
        <f t="shared" si="668"/>
        <v>2944.3</v>
      </c>
    </row>
    <row r="347" spans="1:172" ht="15" customHeight="1" outlineLevel="2" x14ac:dyDescent="0.25">
      <c r="A347" s="30">
        <v>12</v>
      </c>
      <c r="B347" s="30" t="s">
        <v>408</v>
      </c>
      <c r="C347" s="30" t="s">
        <v>6</v>
      </c>
      <c r="D347" s="64">
        <v>16357</v>
      </c>
      <c r="E347" s="64">
        <v>16357</v>
      </c>
      <c r="F347" s="39" t="s">
        <v>1196</v>
      </c>
      <c r="G347" s="36" t="s">
        <v>410</v>
      </c>
      <c r="H347" s="36" t="s">
        <v>410</v>
      </c>
      <c r="I347" s="39" t="s">
        <v>1197</v>
      </c>
      <c r="J347" s="39" t="s">
        <v>445</v>
      </c>
      <c r="K347" s="39" t="s">
        <v>434</v>
      </c>
      <c r="L347" s="32" t="s">
        <v>220</v>
      </c>
      <c r="M347" s="33" t="s">
        <v>405</v>
      </c>
      <c r="N347" s="34">
        <v>0.01</v>
      </c>
      <c r="O347" s="34">
        <v>0.02</v>
      </c>
      <c r="P347" s="34">
        <v>0</v>
      </c>
      <c r="Q347" s="34">
        <v>0</v>
      </c>
      <c r="R347" s="33">
        <v>0</v>
      </c>
      <c r="S347" s="33">
        <v>0</v>
      </c>
      <c r="T347" s="33">
        <v>30</v>
      </c>
      <c r="U347" s="33"/>
      <c r="X347" s="75">
        <f>+VLOOKUP($D347,[1]venta_neta_cons!$A$2:$N$1048576,3,0)</f>
        <v>33</v>
      </c>
      <c r="Y347" s="75">
        <f>+VLOOKUP($D347,[1]venta_neta_cons!$A$2:$N$1048576,4,0)</f>
        <v>0</v>
      </c>
      <c r="Z347" s="75">
        <f>+VLOOKUP($D347,[1]venta_neta_cons!$A$2:$N$1048576,5,0)</f>
        <v>0</v>
      </c>
      <c r="AA347" s="75">
        <f>+VLOOKUP($D347,[1]venta_neta_cons!$A$2:$N$1048576,6,0)</f>
        <v>0</v>
      </c>
      <c r="AB347" s="75">
        <f>+VLOOKUP($D347,[1]venta_neta_cons!$A$2:$N$1048576,7,0)</f>
        <v>0</v>
      </c>
      <c r="AC347" s="75">
        <f>+VLOOKUP($D347,[1]venta_neta_cons!$A$2:$N$1048576,8,0)</f>
        <v>0</v>
      </c>
      <c r="AD347" s="75">
        <f>+VLOOKUP($D347,[1]venta_neta_cons!$A$2:$N$1048576,9,0)</f>
        <v>0</v>
      </c>
      <c r="AE347" s="75">
        <f>+VLOOKUP($D347,[1]venta_neta_cons!$A$2:$N$1048576,10,0)</f>
        <v>0</v>
      </c>
      <c r="AF347" s="75">
        <f>+VLOOKUP($D347,[1]venta_neta_cons!$A$2:$N$1048576,11,0)</f>
        <v>0</v>
      </c>
      <c r="AG347" s="75">
        <f>+VLOOKUP($D347,[1]venta_neta_cons!$A$2:$N$1048576,12,0)</f>
        <v>0</v>
      </c>
      <c r="AH347" s="75">
        <f>+VLOOKUP($D347,[1]venta_neta_cons!$A$2:$N$1048576,13,0)</f>
        <v>0</v>
      </c>
      <c r="AI347" s="75">
        <f>+VLOOKUP($D347,[1]venta_neta_cons!$A$2:$N$1048576,14,0)</f>
        <v>0</v>
      </c>
      <c r="AJ347" s="76">
        <f t="shared" si="592"/>
        <v>33</v>
      </c>
      <c r="AK347" s="159">
        <f t="shared" si="590"/>
        <v>1</v>
      </c>
      <c r="AL347" s="76"/>
      <c r="AM347" s="75">
        <f>+VLOOKUP($D347,[1]saldo_cons!$A$2:$N$1048576,3,0)</f>
        <v>33</v>
      </c>
      <c r="AN347" s="75">
        <f>+VLOOKUP($D347,[1]saldo_cons!$A$2:$N$1048576,4,0)</f>
        <v>0</v>
      </c>
      <c r="AO347" s="75">
        <f>+VLOOKUP($D347,[1]saldo_cons!$A$2:$N$1048576,5,0)</f>
        <v>0</v>
      </c>
      <c r="AP347" s="75">
        <f>+VLOOKUP($D347,[1]saldo_cons!$A$2:$N$1048576,6,0)</f>
        <v>0</v>
      </c>
      <c r="AQ347" s="75">
        <f>+VLOOKUP($D347,[1]saldo_cons!$A$2:$N$1048576,7,0)</f>
        <v>0</v>
      </c>
      <c r="AR347" s="75">
        <f>+VLOOKUP($D347,[1]saldo_cons!$A$2:$N$1048576,8,0)</f>
        <v>0</v>
      </c>
      <c r="AS347" s="75">
        <f>+VLOOKUP($D347,[1]saldo_cons!$A$2:$N$1048576,9,0)</f>
        <v>0</v>
      </c>
      <c r="AT347" s="75">
        <f>+VLOOKUP($D347,[1]saldo_cons!$A$2:$N$1048576,10,0)</f>
        <v>0</v>
      </c>
      <c r="AU347" s="75">
        <f>+VLOOKUP($D347,[1]saldo_cons!$A$2:$N$1048576,11,0)</f>
        <v>0</v>
      </c>
      <c r="AV347" s="75">
        <f>+VLOOKUP($D347,[1]saldo_cons!$A$2:$N$1048576,12,0)</f>
        <v>0</v>
      </c>
      <c r="AW347" s="75">
        <f>+VLOOKUP($D347,[1]saldo_cons!$A$2:$N$1048576,13,0)</f>
        <v>0</v>
      </c>
      <c r="AX347" s="75">
        <f>+VLOOKUP($D347,[1]saldo_cons!$A$2:$N$1048576,14,0)</f>
        <v>0</v>
      </c>
      <c r="AY347" s="76"/>
      <c r="AZ347" s="76"/>
      <c r="BA347" s="76"/>
      <c r="BB347" s="75">
        <f>+VLOOKUP($D347,[1]ggr_cons!$A$2:$N$1048576,3,0)</f>
        <v>33</v>
      </c>
      <c r="BC347" s="75">
        <f>+VLOOKUP($D347,[1]ggr_cons!$A$2:$N$1048576,4,0)</f>
        <v>0</v>
      </c>
      <c r="BD347" s="75">
        <f>+VLOOKUP($D347,[1]ggr_cons!$A$2:$N$1048576,5,0)</f>
        <v>0</v>
      </c>
      <c r="BE347" s="75">
        <f>+VLOOKUP($D347,[1]ggr_cons!$A$2:$N$1048576,6,0)</f>
        <v>0</v>
      </c>
      <c r="BF347" s="75">
        <f>+VLOOKUP($D347,[1]ggr_cons!$A$2:$N$1048576,7,0)</f>
        <v>0</v>
      </c>
      <c r="BG347" s="75">
        <f>+VLOOKUP($D347,[1]ggr_cons!$A$2:$N$1048576,8,0)</f>
        <v>0</v>
      </c>
      <c r="BH347" s="75">
        <f>+VLOOKUP($D347,[1]ggr_cons!$A$2:$N$1048576,9,0)</f>
        <v>0</v>
      </c>
      <c r="BI347" s="75">
        <f>+VLOOKUP($D347,[1]ggr_cons!$A$2:$N$1048576,10,0)</f>
        <v>0</v>
      </c>
      <c r="BJ347" s="75">
        <f>+VLOOKUP($D347,[1]ggr_cons!$A$2:$N$1048576,11,0)</f>
        <v>0</v>
      </c>
      <c r="BK347" s="75">
        <f>+VLOOKUP($D347,[1]ggr_cons!$A$2:$N$1048576,12,0)</f>
        <v>0</v>
      </c>
      <c r="BL347" s="75">
        <f>+VLOOKUP($D347,[1]ggr_cons!$A$2:$N$1048576,13,0)</f>
        <v>0</v>
      </c>
      <c r="BM347" s="75">
        <f>+VLOOKUP($D347,[1]ggr_cons!$A$2:$N$1048576,14,0)</f>
        <v>0</v>
      </c>
      <c r="BN347" s="76"/>
      <c r="BO347" s="75"/>
      <c r="BP347" s="75"/>
      <c r="BQ347" s="77">
        <f t="shared" si="593"/>
        <v>0.33</v>
      </c>
      <c r="BR347" s="77">
        <f t="shared" si="594"/>
        <v>0</v>
      </c>
      <c r="BS347" s="77">
        <f t="shared" si="595"/>
        <v>0</v>
      </c>
      <c r="BT347" s="77">
        <f t="shared" si="596"/>
        <v>0</v>
      </c>
      <c r="BU347" s="77">
        <f t="shared" si="597"/>
        <v>0</v>
      </c>
      <c r="BV347" s="77">
        <f t="shared" si="598"/>
        <v>0</v>
      </c>
      <c r="BW347" s="77">
        <f t="shared" si="599"/>
        <v>0</v>
      </c>
      <c r="BX347" s="77">
        <f t="shared" si="600"/>
        <v>0</v>
      </c>
      <c r="BY347" s="77">
        <f t="shared" si="601"/>
        <v>0</v>
      </c>
      <c r="BZ347" s="77">
        <f t="shared" si="602"/>
        <v>0</v>
      </c>
      <c r="CA347" s="77">
        <f t="shared" si="603"/>
        <v>0</v>
      </c>
      <c r="CB347" s="77">
        <f t="shared" si="604"/>
        <v>0</v>
      </c>
      <c r="CC347" s="77">
        <f t="shared" si="605"/>
        <v>0.33</v>
      </c>
      <c r="CD347" s="75"/>
      <c r="CE347" s="77"/>
      <c r="CF347" s="77">
        <f t="shared" si="606"/>
        <v>0.27272727272727276</v>
      </c>
      <c r="CG347" s="77">
        <f t="shared" si="607"/>
        <v>0</v>
      </c>
      <c r="CH347" s="77">
        <f t="shared" si="608"/>
        <v>0</v>
      </c>
      <c r="CI347" s="77">
        <f t="shared" si="609"/>
        <v>0</v>
      </c>
      <c r="CJ347" s="77">
        <f t="shared" si="610"/>
        <v>0</v>
      </c>
      <c r="CK347" s="77">
        <f t="shared" si="611"/>
        <v>0</v>
      </c>
      <c r="CL347" s="77">
        <f t="shared" si="612"/>
        <v>0</v>
      </c>
      <c r="CM347" s="77">
        <f t="shared" si="613"/>
        <v>0</v>
      </c>
      <c r="CN347" s="77">
        <f t="shared" si="614"/>
        <v>0</v>
      </c>
      <c r="CO347" s="77">
        <f t="shared" si="615"/>
        <v>0</v>
      </c>
      <c r="CP347" s="77">
        <f t="shared" si="616"/>
        <v>0</v>
      </c>
      <c r="CQ347" s="77">
        <f t="shared" si="617"/>
        <v>0</v>
      </c>
      <c r="CR347" s="77">
        <f t="shared" si="618"/>
        <v>0.27272727272727276</v>
      </c>
      <c r="CS347" s="75"/>
      <c r="CT347" s="75"/>
      <c r="CU347" s="78">
        <f t="shared" si="631"/>
        <v>0.66</v>
      </c>
      <c r="CV347" s="78">
        <f t="shared" si="632"/>
        <v>0</v>
      </c>
      <c r="CW347" s="78">
        <f t="shared" si="633"/>
        <v>0</v>
      </c>
      <c r="CX347" s="78">
        <f t="shared" si="634"/>
        <v>0</v>
      </c>
      <c r="CY347" s="78">
        <f t="shared" si="635"/>
        <v>0</v>
      </c>
      <c r="CZ347" s="78">
        <f t="shared" si="636"/>
        <v>0</v>
      </c>
      <c r="DA347" s="78">
        <f t="shared" si="637"/>
        <v>0</v>
      </c>
      <c r="DB347" s="78">
        <f t="shared" si="638"/>
        <v>0</v>
      </c>
      <c r="DC347" s="78">
        <f t="shared" si="639"/>
        <v>0</v>
      </c>
      <c r="DD347" s="78">
        <f t="shared" si="640"/>
        <v>0</v>
      </c>
      <c r="DE347" s="78">
        <f t="shared" si="641"/>
        <v>0</v>
      </c>
      <c r="DF347" s="78">
        <f t="shared" si="642"/>
        <v>0</v>
      </c>
      <c r="DG347" s="77">
        <f t="shared" si="643"/>
        <v>0.66</v>
      </c>
      <c r="DH347" s="75"/>
      <c r="DJ347" s="6">
        <f t="shared" si="644"/>
        <v>30</v>
      </c>
      <c r="DK347" s="6">
        <f t="shared" si="645"/>
        <v>0</v>
      </c>
      <c r="DL347" s="6">
        <f t="shared" si="646"/>
        <v>0</v>
      </c>
      <c r="DM347" s="6">
        <f t="shared" si="647"/>
        <v>0</v>
      </c>
      <c r="DN347" s="6">
        <f t="shared" si="648"/>
        <v>0</v>
      </c>
      <c r="DO347" s="6">
        <f t="shared" si="649"/>
        <v>0</v>
      </c>
      <c r="DP347" s="6">
        <f t="shared" si="650"/>
        <v>0</v>
      </c>
      <c r="DQ347" s="6">
        <f t="shared" si="651"/>
        <v>0</v>
      </c>
      <c r="DR347" s="6">
        <f t="shared" si="652"/>
        <v>0</v>
      </c>
      <c r="DS347" s="6">
        <f t="shared" si="653"/>
        <v>0</v>
      </c>
      <c r="DT347" s="6">
        <f t="shared" si="654"/>
        <v>0</v>
      </c>
      <c r="DU347" s="6">
        <f t="shared" si="655"/>
        <v>0</v>
      </c>
      <c r="DV347" s="77"/>
      <c r="DY347" s="6">
        <v>0</v>
      </c>
      <c r="DZ347" s="6">
        <v>0</v>
      </c>
      <c r="EA347" s="6">
        <v>0</v>
      </c>
      <c r="EB347" s="6">
        <v>0</v>
      </c>
      <c r="EC347" s="6">
        <v>0</v>
      </c>
      <c r="ED347" s="6">
        <v>0</v>
      </c>
      <c r="EE347" s="6">
        <v>0</v>
      </c>
      <c r="EF347" s="6">
        <v>0</v>
      </c>
      <c r="EG347" s="6">
        <v>0</v>
      </c>
      <c r="EH347" s="6">
        <v>0</v>
      </c>
      <c r="EI347" s="6">
        <v>0</v>
      </c>
      <c r="EJ347" s="6">
        <v>0</v>
      </c>
      <c r="EK347" s="77"/>
      <c r="EO347" s="75">
        <f t="shared" si="619"/>
        <v>30.66</v>
      </c>
      <c r="EP347" s="75">
        <f t="shared" si="620"/>
        <v>0</v>
      </c>
      <c r="EQ347" s="75">
        <f t="shared" si="621"/>
        <v>0</v>
      </c>
      <c r="ER347" s="75">
        <f t="shared" si="622"/>
        <v>0</v>
      </c>
      <c r="ES347" s="75">
        <f t="shared" si="623"/>
        <v>0</v>
      </c>
      <c r="ET347" s="75">
        <f t="shared" si="624"/>
        <v>0</v>
      </c>
      <c r="EU347" s="75">
        <f t="shared" si="625"/>
        <v>0</v>
      </c>
      <c r="EV347" s="75">
        <f t="shared" si="626"/>
        <v>0</v>
      </c>
      <c r="EW347" s="75">
        <f t="shared" si="627"/>
        <v>0</v>
      </c>
      <c r="EX347" s="75">
        <f t="shared" si="628"/>
        <v>0</v>
      </c>
      <c r="EY347" s="75">
        <f t="shared" si="629"/>
        <v>0</v>
      </c>
      <c r="EZ347" s="75">
        <f t="shared" si="630"/>
        <v>0</v>
      </c>
      <c r="FA347" s="77">
        <f t="shared" si="672"/>
        <v>30.66</v>
      </c>
      <c r="FD347" s="75">
        <f t="shared" si="656"/>
        <v>2.34</v>
      </c>
      <c r="FE347" s="75">
        <f t="shared" si="657"/>
        <v>0</v>
      </c>
      <c r="FF347" s="75">
        <f t="shared" si="658"/>
        <v>0</v>
      </c>
      <c r="FG347" s="75">
        <f t="shared" si="659"/>
        <v>0</v>
      </c>
      <c r="FH347" s="75">
        <f t="shared" si="660"/>
        <v>0</v>
      </c>
      <c r="FI347" s="75">
        <f t="shared" si="661"/>
        <v>0</v>
      </c>
      <c r="FJ347" s="75">
        <f t="shared" si="662"/>
        <v>0</v>
      </c>
      <c r="FK347" s="75">
        <f t="shared" si="663"/>
        <v>0</v>
      </c>
      <c r="FL347" s="75">
        <f t="shared" si="664"/>
        <v>0</v>
      </c>
      <c r="FM347" s="75">
        <f t="shared" si="665"/>
        <v>0</v>
      </c>
      <c r="FN347" s="75">
        <f t="shared" si="666"/>
        <v>0</v>
      </c>
      <c r="FO347" s="75">
        <f t="shared" si="667"/>
        <v>0</v>
      </c>
      <c r="FP347" s="75">
        <f t="shared" si="668"/>
        <v>-30.66</v>
      </c>
    </row>
    <row r="348" spans="1:172" ht="15" customHeight="1" outlineLevel="2" x14ac:dyDescent="0.25">
      <c r="A348" s="30">
        <v>12</v>
      </c>
      <c r="B348" s="30" t="s">
        <v>408</v>
      </c>
      <c r="C348" s="30" t="s">
        <v>6</v>
      </c>
      <c r="D348" s="64">
        <v>16353</v>
      </c>
      <c r="E348" s="64">
        <v>16353</v>
      </c>
      <c r="F348" s="39" t="s">
        <v>1198</v>
      </c>
      <c r="G348" s="36" t="s">
        <v>410</v>
      </c>
      <c r="H348" s="36" t="s">
        <v>410</v>
      </c>
      <c r="I348" s="39" t="s">
        <v>1199</v>
      </c>
      <c r="J348" s="39" t="s">
        <v>414</v>
      </c>
      <c r="K348" s="39" t="s">
        <v>415</v>
      </c>
      <c r="L348" s="32" t="s">
        <v>220</v>
      </c>
      <c r="M348" s="33" t="s">
        <v>405</v>
      </c>
      <c r="N348" s="34">
        <v>0.01</v>
      </c>
      <c r="O348" s="34">
        <v>0.02</v>
      </c>
      <c r="P348" s="34">
        <v>0</v>
      </c>
      <c r="Q348" s="34">
        <v>0</v>
      </c>
      <c r="R348" s="33">
        <v>0</v>
      </c>
      <c r="S348" s="33">
        <v>0</v>
      </c>
      <c r="T348" s="33">
        <v>30</v>
      </c>
      <c r="U348" s="33"/>
      <c r="X348" s="75">
        <f>+VLOOKUP($D348,[1]venta_neta_cons!$A$2:$N$1048576,3,0)</f>
        <v>1356</v>
      </c>
      <c r="Y348" s="75">
        <f>+VLOOKUP($D348,[1]venta_neta_cons!$A$2:$N$1048576,4,0)</f>
        <v>0</v>
      </c>
      <c r="Z348" s="75">
        <f>+VLOOKUP($D348,[1]venta_neta_cons!$A$2:$N$1048576,5,0)</f>
        <v>0</v>
      </c>
      <c r="AA348" s="75">
        <f>+VLOOKUP($D348,[1]venta_neta_cons!$A$2:$N$1048576,6,0)</f>
        <v>0</v>
      </c>
      <c r="AB348" s="75">
        <f>+VLOOKUP($D348,[1]venta_neta_cons!$A$2:$N$1048576,7,0)</f>
        <v>0</v>
      </c>
      <c r="AC348" s="75">
        <f>+VLOOKUP($D348,[1]venta_neta_cons!$A$2:$N$1048576,8,0)</f>
        <v>0</v>
      </c>
      <c r="AD348" s="75">
        <f>+VLOOKUP($D348,[1]venta_neta_cons!$A$2:$N$1048576,9,0)</f>
        <v>0</v>
      </c>
      <c r="AE348" s="75">
        <f>+VLOOKUP($D348,[1]venta_neta_cons!$A$2:$N$1048576,10,0)</f>
        <v>0</v>
      </c>
      <c r="AF348" s="75">
        <f>+VLOOKUP($D348,[1]venta_neta_cons!$A$2:$N$1048576,11,0)</f>
        <v>0</v>
      </c>
      <c r="AG348" s="75">
        <f>+VLOOKUP($D348,[1]venta_neta_cons!$A$2:$N$1048576,12,0)</f>
        <v>0</v>
      </c>
      <c r="AH348" s="75">
        <f>+VLOOKUP($D348,[1]venta_neta_cons!$A$2:$N$1048576,13,0)</f>
        <v>0</v>
      </c>
      <c r="AI348" s="75">
        <f>+VLOOKUP($D348,[1]venta_neta_cons!$A$2:$N$1048576,14,0)</f>
        <v>0</v>
      </c>
      <c r="AJ348" s="76">
        <f t="shared" si="592"/>
        <v>1356</v>
      </c>
      <c r="AK348" s="159">
        <f t="shared" si="590"/>
        <v>0.36356194690265486</v>
      </c>
      <c r="AL348" s="76"/>
      <c r="AM348" s="75">
        <f>+VLOOKUP($D348,[1]saldo_cons!$A$2:$N$1048576,3,0)</f>
        <v>1356</v>
      </c>
      <c r="AN348" s="75">
        <f>+VLOOKUP($D348,[1]saldo_cons!$A$2:$N$1048576,4,0)</f>
        <v>0</v>
      </c>
      <c r="AO348" s="75">
        <f>+VLOOKUP($D348,[1]saldo_cons!$A$2:$N$1048576,5,0)</f>
        <v>0</v>
      </c>
      <c r="AP348" s="75">
        <f>+VLOOKUP($D348,[1]saldo_cons!$A$2:$N$1048576,6,0)</f>
        <v>0</v>
      </c>
      <c r="AQ348" s="75">
        <f>+VLOOKUP($D348,[1]saldo_cons!$A$2:$N$1048576,7,0)</f>
        <v>0</v>
      </c>
      <c r="AR348" s="75">
        <f>+VLOOKUP($D348,[1]saldo_cons!$A$2:$N$1048576,8,0)</f>
        <v>0</v>
      </c>
      <c r="AS348" s="75">
        <f>+VLOOKUP($D348,[1]saldo_cons!$A$2:$N$1048576,9,0)</f>
        <v>0</v>
      </c>
      <c r="AT348" s="75">
        <f>+VLOOKUP($D348,[1]saldo_cons!$A$2:$N$1048576,10,0)</f>
        <v>0</v>
      </c>
      <c r="AU348" s="75">
        <f>+VLOOKUP($D348,[1]saldo_cons!$A$2:$N$1048576,11,0)</f>
        <v>0</v>
      </c>
      <c r="AV348" s="75">
        <f>+VLOOKUP($D348,[1]saldo_cons!$A$2:$N$1048576,12,0)</f>
        <v>0</v>
      </c>
      <c r="AW348" s="75">
        <f>+VLOOKUP($D348,[1]saldo_cons!$A$2:$N$1048576,13,0)</f>
        <v>0</v>
      </c>
      <c r="AX348" s="75">
        <f>+VLOOKUP($D348,[1]saldo_cons!$A$2:$N$1048576,14,0)</f>
        <v>0</v>
      </c>
      <c r="AY348" s="76"/>
      <c r="AZ348" s="76"/>
      <c r="BA348" s="76"/>
      <c r="BB348" s="75">
        <f>+VLOOKUP($D348,[1]ggr_cons!$A$2:$N$1048576,3,0)</f>
        <v>492.99</v>
      </c>
      <c r="BC348" s="75">
        <f>+VLOOKUP($D348,[1]ggr_cons!$A$2:$N$1048576,4,0)</f>
        <v>0</v>
      </c>
      <c r="BD348" s="75">
        <f>+VLOOKUP($D348,[1]ggr_cons!$A$2:$N$1048576,5,0)</f>
        <v>0</v>
      </c>
      <c r="BE348" s="75">
        <f>+VLOOKUP($D348,[1]ggr_cons!$A$2:$N$1048576,6,0)</f>
        <v>0</v>
      </c>
      <c r="BF348" s="75">
        <f>+VLOOKUP($D348,[1]ggr_cons!$A$2:$N$1048576,7,0)</f>
        <v>0</v>
      </c>
      <c r="BG348" s="75">
        <f>+VLOOKUP($D348,[1]ggr_cons!$A$2:$N$1048576,8,0)</f>
        <v>0</v>
      </c>
      <c r="BH348" s="75">
        <f>+VLOOKUP($D348,[1]ggr_cons!$A$2:$N$1048576,9,0)</f>
        <v>0</v>
      </c>
      <c r="BI348" s="75">
        <f>+VLOOKUP($D348,[1]ggr_cons!$A$2:$N$1048576,10,0)</f>
        <v>0</v>
      </c>
      <c r="BJ348" s="75">
        <f>+VLOOKUP($D348,[1]ggr_cons!$A$2:$N$1048576,11,0)</f>
        <v>0</v>
      </c>
      <c r="BK348" s="75">
        <f>+VLOOKUP($D348,[1]ggr_cons!$A$2:$N$1048576,12,0)</f>
        <v>0</v>
      </c>
      <c r="BL348" s="75">
        <f>+VLOOKUP($D348,[1]ggr_cons!$A$2:$N$1048576,13,0)</f>
        <v>0</v>
      </c>
      <c r="BM348" s="75">
        <f>+VLOOKUP($D348,[1]ggr_cons!$A$2:$N$1048576,14,0)</f>
        <v>0</v>
      </c>
      <c r="BN348" s="76"/>
      <c r="BO348" s="75"/>
      <c r="BP348" s="75"/>
      <c r="BQ348" s="77">
        <f t="shared" si="593"/>
        <v>13.56</v>
      </c>
      <c r="BR348" s="77">
        <f t="shared" si="594"/>
        <v>0</v>
      </c>
      <c r="BS348" s="77">
        <f t="shared" si="595"/>
        <v>0</v>
      </c>
      <c r="BT348" s="77">
        <f t="shared" si="596"/>
        <v>0</v>
      </c>
      <c r="BU348" s="77">
        <f t="shared" si="597"/>
        <v>0</v>
      </c>
      <c r="BV348" s="77">
        <f t="shared" si="598"/>
        <v>0</v>
      </c>
      <c r="BW348" s="77">
        <f t="shared" si="599"/>
        <v>0</v>
      </c>
      <c r="BX348" s="77">
        <f t="shared" si="600"/>
        <v>0</v>
      </c>
      <c r="BY348" s="77">
        <f t="shared" si="601"/>
        <v>0</v>
      </c>
      <c r="BZ348" s="77">
        <f t="shared" si="602"/>
        <v>0</v>
      </c>
      <c r="CA348" s="77">
        <f t="shared" si="603"/>
        <v>0</v>
      </c>
      <c r="CB348" s="77">
        <f t="shared" si="604"/>
        <v>0</v>
      </c>
      <c r="CC348" s="77">
        <f t="shared" si="605"/>
        <v>13.56</v>
      </c>
      <c r="CD348" s="75"/>
      <c r="CE348" s="77"/>
      <c r="CF348" s="77">
        <f t="shared" si="606"/>
        <v>11.206611570247935</v>
      </c>
      <c r="CG348" s="77">
        <f t="shared" si="607"/>
        <v>0</v>
      </c>
      <c r="CH348" s="77">
        <f t="shared" si="608"/>
        <v>0</v>
      </c>
      <c r="CI348" s="77">
        <f t="shared" si="609"/>
        <v>0</v>
      </c>
      <c r="CJ348" s="77">
        <f t="shared" si="610"/>
        <v>0</v>
      </c>
      <c r="CK348" s="77">
        <f t="shared" si="611"/>
        <v>0</v>
      </c>
      <c r="CL348" s="77">
        <f t="shared" si="612"/>
        <v>0</v>
      </c>
      <c r="CM348" s="77">
        <f t="shared" si="613"/>
        <v>0</v>
      </c>
      <c r="CN348" s="77">
        <f t="shared" si="614"/>
        <v>0</v>
      </c>
      <c r="CO348" s="77">
        <f t="shared" si="615"/>
        <v>0</v>
      </c>
      <c r="CP348" s="77">
        <f t="shared" si="616"/>
        <v>0</v>
      </c>
      <c r="CQ348" s="77">
        <f t="shared" si="617"/>
        <v>0</v>
      </c>
      <c r="CR348" s="77">
        <f t="shared" si="618"/>
        <v>11.206611570247935</v>
      </c>
      <c r="CS348" s="75"/>
      <c r="CT348" s="75"/>
      <c r="CU348" s="78">
        <f t="shared" si="631"/>
        <v>27.12</v>
      </c>
      <c r="CV348" s="78">
        <f t="shared" si="632"/>
        <v>0</v>
      </c>
      <c r="CW348" s="78">
        <f t="shared" si="633"/>
        <v>0</v>
      </c>
      <c r="CX348" s="78">
        <f t="shared" si="634"/>
        <v>0</v>
      </c>
      <c r="CY348" s="78">
        <f t="shared" si="635"/>
        <v>0</v>
      </c>
      <c r="CZ348" s="78">
        <f t="shared" si="636"/>
        <v>0</v>
      </c>
      <c r="DA348" s="78">
        <f t="shared" si="637"/>
        <v>0</v>
      </c>
      <c r="DB348" s="78">
        <f t="shared" si="638"/>
        <v>0</v>
      </c>
      <c r="DC348" s="78">
        <f t="shared" si="639"/>
        <v>0</v>
      </c>
      <c r="DD348" s="78">
        <f t="shared" si="640"/>
        <v>0</v>
      </c>
      <c r="DE348" s="78">
        <f t="shared" si="641"/>
        <v>0</v>
      </c>
      <c r="DF348" s="78">
        <f t="shared" si="642"/>
        <v>0</v>
      </c>
      <c r="DG348" s="77">
        <f t="shared" si="643"/>
        <v>27.12</v>
      </c>
      <c r="DH348" s="75"/>
      <c r="DJ348" s="6">
        <f t="shared" si="644"/>
        <v>30</v>
      </c>
      <c r="DK348" s="6">
        <f t="shared" si="645"/>
        <v>0</v>
      </c>
      <c r="DL348" s="6">
        <f t="shared" si="646"/>
        <v>0</v>
      </c>
      <c r="DM348" s="6">
        <f t="shared" si="647"/>
        <v>0</v>
      </c>
      <c r="DN348" s="6">
        <f t="shared" si="648"/>
        <v>0</v>
      </c>
      <c r="DO348" s="6">
        <f t="shared" si="649"/>
        <v>0</v>
      </c>
      <c r="DP348" s="6">
        <f t="shared" si="650"/>
        <v>0</v>
      </c>
      <c r="DQ348" s="6">
        <f t="shared" si="651"/>
        <v>0</v>
      </c>
      <c r="DR348" s="6">
        <f t="shared" si="652"/>
        <v>0</v>
      </c>
      <c r="DS348" s="6">
        <f t="shared" si="653"/>
        <v>0</v>
      </c>
      <c r="DT348" s="6">
        <f t="shared" si="654"/>
        <v>0</v>
      </c>
      <c r="DU348" s="6">
        <f t="shared" si="655"/>
        <v>0</v>
      </c>
      <c r="DV348" s="77"/>
      <c r="DY348" s="6">
        <v>0</v>
      </c>
      <c r="DZ348" s="6">
        <v>0</v>
      </c>
      <c r="EA348" s="6">
        <v>0</v>
      </c>
      <c r="EB348" s="6">
        <v>0</v>
      </c>
      <c r="EC348" s="6">
        <v>0</v>
      </c>
      <c r="ED348" s="6">
        <v>0</v>
      </c>
      <c r="EE348" s="6">
        <v>0</v>
      </c>
      <c r="EF348" s="6">
        <v>0</v>
      </c>
      <c r="EG348" s="6">
        <v>0</v>
      </c>
      <c r="EH348" s="6">
        <v>0</v>
      </c>
      <c r="EI348" s="6">
        <v>0</v>
      </c>
      <c r="EJ348" s="6">
        <v>0</v>
      </c>
      <c r="EK348" s="77"/>
      <c r="EO348" s="75">
        <f t="shared" si="619"/>
        <v>57.120000000000005</v>
      </c>
      <c r="EP348" s="75">
        <f t="shared" si="620"/>
        <v>0</v>
      </c>
      <c r="EQ348" s="75">
        <f t="shared" si="621"/>
        <v>0</v>
      </c>
      <c r="ER348" s="75">
        <f t="shared" si="622"/>
        <v>0</v>
      </c>
      <c r="ES348" s="75">
        <f t="shared" si="623"/>
        <v>0</v>
      </c>
      <c r="ET348" s="75">
        <f t="shared" si="624"/>
        <v>0</v>
      </c>
      <c r="EU348" s="75">
        <f t="shared" si="625"/>
        <v>0</v>
      </c>
      <c r="EV348" s="75">
        <f t="shared" si="626"/>
        <v>0</v>
      </c>
      <c r="EW348" s="75">
        <f t="shared" si="627"/>
        <v>0</v>
      </c>
      <c r="EX348" s="75">
        <f t="shared" si="628"/>
        <v>0</v>
      </c>
      <c r="EY348" s="75">
        <f t="shared" si="629"/>
        <v>0</v>
      </c>
      <c r="EZ348" s="75">
        <f t="shared" si="630"/>
        <v>0</v>
      </c>
      <c r="FA348" s="77">
        <f t="shared" si="672"/>
        <v>57.120000000000005</v>
      </c>
      <c r="FD348" s="75">
        <f t="shared" si="656"/>
        <v>1298.8800000000001</v>
      </c>
      <c r="FE348" s="75">
        <f t="shared" si="657"/>
        <v>0</v>
      </c>
      <c r="FF348" s="75">
        <f t="shared" si="658"/>
        <v>0</v>
      </c>
      <c r="FG348" s="75">
        <f t="shared" si="659"/>
        <v>0</v>
      </c>
      <c r="FH348" s="75">
        <f t="shared" si="660"/>
        <v>0</v>
      </c>
      <c r="FI348" s="75">
        <f t="shared" si="661"/>
        <v>0</v>
      </c>
      <c r="FJ348" s="75">
        <f t="shared" si="662"/>
        <v>0</v>
      </c>
      <c r="FK348" s="75">
        <f t="shared" si="663"/>
        <v>0</v>
      </c>
      <c r="FL348" s="75">
        <f t="shared" si="664"/>
        <v>0</v>
      </c>
      <c r="FM348" s="75">
        <f t="shared" si="665"/>
        <v>0</v>
      </c>
      <c r="FN348" s="75">
        <f t="shared" si="666"/>
        <v>0</v>
      </c>
      <c r="FO348" s="75">
        <f t="shared" si="667"/>
        <v>0</v>
      </c>
      <c r="FP348" s="75">
        <f t="shared" si="668"/>
        <v>-57.120000000000005</v>
      </c>
    </row>
    <row r="349" spans="1:172" ht="15" customHeight="1" outlineLevel="2" x14ac:dyDescent="0.25">
      <c r="A349" s="30">
        <v>12</v>
      </c>
      <c r="B349" s="30" t="s">
        <v>408</v>
      </c>
      <c r="C349" s="30" t="s">
        <v>6</v>
      </c>
      <c r="D349" s="64">
        <v>16349</v>
      </c>
      <c r="E349" s="64">
        <v>16349</v>
      </c>
      <c r="F349" s="39" t="s">
        <v>1200</v>
      </c>
      <c r="G349" s="36" t="s">
        <v>410</v>
      </c>
      <c r="H349" s="36" t="s">
        <v>410</v>
      </c>
      <c r="I349" s="39" t="s">
        <v>1201</v>
      </c>
      <c r="J349" s="39" t="s">
        <v>414</v>
      </c>
      <c r="K349" s="39" t="s">
        <v>415</v>
      </c>
      <c r="L349" s="32" t="s">
        <v>220</v>
      </c>
      <c r="M349" s="33" t="s">
        <v>405</v>
      </c>
      <c r="N349" s="34">
        <v>0.01</v>
      </c>
      <c r="O349" s="34">
        <v>0.02</v>
      </c>
      <c r="P349" s="34">
        <v>0</v>
      </c>
      <c r="Q349" s="34">
        <v>0</v>
      </c>
      <c r="R349" s="33">
        <v>0</v>
      </c>
      <c r="S349" s="33">
        <v>0</v>
      </c>
      <c r="T349" s="33">
        <v>30</v>
      </c>
      <c r="U349" s="33"/>
      <c r="X349" s="75">
        <f>+VLOOKUP($D349,[1]venta_neta_cons!$A$2:$N$1048576,3,0)</f>
        <v>540</v>
      </c>
      <c r="Y349" s="75">
        <f>+VLOOKUP($D349,[1]venta_neta_cons!$A$2:$N$1048576,4,0)</f>
        <v>0</v>
      </c>
      <c r="Z349" s="75">
        <f>+VLOOKUP($D349,[1]venta_neta_cons!$A$2:$N$1048576,5,0)</f>
        <v>0</v>
      </c>
      <c r="AA349" s="75">
        <f>+VLOOKUP($D349,[1]venta_neta_cons!$A$2:$N$1048576,6,0)</f>
        <v>0</v>
      </c>
      <c r="AB349" s="75">
        <f>+VLOOKUP($D349,[1]venta_neta_cons!$A$2:$N$1048576,7,0)</f>
        <v>0</v>
      </c>
      <c r="AC349" s="75">
        <f>+VLOOKUP($D349,[1]venta_neta_cons!$A$2:$N$1048576,8,0)</f>
        <v>0</v>
      </c>
      <c r="AD349" s="75">
        <f>+VLOOKUP($D349,[1]venta_neta_cons!$A$2:$N$1048576,9,0)</f>
        <v>0</v>
      </c>
      <c r="AE349" s="75">
        <f>+VLOOKUP($D349,[1]venta_neta_cons!$A$2:$N$1048576,10,0)</f>
        <v>0</v>
      </c>
      <c r="AF349" s="75">
        <f>+VLOOKUP($D349,[1]venta_neta_cons!$A$2:$N$1048576,11,0)</f>
        <v>0</v>
      </c>
      <c r="AG349" s="75">
        <f>+VLOOKUP($D349,[1]venta_neta_cons!$A$2:$N$1048576,12,0)</f>
        <v>0</v>
      </c>
      <c r="AH349" s="75">
        <f>+VLOOKUP($D349,[1]venta_neta_cons!$A$2:$N$1048576,13,0)</f>
        <v>0</v>
      </c>
      <c r="AI349" s="75">
        <f>+VLOOKUP($D349,[1]venta_neta_cons!$A$2:$N$1048576,14,0)</f>
        <v>0</v>
      </c>
      <c r="AJ349" s="76">
        <f t="shared" si="592"/>
        <v>540</v>
      </c>
      <c r="AK349" s="159">
        <f t="shared" si="590"/>
        <v>0.65842592592592597</v>
      </c>
      <c r="AL349" s="76"/>
      <c r="AM349" s="75">
        <f>+VLOOKUP($D349,[1]saldo_cons!$A$2:$N$1048576,3,0)</f>
        <v>540</v>
      </c>
      <c r="AN349" s="75">
        <f>+VLOOKUP($D349,[1]saldo_cons!$A$2:$N$1048576,4,0)</f>
        <v>0</v>
      </c>
      <c r="AO349" s="75">
        <f>+VLOOKUP($D349,[1]saldo_cons!$A$2:$N$1048576,5,0)</f>
        <v>0</v>
      </c>
      <c r="AP349" s="75">
        <f>+VLOOKUP($D349,[1]saldo_cons!$A$2:$N$1048576,6,0)</f>
        <v>0</v>
      </c>
      <c r="AQ349" s="75">
        <f>+VLOOKUP($D349,[1]saldo_cons!$A$2:$N$1048576,7,0)</f>
        <v>0</v>
      </c>
      <c r="AR349" s="75">
        <f>+VLOOKUP($D349,[1]saldo_cons!$A$2:$N$1048576,8,0)</f>
        <v>0</v>
      </c>
      <c r="AS349" s="75">
        <f>+VLOOKUP($D349,[1]saldo_cons!$A$2:$N$1048576,9,0)</f>
        <v>0</v>
      </c>
      <c r="AT349" s="75">
        <f>+VLOOKUP($D349,[1]saldo_cons!$A$2:$N$1048576,10,0)</f>
        <v>0</v>
      </c>
      <c r="AU349" s="75">
        <f>+VLOOKUP($D349,[1]saldo_cons!$A$2:$N$1048576,11,0)</f>
        <v>0</v>
      </c>
      <c r="AV349" s="75">
        <f>+VLOOKUP($D349,[1]saldo_cons!$A$2:$N$1048576,12,0)</f>
        <v>0</v>
      </c>
      <c r="AW349" s="75">
        <f>+VLOOKUP($D349,[1]saldo_cons!$A$2:$N$1048576,13,0)</f>
        <v>0</v>
      </c>
      <c r="AX349" s="75">
        <f>+VLOOKUP($D349,[1]saldo_cons!$A$2:$N$1048576,14,0)</f>
        <v>0</v>
      </c>
      <c r="AY349" s="76"/>
      <c r="AZ349" s="76"/>
      <c r="BA349" s="76"/>
      <c r="BB349" s="75">
        <f>+VLOOKUP($D349,[1]ggr_cons!$A$2:$N$1048576,3,0)</f>
        <v>355.55</v>
      </c>
      <c r="BC349" s="75">
        <f>+VLOOKUP($D349,[1]ggr_cons!$A$2:$N$1048576,4,0)</f>
        <v>0</v>
      </c>
      <c r="BD349" s="75">
        <f>+VLOOKUP($D349,[1]ggr_cons!$A$2:$N$1048576,5,0)</f>
        <v>0</v>
      </c>
      <c r="BE349" s="75">
        <f>+VLOOKUP($D349,[1]ggr_cons!$A$2:$N$1048576,6,0)</f>
        <v>0</v>
      </c>
      <c r="BF349" s="75">
        <f>+VLOOKUP($D349,[1]ggr_cons!$A$2:$N$1048576,7,0)</f>
        <v>0</v>
      </c>
      <c r="BG349" s="75">
        <f>+VLOOKUP($D349,[1]ggr_cons!$A$2:$N$1048576,8,0)</f>
        <v>0</v>
      </c>
      <c r="BH349" s="75">
        <f>+VLOOKUP($D349,[1]ggr_cons!$A$2:$N$1048576,9,0)</f>
        <v>0</v>
      </c>
      <c r="BI349" s="75">
        <f>+VLOOKUP($D349,[1]ggr_cons!$A$2:$N$1048576,10,0)</f>
        <v>0</v>
      </c>
      <c r="BJ349" s="75">
        <f>+VLOOKUP($D349,[1]ggr_cons!$A$2:$N$1048576,11,0)</f>
        <v>0</v>
      </c>
      <c r="BK349" s="75">
        <f>+VLOOKUP($D349,[1]ggr_cons!$A$2:$N$1048576,12,0)</f>
        <v>0</v>
      </c>
      <c r="BL349" s="75">
        <f>+VLOOKUP($D349,[1]ggr_cons!$A$2:$N$1048576,13,0)</f>
        <v>0</v>
      </c>
      <c r="BM349" s="75">
        <f>+VLOOKUP($D349,[1]ggr_cons!$A$2:$N$1048576,14,0)</f>
        <v>0</v>
      </c>
      <c r="BN349" s="76"/>
      <c r="BO349" s="75"/>
      <c r="BP349" s="75"/>
      <c r="BQ349" s="77">
        <f t="shared" si="593"/>
        <v>5.4</v>
      </c>
      <c r="BR349" s="77">
        <f t="shared" si="594"/>
        <v>0</v>
      </c>
      <c r="BS349" s="77">
        <f t="shared" si="595"/>
        <v>0</v>
      </c>
      <c r="BT349" s="77">
        <f t="shared" si="596"/>
        <v>0</v>
      </c>
      <c r="BU349" s="77">
        <f t="shared" si="597"/>
        <v>0</v>
      </c>
      <c r="BV349" s="77">
        <f t="shared" si="598"/>
        <v>0</v>
      </c>
      <c r="BW349" s="77">
        <f t="shared" si="599"/>
        <v>0</v>
      </c>
      <c r="BX349" s="77">
        <f t="shared" si="600"/>
        <v>0</v>
      </c>
      <c r="BY349" s="77">
        <f t="shared" si="601"/>
        <v>0</v>
      </c>
      <c r="BZ349" s="77">
        <f t="shared" si="602"/>
        <v>0</v>
      </c>
      <c r="CA349" s="77">
        <f t="shared" si="603"/>
        <v>0</v>
      </c>
      <c r="CB349" s="77">
        <f t="shared" si="604"/>
        <v>0</v>
      </c>
      <c r="CC349" s="77">
        <f t="shared" si="605"/>
        <v>5.4</v>
      </c>
      <c r="CD349" s="75"/>
      <c r="CE349" s="77"/>
      <c r="CF349" s="77">
        <f t="shared" si="606"/>
        <v>4.4628099173553721</v>
      </c>
      <c r="CG349" s="77">
        <f t="shared" si="607"/>
        <v>0</v>
      </c>
      <c r="CH349" s="77">
        <f t="shared" si="608"/>
        <v>0</v>
      </c>
      <c r="CI349" s="77">
        <f t="shared" si="609"/>
        <v>0</v>
      </c>
      <c r="CJ349" s="77">
        <f t="shared" si="610"/>
        <v>0</v>
      </c>
      <c r="CK349" s="77">
        <f t="shared" si="611"/>
        <v>0</v>
      </c>
      <c r="CL349" s="77">
        <f t="shared" si="612"/>
        <v>0</v>
      </c>
      <c r="CM349" s="77">
        <f t="shared" si="613"/>
        <v>0</v>
      </c>
      <c r="CN349" s="77">
        <f t="shared" si="614"/>
        <v>0</v>
      </c>
      <c r="CO349" s="77">
        <f t="shared" si="615"/>
        <v>0</v>
      </c>
      <c r="CP349" s="77">
        <f t="shared" si="616"/>
        <v>0</v>
      </c>
      <c r="CQ349" s="77">
        <f t="shared" si="617"/>
        <v>0</v>
      </c>
      <c r="CR349" s="77">
        <f t="shared" si="618"/>
        <v>4.4628099173553721</v>
      </c>
      <c r="CS349" s="75"/>
      <c r="CT349" s="75"/>
      <c r="CU349" s="78">
        <f t="shared" si="631"/>
        <v>10.8</v>
      </c>
      <c r="CV349" s="78">
        <f t="shared" si="632"/>
        <v>0</v>
      </c>
      <c r="CW349" s="78">
        <f t="shared" si="633"/>
        <v>0</v>
      </c>
      <c r="CX349" s="78">
        <f t="shared" si="634"/>
        <v>0</v>
      </c>
      <c r="CY349" s="78">
        <f t="shared" si="635"/>
        <v>0</v>
      </c>
      <c r="CZ349" s="78">
        <f t="shared" si="636"/>
        <v>0</v>
      </c>
      <c r="DA349" s="78">
        <f t="shared" si="637"/>
        <v>0</v>
      </c>
      <c r="DB349" s="78">
        <f t="shared" si="638"/>
        <v>0</v>
      </c>
      <c r="DC349" s="78">
        <f t="shared" si="639"/>
        <v>0</v>
      </c>
      <c r="DD349" s="78">
        <f t="shared" si="640"/>
        <v>0</v>
      </c>
      <c r="DE349" s="78">
        <f t="shared" si="641"/>
        <v>0</v>
      </c>
      <c r="DF349" s="78">
        <f t="shared" si="642"/>
        <v>0</v>
      </c>
      <c r="DG349" s="77">
        <f t="shared" si="643"/>
        <v>10.8</v>
      </c>
      <c r="DH349" s="75"/>
      <c r="DJ349" s="6">
        <f t="shared" si="644"/>
        <v>30</v>
      </c>
      <c r="DK349" s="6">
        <f t="shared" si="645"/>
        <v>0</v>
      </c>
      <c r="DL349" s="6">
        <f t="shared" si="646"/>
        <v>0</v>
      </c>
      <c r="DM349" s="6">
        <f t="shared" si="647"/>
        <v>0</v>
      </c>
      <c r="DN349" s="6">
        <f t="shared" si="648"/>
        <v>0</v>
      </c>
      <c r="DO349" s="6">
        <f t="shared" si="649"/>
        <v>0</v>
      </c>
      <c r="DP349" s="6">
        <f t="shared" si="650"/>
        <v>0</v>
      </c>
      <c r="DQ349" s="6">
        <f t="shared" si="651"/>
        <v>0</v>
      </c>
      <c r="DR349" s="6">
        <f t="shared" si="652"/>
        <v>0</v>
      </c>
      <c r="DS349" s="6">
        <f t="shared" si="653"/>
        <v>0</v>
      </c>
      <c r="DT349" s="6">
        <f t="shared" si="654"/>
        <v>0</v>
      </c>
      <c r="DU349" s="6">
        <f t="shared" si="655"/>
        <v>0</v>
      </c>
      <c r="DV349" s="77"/>
      <c r="DY349" s="6">
        <v>0</v>
      </c>
      <c r="DZ349" s="6">
        <v>0</v>
      </c>
      <c r="EA349" s="6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77"/>
      <c r="EO349" s="75">
        <f t="shared" si="619"/>
        <v>40.799999999999997</v>
      </c>
      <c r="EP349" s="75">
        <f t="shared" si="620"/>
        <v>0</v>
      </c>
      <c r="EQ349" s="75">
        <f t="shared" si="621"/>
        <v>0</v>
      </c>
      <c r="ER349" s="75">
        <f t="shared" si="622"/>
        <v>0</v>
      </c>
      <c r="ES349" s="75">
        <f t="shared" si="623"/>
        <v>0</v>
      </c>
      <c r="ET349" s="75">
        <f t="shared" si="624"/>
        <v>0</v>
      </c>
      <c r="EU349" s="75">
        <f t="shared" si="625"/>
        <v>0</v>
      </c>
      <c r="EV349" s="75">
        <f t="shared" si="626"/>
        <v>0</v>
      </c>
      <c r="EW349" s="75">
        <f t="shared" si="627"/>
        <v>0</v>
      </c>
      <c r="EX349" s="75">
        <f t="shared" si="628"/>
        <v>0</v>
      </c>
      <c r="EY349" s="75">
        <f t="shared" si="629"/>
        <v>0</v>
      </c>
      <c r="EZ349" s="75">
        <f t="shared" si="630"/>
        <v>0</v>
      </c>
      <c r="FA349" s="77">
        <f t="shared" si="672"/>
        <v>40.799999999999997</v>
      </c>
      <c r="FD349" s="75">
        <f t="shared" si="656"/>
        <v>499.2</v>
      </c>
      <c r="FE349" s="75">
        <f t="shared" si="657"/>
        <v>0</v>
      </c>
      <c r="FF349" s="75">
        <f t="shared" si="658"/>
        <v>0</v>
      </c>
      <c r="FG349" s="75">
        <f t="shared" si="659"/>
        <v>0</v>
      </c>
      <c r="FH349" s="75">
        <f t="shared" si="660"/>
        <v>0</v>
      </c>
      <c r="FI349" s="75">
        <f t="shared" si="661"/>
        <v>0</v>
      </c>
      <c r="FJ349" s="75">
        <f t="shared" si="662"/>
        <v>0</v>
      </c>
      <c r="FK349" s="75">
        <f t="shared" si="663"/>
        <v>0</v>
      </c>
      <c r="FL349" s="75">
        <f t="shared" si="664"/>
        <v>0</v>
      </c>
      <c r="FM349" s="75">
        <f t="shared" si="665"/>
        <v>0</v>
      </c>
      <c r="FN349" s="75">
        <f t="shared" si="666"/>
        <v>0</v>
      </c>
      <c r="FO349" s="75">
        <f t="shared" si="667"/>
        <v>0</v>
      </c>
      <c r="FP349" s="75">
        <f t="shared" si="668"/>
        <v>-40.799999999999997</v>
      </c>
    </row>
    <row r="350" spans="1:172" ht="15" customHeight="1" outlineLevel="2" x14ac:dyDescent="0.25">
      <c r="A350" s="30">
        <v>12</v>
      </c>
      <c r="B350" s="30" t="s">
        <v>408</v>
      </c>
      <c r="C350" s="30" t="s">
        <v>6</v>
      </c>
      <c r="D350" s="64">
        <v>16177</v>
      </c>
      <c r="E350" s="64">
        <v>16177</v>
      </c>
      <c r="F350" s="39" t="s">
        <v>1202</v>
      </c>
      <c r="G350" s="36" t="s">
        <v>410</v>
      </c>
      <c r="H350" s="36" t="s">
        <v>410</v>
      </c>
      <c r="I350" s="39" t="s">
        <v>1203</v>
      </c>
      <c r="J350" s="39" t="s">
        <v>1204</v>
      </c>
      <c r="K350" s="39" t="s">
        <v>434</v>
      </c>
      <c r="L350" s="32" t="s">
        <v>220</v>
      </c>
      <c r="M350" s="33" t="s">
        <v>405</v>
      </c>
      <c r="N350" s="34">
        <v>0.01</v>
      </c>
      <c r="O350" s="34">
        <v>0.02</v>
      </c>
      <c r="P350" s="34">
        <v>0</v>
      </c>
      <c r="Q350" s="34">
        <v>0</v>
      </c>
      <c r="R350" s="33">
        <v>0</v>
      </c>
      <c r="S350" s="33">
        <v>0</v>
      </c>
      <c r="T350" s="33">
        <v>30</v>
      </c>
      <c r="U350" s="33"/>
      <c r="X350" s="75">
        <f>+VLOOKUP($D350,[1]venta_neta_cons!$A$2:$N$1048576,3,0)</f>
        <v>129</v>
      </c>
      <c r="Y350" s="75">
        <f>+VLOOKUP($D350,[1]venta_neta_cons!$A$2:$N$1048576,4,0)</f>
        <v>0</v>
      </c>
      <c r="Z350" s="75">
        <f>+VLOOKUP($D350,[1]venta_neta_cons!$A$2:$N$1048576,5,0)</f>
        <v>0</v>
      </c>
      <c r="AA350" s="75">
        <f>+VLOOKUP($D350,[1]venta_neta_cons!$A$2:$N$1048576,6,0)</f>
        <v>0</v>
      </c>
      <c r="AB350" s="75">
        <f>+VLOOKUP($D350,[1]venta_neta_cons!$A$2:$N$1048576,7,0)</f>
        <v>0</v>
      </c>
      <c r="AC350" s="75">
        <f>+VLOOKUP($D350,[1]venta_neta_cons!$A$2:$N$1048576,8,0)</f>
        <v>0</v>
      </c>
      <c r="AD350" s="75">
        <f>+VLOOKUP($D350,[1]venta_neta_cons!$A$2:$N$1048576,9,0)</f>
        <v>0</v>
      </c>
      <c r="AE350" s="75">
        <f>+VLOOKUP($D350,[1]venta_neta_cons!$A$2:$N$1048576,10,0)</f>
        <v>0</v>
      </c>
      <c r="AF350" s="75">
        <f>+VLOOKUP($D350,[1]venta_neta_cons!$A$2:$N$1048576,11,0)</f>
        <v>0</v>
      </c>
      <c r="AG350" s="75">
        <f>+VLOOKUP($D350,[1]venta_neta_cons!$A$2:$N$1048576,12,0)</f>
        <v>0</v>
      </c>
      <c r="AH350" s="75">
        <f>+VLOOKUP($D350,[1]venta_neta_cons!$A$2:$N$1048576,13,0)</f>
        <v>0</v>
      </c>
      <c r="AI350" s="75">
        <f>+VLOOKUP($D350,[1]venta_neta_cons!$A$2:$N$1048576,14,0)</f>
        <v>0</v>
      </c>
      <c r="AJ350" s="76">
        <f t="shared" si="592"/>
        <v>129</v>
      </c>
      <c r="AK350" s="159">
        <f t="shared" si="590"/>
        <v>-0.45294573643410857</v>
      </c>
      <c r="AL350" s="76"/>
      <c r="AM350" s="75">
        <f>+VLOOKUP($D350,[1]saldo_cons!$A$2:$N$1048576,3,0)</f>
        <v>129</v>
      </c>
      <c r="AN350" s="75">
        <f>+VLOOKUP($D350,[1]saldo_cons!$A$2:$N$1048576,4,0)</f>
        <v>0</v>
      </c>
      <c r="AO350" s="75">
        <f>+VLOOKUP($D350,[1]saldo_cons!$A$2:$N$1048576,5,0)</f>
        <v>0</v>
      </c>
      <c r="AP350" s="75">
        <f>+VLOOKUP($D350,[1]saldo_cons!$A$2:$N$1048576,6,0)</f>
        <v>0</v>
      </c>
      <c r="AQ350" s="75">
        <f>+VLOOKUP($D350,[1]saldo_cons!$A$2:$N$1048576,7,0)</f>
        <v>0</v>
      </c>
      <c r="AR350" s="75">
        <f>+VLOOKUP($D350,[1]saldo_cons!$A$2:$N$1048576,8,0)</f>
        <v>0</v>
      </c>
      <c r="AS350" s="75">
        <f>+VLOOKUP($D350,[1]saldo_cons!$A$2:$N$1048576,9,0)</f>
        <v>0</v>
      </c>
      <c r="AT350" s="75">
        <f>+VLOOKUP($D350,[1]saldo_cons!$A$2:$N$1048576,10,0)</f>
        <v>0</v>
      </c>
      <c r="AU350" s="75">
        <f>+VLOOKUP($D350,[1]saldo_cons!$A$2:$N$1048576,11,0)</f>
        <v>0</v>
      </c>
      <c r="AV350" s="75">
        <f>+VLOOKUP($D350,[1]saldo_cons!$A$2:$N$1048576,12,0)</f>
        <v>0</v>
      </c>
      <c r="AW350" s="75">
        <f>+VLOOKUP($D350,[1]saldo_cons!$A$2:$N$1048576,13,0)</f>
        <v>0</v>
      </c>
      <c r="AX350" s="75">
        <f>+VLOOKUP($D350,[1]saldo_cons!$A$2:$N$1048576,14,0)</f>
        <v>0</v>
      </c>
      <c r="AY350" s="76"/>
      <c r="AZ350" s="76"/>
      <c r="BA350" s="76"/>
      <c r="BB350" s="75">
        <f>+VLOOKUP($D350,[1]ggr_cons!$A$2:$N$1048576,3,0)</f>
        <v>-58.430000000000007</v>
      </c>
      <c r="BC350" s="75">
        <f>+VLOOKUP($D350,[1]ggr_cons!$A$2:$N$1048576,4,0)</f>
        <v>0</v>
      </c>
      <c r="BD350" s="75">
        <f>+VLOOKUP($D350,[1]ggr_cons!$A$2:$N$1048576,5,0)</f>
        <v>0</v>
      </c>
      <c r="BE350" s="75">
        <f>+VLOOKUP($D350,[1]ggr_cons!$A$2:$N$1048576,6,0)</f>
        <v>0</v>
      </c>
      <c r="BF350" s="75">
        <f>+VLOOKUP($D350,[1]ggr_cons!$A$2:$N$1048576,7,0)</f>
        <v>0</v>
      </c>
      <c r="BG350" s="75">
        <f>+VLOOKUP($D350,[1]ggr_cons!$A$2:$N$1048576,8,0)</f>
        <v>0</v>
      </c>
      <c r="BH350" s="75">
        <f>+VLOOKUP($D350,[1]ggr_cons!$A$2:$N$1048576,9,0)</f>
        <v>0</v>
      </c>
      <c r="BI350" s="75">
        <f>+VLOOKUP($D350,[1]ggr_cons!$A$2:$N$1048576,10,0)</f>
        <v>0</v>
      </c>
      <c r="BJ350" s="75">
        <f>+VLOOKUP($D350,[1]ggr_cons!$A$2:$N$1048576,11,0)</f>
        <v>0</v>
      </c>
      <c r="BK350" s="75">
        <f>+VLOOKUP($D350,[1]ggr_cons!$A$2:$N$1048576,12,0)</f>
        <v>0</v>
      </c>
      <c r="BL350" s="75">
        <f>+VLOOKUP($D350,[1]ggr_cons!$A$2:$N$1048576,13,0)</f>
        <v>0</v>
      </c>
      <c r="BM350" s="75">
        <f>+VLOOKUP($D350,[1]ggr_cons!$A$2:$N$1048576,14,0)</f>
        <v>0</v>
      </c>
      <c r="BN350" s="76"/>
      <c r="BO350" s="75"/>
      <c r="BP350" s="75"/>
      <c r="BQ350" s="77">
        <f t="shared" si="593"/>
        <v>1.29</v>
      </c>
      <c r="BR350" s="77">
        <f t="shared" si="594"/>
        <v>0</v>
      </c>
      <c r="BS350" s="77">
        <f t="shared" si="595"/>
        <v>0</v>
      </c>
      <c r="BT350" s="77">
        <f t="shared" si="596"/>
        <v>0</v>
      </c>
      <c r="BU350" s="77">
        <f t="shared" si="597"/>
        <v>0</v>
      </c>
      <c r="BV350" s="77">
        <f t="shared" si="598"/>
        <v>0</v>
      </c>
      <c r="BW350" s="77">
        <f t="shared" si="599"/>
        <v>0</v>
      </c>
      <c r="BX350" s="77">
        <f t="shared" si="600"/>
        <v>0</v>
      </c>
      <c r="BY350" s="77">
        <f t="shared" si="601"/>
        <v>0</v>
      </c>
      <c r="BZ350" s="77">
        <f t="shared" si="602"/>
        <v>0</v>
      </c>
      <c r="CA350" s="77">
        <f t="shared" si="603"/>
        <v>0</v>
      </c>
      <c r="CB350" s="77">
        <f t="shared" si="604"/>
        <v>0</v>
      </c>
      <c r="CC350" s="77">
        <f t="shared" si="605"/>
        <v>1.29</v>
      </c>
      <c r="CD350" s="75"/>
      <c r="CE350" s="77"/>
      <c r="CF350" s="77">
        <f t="shared" si="606"/>
        <v>1.0661157024793388</v>
      </c>
      <c r="CG350" s="77">
        <f t="shared" si="607"/>
        <v>0</v>
      </c>
      <c r="CH350" s="77">
        <f t="shared" si="608"/>
        <v>0</v>
      </c>
      <c r="CI350" s="77">
        <f t="shared" si="609"/>
        <v>0</v>
      </c>
      <c r="CJ350" s="77">
        <f t="shared" si="610"/>
        <v>0</v>
      </c>
      <c r="CK350" s="77">
        <f t="shared" si="611"/>
        <v>0</v>
      </c>
      <c r="CL350" s="77">
        <f t="shared" si="612"/>
        <v>0</v>
      </c>
      <c r="CM350" s="77">
        <f t="shared" si="613"/>
        <v>0</v>
      </c>
      <c r="CN350" s="77">
        <f t="shared" si="614"/>
        <v>0</v>
      </c>
      <c r="CO350" s="77">
        <f t="shared" si="615"/>
        <v>0</v>
      </c>
      <c r="CP350" s="77">
        <f t="shared" si="616"/>
        <v>0</v>
      </c>
      <c r="CQ350" s="77">
        <f t="shared" si="617"/>
        <v>0</v>
      </c>
      <c r="CR350" s="77">
        <f t="shared" si="618"/>
        <v>1.0661157024793388</v>
      </c>
      <c r="CS350" s="75"/>
      <c r="CT350" s="75"/>
      <c r="CU350" s="78">
        <f t="shared" si="631"/>
        <v>2.58</v>
      </c>
      <c r="CV350" s="78">
        <f t="shared" si="632"/>
        <v>0</v>
      </c>
      <c r="CW350" s="78">
        <f t="shared" si="633"/>
        <v>0</v>
      </c>
      <c r="CX350" s="78">
        <f t="shared" si="634"/>
        <v>0</v>
      </c>
      <c r="CY350" s="78">
        <f t="shared" si="635"/>
        <v>0</v>
      </c>
      <c r="CZ350" s="78">
        <f t="shared" si="636"/>
        <v>0</v>
      </c>
      <c r="DA350" s="78">
        <f t="shared" si="637"/>
        <v>0</v>
      </c>
      <c r="DB350" s="78">
        <f t="shared" si="638"/>
        <v>0</v>
      </c>
      <c r="DC350" s="78">
        <f t="shared" si="639"/>
        <v>0</v>
      </c>
      <c r="DD350" s="78">
        <f t="shared" si="640"/>
        <v>0</v>
      </c>
      <c r="DE350" s="78">
        <f t="shared" si="641"/>
        <v>0</v>
      </c>
      <c r="DF350" s="78">
        <f t="shared" si="642"/>
        <v>0</v>
      </c>
      <c r="DG350" s="77">
        <f t="shared" si="643"/>
        <v>2.58</v>
      </c>
      <c r="DH350" s="75"/>
      <c r="DJ350" s="6">
        <f t="shared" si="644"/>
        <v>30</v>
      </c>
      <c r="DK350" s="6">
        <f t="shared" si="645"/>
        <v>0</v>
      </c>
      <c r="DL350" s="6">
        <f t="shared" si="646"/>
        <v>0</v>
      </c>
      <c r="DM350" s="6">
        <f t="shared" si="647"/>
        <v>0</v>
      </c>
      <c r="DN350" s="6">
        <f t="shared" si="648"/>
        <v>0</v>
      </c>
      <c r="DO350" s="6">
        <f t="shared" si="649"/>
        <v>0</v>
      </c>
      <c r="DP350" s="6">
        <f t="shared" si="650"/>
        <v>0</v>
      </c>
      <c r="DQ350" s="6">
        <f t="shared" si="651"/>
        <v>0</v>
      </c>
      <c r="DR350" s="6">
        <f t="shared" si="652"/>
        <v>0</v>
      </c>
      <c r="DS350" s="6">
        <f t="shared" si="653"/>
        <v>0</v>
      </c>
      <c r="DT350" s="6">
        <f t="shared" si="654"/>
        <v>0</v>
      </c>
      <c r="DU350" s="6">
        <f t="shared" si="655"/>
        <v>0</v>
      </c>
      <c r="DV350" s="77"/>
      <c r="DY350" s="6">
        <v>0</v>
      </c>
      <c r="DZ350" s="6">
        <v>0</v>
      </c>
      <c r="EA350" s="6">
        <v>0</v>
      </c>
      <c r="EB350" s="6">
        <v>0</v>
      </c>
      <c r="EC350" s="6">
        <v>0</v>
      </c>
      <c r="ED350" s="6">
        <v>0</v>
      </c>
      <c r="EE350" s="6">
        <v>0</v>
      </c>
      <c r="EF350" s="6">
        <v>0</v>
      </c>
      <c r="EG350" s="6">
        <v>0</v>
      </c>
      <c r="EH350" s="6">
        <v>0</v>
      </c>
      <c r="EI350" s="6">
        <v>0</v>
      </c>
      <c r="EJ350" s="6">
        <v>0</v>
      </c>
      <c r="EK350" s="77"/>
      <c r="EO350" s="75">
        <f t="shared" si="619"/>
        <v>32.58</v>
      </c>
      <c r="EP350" s="75">
        <f t="shared" si="620"/>
        <v>0</v>
      </c>
      <c r="EQ350" s="75">
        <f t="shared" si="621"/>
        <v>0</v>
      </c>
      <c r="ER350" s="75">
        <f t="shared" si="622"/>
        <v>0</v>
      </c>
      <c r="ES350" s="75">
        <f t="shared" si="623"/>
        <v>0</v>
      </c>
      <c r="ET350" s="75">
        <f t="shared" si="624"/>
        <v>0</v>
      </c>
      <c r="EU350" s="75">
        <f t="shared" si="625"/>
        <v>0</v>
      </c>
      <c r="EV350" s="75">
        <f t="shared" si="626"/>
        <v>0</v>
      </c>
      <c r="EW350" s="75">
        <f t="shared" si="627"/>
        <v>0</v>
      </c>
      <c r="EX350" s="75">
        <f t="shared" si="628"/>
        <v>0</v>
      </c>
      <c r="EY350" s="75">
        <f t="shared" si="629"/>
        <v>0</v>
      </c>
      <c r="EZ350" s="75">
        <f t="shared" si="630"/>
        <v>0</v>
      </c>
      <c r="FA350" s="77">
        <f t="shared" si="672"/>
        <v>32.58</v>
      </c>
      <c r="FD350" s="75">
        <f t="shared" si="656"/>
        <v>96.42</v>
      </c>
      <c r="FE350" s="75">
        <f t="shared" si="657"/>
        <v>0</v>
      </c>
      <c r="FF350" s="75">
        <f t="shared" si="658"/>
        <v>0</v>
      </c>
      <c r="FG350" s="75">
        <f t="shared" si="659"/>
        <v>0</v>
      </c>
      <c r="FH350" s="75">
        <f t="shared" si="660"/>
        <v>0</v>
      </c>
      <c r="FI350" s="75">
        <f t="shared" si="661"/>
        <v>0</v>
      </c>
      <c r="FJ350" s="75">
        <f t="shared" si="662"/>
        <v>0</v>
      </c>
      <c r="FK350" s="75">
        <f t="shared" si="663"/>
        <v>0</v>
      </c>
      <c r="FL350" s="75">
        <f t="shared" si="664"/>
        <v>0</v>
      </c>
      <c r="FM350" s="75">
        <f t="shared" si="665"/>
        <v>0</v>
      </c>
      <c r="FN350" s="75">
        <f t="shared" si="666"/>
        <v>0</v>
      </c>
      <c r="FO350" s="75">
        <f t="shared" si="667"/>
        <v>0</v>
      </c>
      <c r="FP350" s="75">
        <f t="shared" si="668"/>
        <v>-32.58</v>
      </c>
    </row>
    <row r="351" spans="1:172" ht="15" customHeight="1" outlineLevel="2" x14ac:dyDescent="0.25">
      <c r="A351" s="30">
        <v>12</v>
      </c>
      <c r="B351" s="30" t="s">
        <v>408</v>
      </c>
      <c r="C351" s="30" t="s">
        <v>6</v>
      </c>
      <c r="D351" s="64">
        <v>16343</v>
      </c>
      <c r="E351" s="64">
        <v>16343</v>
      </c>
      <c r="F351" s="39" t="s">
        <v>1205</v>
      </c>
      <c r="G351" s="36" t="s">
        <v>410</v>
      </c>
      <c r="H351" s="36" t="s">
        <v>410</v>
      </c>
      <c r="I351" s="39" t="s">
        <v>1206</v>
      </c>
      <c r="J351" s="39" t="s">
        <v>584</v>
      </c>
      <c r="K351" s="39" t="s">
        <v>463</v>
      </c>
      <c r="L351" s="32" t="s">
        <v>220</v>
      </c>
      <c r="M351" s="33" t="s">
        <v>405</v>
      </c>
      <c r="N351" s="34">
        <v>0.01</v>
      </c>
      <c r="O351" s="34">
        <v>0.02</v>
      </c>
      <c r="P351" s="34">
        <v>0</v>
      </c>
      <c r="Q351" s="34">
        <v>0</v>
      </c>
      <c r="R351" s="33">
        <v>0</v>
      </c>
      <c r="S351" s="33">
        <v>0</v>
      </c>
      <c r="T351" s="33">
        <v>30</v>
      </c>
      <c r="U351" s="33"/>
      <c r="X351" s="75">
        <f>+VLOOKUP($D351,[1]venta_neta_cons!$A$2:$N$1048576,3,0)</f>
        <v>120</v>
      </c>
      <c r="Y351" s="75">
        <f>+VLOOKUP($D351,[1]venta_neta_cons!$A$2:$N$1048576,4,0)</f>
        <v>0</v>
      </c>
      <c r="Z351" s="75">
        <f>+VLOOKUP($D351,[1]venta_neta_cons!$A$2:$N$1048576,5,0)</f>
        <v>0</v>
      </c>
      <c r="AA351" s="75">
        <f>+VLOOKUP($D351,[1]venta_neta_cons!$A$2:$N$1048576,6,0)</f>
        <v>0</v>
      </c>
      <c r="AB351" s="75">
        <f>+VLOOKUP($D351,[1]venta_neta_cons!$A$2:$N$1048576,7,0)</f>
        <v>0</v>
      </c>
      <c r="AC351" s="75">
        <f>+VLOOKUP($D351,[1]venta_neta_cons!$A$2:$N$1048576,8,0)</f>
        <v>0</v>
      </c>
      <c r="AD351" s="75">
        <f>+VLOOKUP($D351,[1]venta_neta_cons!$A$2:$N$1048576,9,0)</f>
        <v>0</v>
      </c>
      <c r="AE351" s="75">
        <f>+VLOOKUP($D351,[1]venta_neta_cons!$A$2:$N$1048576,10,0)</f>
        <v>0</v>
      </c>
      <c r="AF351" s="75">
        <f>+VLOOKUP($D351,[1]venta_neta_cons!$A$2:$N$1048576,11,0)</f>
        <v>0</v>
      </c>
      <c r="AG351" s="75">
        <f>+VLOOKUP($D351,[1]venta_neta_cons!$A$2:$N$1048576,12,0)</f>
        <v>0</v>
      </c>
      <c r="AH351" s="75">
        <f>+VLOOKUP($D351,[1]venta_neta_cons!$A$2:$N$1048576,13,0)</f>
        <v>0</v>
      </c>
      <c r="AI351" s="75">
        <f>+VLOOKUP($D351,[1]venta_neta_cons!$A$2:$N$1048576,14,0)</f>
        <v>0</v>
      </c>
      <c r="AJ351" s="76">
        <f t="shared" si="592"/>
        <v>120</v>
      </c>
      <c r="AK351" s="159">
        <f t="shared" si="590"/>
        <v>0.35091666666666665</v>
      </c>
      <c r="AL351" s="76"/>
      <c r="AM351" s="75">
        <f>+VLOOKUP($D351,[1]saldo_cons!$A$2:$N$1048576,3,0)</f>
        <v>120</v>
      </c>
      <c r="AN351" s="75">
        <f>+VLOOKUP($D351,[1]saldo_cons!$A$2:$N$1048576,4,0)</f>
        <v>0</v>
      </c>
      <c r="AO351" s="75">
        <f>+VLOOKUP($D351,[1]saldo_cons!$A$2:$N$1048576,5,0)</f>
        <v>0</v>
      </c>
      <c r="AP351" s="75">
        <f>+VLOOKUP($D351,[1]saldo_cons!$A$2:$N$1048576,6,0)</f>
        <v>0</v>
      </c>
      <c r="AQ351" s="75">
        <f>+VLOOKUP($D351,[1]saldo_cons!$A$2:$N$1048576,7,0)</f>
        <v>0</v>
      </c>
      <c r="AR351" s="75">
        <f>+VLOOKUP($D351,[1]saldo_cons!$A$2:$N$1048576,8,0)</f>
        <v>0</v>
      </c>
      <c r="AS351" s="75">
        <f>+VLOOKUP($D351,[1]saldo_cons!$A$2:$N$1048576,9,0)</f>
        <v>0</v>
      </c>
      <c r="AT351" s="75">
        <f>+VLOOKUP($D351,[1]saldo_cons!$A$2:$N$1048576,10,0)</f>
        <v>0</v>
      </c>
      <c r="AU351" s="75">
        <f>+VLOOKUP($D351,[1]saldo_cons!$A$2:$N$1048576,11,0)</f>
        <v>0</v>
      </c>
      <c r="AV351" s="75">
        <f>+VLOOKUP($D351,[1]saldo_cons!$A$2:$N$1048576,12,0)</f>
        <v>0</v>
      </c>
      <c r="AW351" s="75">
        <f>+VLOOKUP($D351,[1]saldo_cons!$A$2:$N$1048576,13,0)</f>
        <v>0</v>
      </c>
      <c r="AX351" s="75">
        <f>+VLOOKUP($D351,[1]saldo_cons!$A$2:$N$1048576,14,0)</f>
        <v>0</v>
      </c>
      <c r="AY351" s="76"/>
      <c r="AZ351" s="76"/>
      <c r="BA351" s="76"/>
      <c r="BB351" s="75">
        <f>+VLOOKUP($D351,[1]ggr_cons!$A$2:$N$1048576,3,0)</f>
        <v>42.11</v>
      </c>
      <c r="BC351" s="75">
        <f>+VLOOKUP($D351,[1]ggr_cons!$A$2:$N$1048576,4,0)</f>
        <v>0</v>
      </c>
      <c r="BD351" s="75">
        <f>+VLOOKUP($D351,[1]ggr_cons!$A$2:$N$1048576,5,0)</f>
        <v>0</v>
      </c>
      <c r="BE351" s="75">
        <f>+VLOOKUP($D351,[1]ggr_cons!$A$2:$N$1048576,6,0)</f>
        <v>0</v>
      </c>
      <c r="BF351" s="75">
        <f>+VLOOKUP($D351,[1]ggr_cons!$A$2:$N$1048576,7,0)</f>
        <v>0</v>
      </c>
      <c r="BG351" s="75">
        <f>+VLOOKUP($D351,[1]ggr_cons!$A$2:$N$1048576,8,0)</f>
        <v>0</v>
      </c>
      <c r="BH351" s="75">
        <f>+VLOOKUP($D351,[1]ggr_cons!$A$2:$N$1048576,9,0)</f>
        <v>0</v>
      </c>
      <c r="BI351" s="75">
        <f>+VLOOKUP($D351,[1]ggr_cons!$A$2:$N$1048576,10,0)</f>
        <v>0</v>
      </c>
      <c r="BJ351" s="75">
        <f>+VLOOKUP($D351,[1]ggr_cons!$A$2:$N$1048576,11,0)</f>
        <v>0</v>
      </c>
      <c r="BK351" s="75">
        <f>+VLOOKUP($D351,[1]ggr_cons!$A$2:$N$1048576,12,0)</f>
        <v>0</v>
      </c>
      <c r="BL351" s="75">
        <f>+VLOOKUP($D351,[1]ggr_cons!$A$2:$N$1048576,13,0)</f>
        <v>0</v>
      </c>
      <c r="BM351" s="75">
        <f>+VLOOKUP($D351,[1]ggr_cons!$A$2:$N$1048576,14,0)</f>
        <v>0</v>
      </c>
      <c r="BN351" s="76"/>
      <c r="BO351" s="75"/>
      <c r="BP351" s="75"/>
      <c r="BQ351" s="77">
        <f t="shared" si="593"/>
        <v>1.2</v>
      </c>
      <c r="BR351" s="77">
        <f t="shared" si="594"/>
        <v>0</v>
      </c>
      <c r="BS351" s="77">
        <f t="shared" si="595"/>
        <v>0</v>
      </c>
      <c r="BT351" s="77">
        <f t="shared" si="596"/>
        <v>0</v>
      </c>
      <c r="BU351" s="77">
        <f t="shared" si="597"/>
        <v>0</v>
      </c>
      <c r="BV351" s="77">
        <f t="shared" si="598"/>
        <v>0</v>
      </c>
      <c r="BW351" s="77">
        <f t="shared" si="599"/>
        <v>0</v>
      </c>
      <c r="BX351" s="77">
        <f t="shared" si="600"/>
        <v>0</v>
      </c>
      <c r="BY351" s="77">
        <f t="shared" si="601"/>
        <v>0</v>
      </c>
      <c r="BZ351" s="77">
        <f t="shared" si="602"/>
        <v>0</v>
      </c>
      <c r="CA351" s="77">
        <f t="shared" si="603"/>
        <v>0</v>
      </c>
      <c r="CB351" s="77">
        <f t="shared" si="604"/>
        <v>0</v>
      </c>
      <c r="CC351" s="77">
        <f t="shared" si="605"/>
        <v>1.2</v>
      </c>
      <c r="CD351" s="75"/>
      <c r="CE351" s="77"/>
      <c r="CF351" s="77">
        <f t="shared" si="606"/>
        <v>0.99173553719008267</v>
      </c>
      <c r="CG351" s="77">
        <f t="shared" si="607"/>
        <v>0</v>
      </c>
      <c r="CH351" s="77">
        <f t="shared" si="608"/>
        <v>0</v>
      </c>
      <c r="CI351" s="77">
        <f t="shared" si="609"/>
        <v>0</v>
      </c>
      <c r="CJ351" s="77">
        <f t="shared" si="610"/>
        <v>0</v>
      </c>
      <c r="CK351" s="77">
        <f t="shared" si="611"/>
        <v>0</v>
      </c>
      <c r="CL351" s="77">
        <f t="shared" si="612"/>
        <v>0</v>
      </c>
      <c r="CM351" s="77">
        <f t="shared" si="613"/>
        <v>0</v>
      </c>
      <c r="CN351" s="77">
        <f t="shared" si="614"/>
        <v>0</v>
      </c>
      <c r="CO351" s="77">
        <f t="shared" si="615"/>
        <v>0</v>
      </c>
      <c r="CP351" s="77">
        <f t="shared" si="616"/>
        <v>0</v>
      </c>
      <c r="CQ351" s="77">
        <f t="shared" si="617"/>
        <v>0</v>
      </c>
      <c r="CR351" s="77">
        <f t="shared" si="618"/>
        <v>0.99173553719008267</v>
      </c>
      <c r="CS351" s="75"/>
      <c r="CT351" s="75"/>
      <c r="CU351" s="78">
        <f t="shared" si="631"/>
        <v>2.4</v>
      </c>
      <c r="CV351" s="78">
        <f t="shared" si="632"/>
        <v>0</v>
      </c>
      <c r="CW351" s="78">
        <f t="shared" si="633"/>
        <v>0</v>
      </c>
      <c r="CX351" s="78">
        <f t="shared" si="634"/>
        <v>0</v>
      </c>
      <c r="CY351" s="78">
        <f t="shared" si="635"/>
        <v>0</v>
      </c>
      <c r="CZ351" s="78">
        <f t="shared" si="636"/>
        <v>0</v>
      </c>
      <c r="DA351" s="78">
        <f t="shared" si="637"/>
        <v>0</v>
      </c>
      <c r="DB351" s="78">
        <f t="shared" si="638"/>
        <v>0</v>
      </c>
      <c r="DC351" s="78">
        <f t="shared" si="639"/>
        <v>0</v>
      </c>
      <c r="DD351" s="78">
        <f t="shared" si="640"/>
        <v>0</v>
      </c>
      <c r="DE351" s="78">
        <f t="shared" si="641"/>
        <v>0</v>
      </c>
      <c r="DF351" s="78">
        <f t="shared" si="642"/>
        <v>0</v>
      </c>
      <c r="DG351" s="77">
        <f t="shared" si="643"/>
        <v>2.4</v>
      </c>
      <c r="DH351" s="75"/>
      <c r="DJ351" s="6">
        <f t="shared" si="644"/>
        <v>30</v>
      </c>
      <c r="DK351" s="6">
        <f t="shared" si="645"/>
        <v>0</v>
      </c>
      <c r="DL351" s="6">
        <f t="shared" si="646"/>
        <v>0</v>
      </c>
      <c r="DM351" s="6">
        <f t="shared" si="647"/>
        <v>0</v>
      </c>
      <c r="DN351" s="6">
        <f t="shared" si="648"/>
        <v>0</v>
      </c>
      <c r="DO351" s="6">
        <f t="shared" si="649"/>
        <v>0</v>
      </c>
      <c r="DP351" s="6">
        <f t="shared" si="650"/>
        <v>0</v>
      </c>
      <c r="DQ351" s="6">
        <f t="shared" si="651"/>
        <v>0</v>
      </c>
      <c r="DR351" s="6">
        <f t="shared" si="652"/>
        <v>0</v>
      </c>
      <c r="DS351" s="6">
        <f t="shared" si="653"/>
        <v>0</v>
      </c>
      <c r="DT351" s="6">
        <f t="shared" si="654"/>
        <v>0</v>
      </c>
      <c r="DU351" s="6">
        <f t="shared" si="655"/>
        <v>0</v>
      </c>
      <c r="DV351" s="77"/>
      <c r="DY351" s="6">
        <v>0</v>
      </c>
      <c r="DZ351" s="6">
        <v>0</v>
      </c>
      <c r="EA351" s="6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77"/>
      <c r="EO351" s="75">
        <f t="shared" si="619"/>
        <v>32.4</v>
      </c>
      <c r="EP351" s="75">
        <f t="shared" si="620"/>
        <v>0</v>
      </c>
      <c r="EQ351" s="75">
        <f t="shared" si="621"/>
        <v>0</v>
      </c>
      <c r="ER351" s="75">
        <f t="shared" si="622"/>
        <v>0</v>
      </c>
      <c r="ES351" s="75">
        <f t="shared" si="623"/>
        <v>0</v>
      </c>
      <c r="ET351" s="75">
        <f t="shared" si="624"/>
        <v>0</v>
      </c>
      <c r="EU351" s="75">
        <f t="shared" si="625"/>
        <v>0</v>
      </c>
      <c r="EV351" s="75">
        <f t="shared" si="626"/>
        <v>0</v>
      </c>
      <c r="EW351" s="75">
        <f t="shared" si="627"/>
        <v>0</v>
      </c>
      <c r="EX351" s="75">
        <f t="shared" si="628"/>
        <v>0</v>
      </c>
      <c r="EY351" s="75">
        <f t="shared" si="629"/>
        <v>0</v>
      </c>
      <c r="EZ351" s="75">
        <f t="shared" si="630"/>
        <v>0</v>
      </c>
      <c r="FA351" s="77">
        <f t="shared" si="672"/>
        <v>32.4</v>
      </c>
      <c r="FD351" s="75">
        <f t="shared" si="656"/>
        <v>87.6</v>
      </c>
      <c r="FE351" s="75">
        <f t="shared" si="657"/>
        <v>0</v>
      </c>
      <c r="FF351" s="75">
        <f t="shared" si="658"/>
        <v>0</v>
      </c>
      <c r="FG351" s="75">
        <f t="shared" si="659"/>
        <v>0</v>
      </c>
      <c r="FH351" s="75">
        <f t="shared" si="660"/>
        <v>0</v>
      </c>
      <c r="FI351" s="75">
        <f t="shared" si="661"/>
        <v>0</v>
      </c>
      <c r="FJ351" s="75">
        <f t="shared" si="662"/>
        <v>0</v>
      </c>
      <c r="FK351" s="75">
        <f t="shared" si="663"/>
        <v>0</v>
      </c>
      <c r="FL351" s="75">
        <f t="shared" si="664"/>
        <v>0</v>
      </c>
      <c r="FM351" s="75">
        <f t="shared" si="665"/>
        <v>0</v>
      </c>
      <c r="FN351" s="75">
        <f t="shared" si="666"/>
        <v>0</v>
      </c>
      <c r="FO351" s="75">
        <f t="shared" si="667"/>
        <v>0</v>
      </c>
      <c r="FP351" s="75">
        <f t="shared" si="668"/>
        <v>-32.4</v>
      </c>
    </row>
    <row r="352" spans="1:172" ht="15" customHeight="1" outlineLevel="2" x14ac:dyDescent="0.25">
      <c r="A352" s="30">
        <v>12</v>
      </c>
      <c r="B352" s="30" t="s">
        <v>408</v>
      </c>
      <c r="C352" s="30" t="s">
        <v>6</v>
      </c>
      <c r="D352" s="64">
        <f t="shared" si="591"/>
        <v>16355</v>
      </c>
      <c r="E352" s="64">
        <v>16355</v>
      </c>
      <c r="F352" s="39" t="s">
        <v>1051</v>
      </c>
      <c r="G352" s="36" t="s">
        <v>410</v>
      </c>
      <c r="H352" s="36" t="s">
        <v>410</v>
      </c>
      <c r="I352" s="39" t="s">
        <v>1050</v>
      </c>
      <c r="J352" s="44" t="s">
        <v>445</v>
      </c>
      <c r="K352" s="44" t="s">
        <v>434</v>
      </c>
      <c r="L352" s="32" t="s">
        <v>220</v>
      </c>
      <c r="M352" s="33" t="s">
        <v>405</v>
      </c>
      <c r="N352" s="34">
        <v>0.01</v>
      </c>
      <c r="O352" s="34">
        <v>0.02</v>
      </c>
      <c r="P352" s="34">
        <v>0</v>
      </c>
      <c r="Q352" s="34">
        <v>0</v>
      </c>
      <c r="R352" s="33">
        <v>0</v>
      </c>
      <c r="S352" s="33">
        <v>0</v>
      </c>
      <c r="T352" s="33">
        <v>30</v>
      </c>
      <c r="U352" s="33"/>
      <c r="X352" s="75">
        <f>+VLOOKUP($D352,[1]venta_neta_cons!$A$2:$N$1048576,3,0)</f>
        <v>166</v>
      </c>
      <c r="Y352" s="75">
        <f>+VLOOKUP($D352,[1]venta_neta_cons!$A$2:$N$1048576,4,0)</f>
        <v>0</v>
      </c>
      <c r="Z352" s="75">
        <f>+VLOOKUP($D352,[1]venta_neta_cons!$A$2:$N$1048576,5,0)</f>
        <v>0</v>
      </c>
      <c r="AA352" s="75">
        <f>+VLOOKUP($D352,[1]venta_neta_cons!$A$2:$N$1048576,6,0)</f>
        <v>0</v>
      </c>
      <c r="AB352" s="75">
        <f>+VLOOKUP($D352,[1]venta_neta_cons!$A$2:$N$1048576,7,0)</f>
        <v>0</v>
      </c>
      <c r="AC352" s="75">
        <f>+VLOOKUP($D352,[1]venta_neta_cons!$A$2:$N$1048576,8,0)</f>
        <v>0</v>
      </c>
      <c r="AD352" s="75">
        <f>+VLOOKUP($D352,[1]venta_neta_cons!$A$2:$N$1048576,9,0)</f>
        <v>0</v>
      </c>
      <c r="AE352" s="75">
        <f>+VLOOKUP($D352,[1]venta_neta_cons!$A$2:$N$1048576,10,0)</f>
        <v>0</v>
      </c>
      <c r="AF352" s="75">
        <f>+VLOOKUP($D352,[1]venta_neta_cons!$A$2:$N$1048576,11,0)</f>
        <v>0</v>
      </c>
      <c r="AG352" s="75">
        <f>+VLOOKUP($D352,[1]venta_neta_cons!$A$2:$N$1048576,12,0)</f>
        <v>0</v>
      </c>
      <c r="AH352" s="75">
        <f>+VLOOKUP($D352,[1]venta_neta_cons!$A$2:$N$1048576,13,0)</f>
        <v>0</v>
      </c>
      <c r="AI352" s="75">
        <f>+VLOOKUP($D352,[1]venta_neta_cons!$A$2:$N$1048576,14,0)</f>
        <v>0</v>
      </c>
      <c r="AJ352" s="76">
        <f t="shared" si="592"/>
        <v>166</v>
      </c>
      <c r="AK352" s="159">
        <f t="shared" si="590"/>
        <v>0.91987951807228907</v>
      </c>
      <c r="AL352" s="76"/>
      <c r="AM352" s="75">
        <f>+VLOOKUP($D352,[1]saldo_cons!$A$2:$N$1048576,3,0)</f>
        <v>166</v>
      </c>
      <c r="AN352" s="75">
        <f>+VLOOKUP($D352,[1]saldo_cons!$A$2:$N$1048576,4,0)</f>
        <v>0</v>
      </c>
      <c r="AO352" s="75">
        <f>+VLOOKUP($D352,[1]saldo_cons!$A$2:$N$1048576,5,0)</f>
        <v>0</v>
      </c>
      <c r="AP352" s="75">
        <f>+VLOOKUP($D352,[1]saldo_cons!$A$2:$N$1048576,6,0)</f>
        <v>0</v>
      </c>
      <c r="AQ352" s="75">
        <f>+VLOOKUP($D352,[1]saldo_cons!$A$2:$N$1048576,7,0)</f>
        <v>0</v>
      </c>
      <c r="AR352" s="75">
        <f>+VLOOKUP($D352,[1]saldo_cons!$A$2:$N$1048576,8,0)</f>
        <v>0</v>
      </c>
      <c r="AS352" s="75">
        <f>+VLOOKUP($D352,[1]saldo_cons!$A$2:$N$1048576,9,0)</f>
        <v>0</v>
      </c>
      <c r="AT352" s="75">
        <f>+VLOOKUP($D352,[1]saldo_cons!$A$2:$N$1048576,10,0)</f>
        <v>0</v>
      </c>
      <c r="AU352" s="75">
        <f>+VLOOKUP($D352,[1]saldo_cons!$A$2:$N$1048576,11,0)</f>
        <v>0</v>
      </c>
      <c r="AV352" s="75">
        <f>+VLOOKUP($D352,[1]saldo_cons!$A$2:$N$1048576,12,0)</f>
        <v>0</v>
      </c>
      <c r="AW352" s="75">
        <f>+VLOOKUP($D352,[1]saldo_cons!$A$2:$N$1048576,13,0)</f>
        <v>0</v>
      </c>
      <c r="AX352" s="75">
        <f>+VLOOKUP($D352,[1]saldo_cons!$A$2:$N$1048576,14,0)</f>
        <v>0</v>
      </c>
      <c r="AY352" s="76">
        <f t="shared" si="669"/>
        <v>166</v>
      </c>
      <c r="AZ352" s="76"/>
      <c r="BA352" s="76"/>
      <c r="BB352" s="75">
        <f>+VLOOKUP($D352,[1]ggr_cons!$A$2:$N$1048576,3,0)</f>
        <v>152.69999999999999</v>
      </c>
      <c r="BC352" s="75">
        <f>+VLOOKUP($D352,[1]ggr_cons!$A$2:$N$1048576,4,0)</f>
        <v>0</v>
      </c>
      <c r="BD352" s="75">
        <f>+VLOOKUP($D352,[1]ggr_cons!$A$2:$N$1048576,5,0)</f>
        <v>0</v>
      </c>
      <c r="BE352" s="75">
        <f>+VLOOKUP($D352,[1]ggr_cons!$A$2:$N$1048576,6,0)</f>
        <v>0</v>
      </c>
      <c r="BF352" s="75">
        <f>+VLOOKUP($D352,[1]ggr_cons!$A$2:$N$1048576,7,0)</f>
        <v>0</v>
      </c>
      <c r="BG352" s="75">
        <f>+VLOOKUP($D352,[1]ggr_cons!$A$2:$N$1048576,8,0)</f>
        <v>0</v>
      </c>
      <c r="BH352" s="75">
        <f>+VLOOKUP($D352,[1]ggr_cons!$A$2:$N$1048576,9,0)</f>
        <v>0</v>
      </c>
      <c r="BI352" s="75">
        <f>+VLOOKUP($D352,[1]ggr_cons!$A$2:$N$1048576,10,0)</f>
        <v>0</v>
      </c>
      <c r="BJ352" s="75">
        <f>+VLOOKUP($D352,[1]ggr_cons!$A$2:$N$1048576,11,0)</f>
        <v>0</v>
      </c>
      <c r="BK352" s="75">
        <f>+VLOOKUP($D352,[1]ggr_cons!$A$2:$N$1048576,12,0)</f>
        <v>0</v>
      </c>
      <c r="BL352" s="75">
        <f>+VLOOKUP($D352,[1]ggr_cons!$A$2:$N$1048576,13,0)</f>
        <v>0</v>
      </c>
      <c r="BM352" s="75">
        <f>+VLOOKUP($D352,[1]ggr_cons!$A$2:$N$1048576,14,0)</f>
        <v>0</v>
      </c>
      <c r="BN352" s="76">
        <f t="shared" si="670"/>
        <v>152.69999999999999</v>
      </c>
      <c r="BO352" s="75"/>
      <c r="BP352" s="75"/>
      <c r="BQ352" s="77">
        <f t="shared" si="593"/>
        <v>1.6600000000000001</v>
      </c>
      <c r="BR352" s="77">
        <f t="shared" si="594"/>
        <v>0</v>
      </c>
      <c r="BS352" s="77">
        <f t="shared" si="595"/>
        <v>0</v>
      </c>
      <c r="BT352" s="77">
        <f t="shared" si="596"/>
        <v>0</v>
      </c>
      <c r="BU352" s="77">
        <f t="shared" si="597"/>
        <v>0</v>
      </c>
      <c r="BV352" s="77">
        <f t="shared" si="598"/>
        <v>0</v>
      </c>
      <c r="BW352" s="77">
        <f t="shared" si="599"/>
        <v>0</v>
      </c>
      <c r="BX352" s="77">
        <f t="shared" si="600"/>
        <v>0</v>
      </c>
      <c r="BY352" s="77">
        <f t="shared" si="601"/>
        <v>0</v>
      </c>
      <c r="BZ352" s="77">
        <f t="shared" si="602"/>
        <v>0</v>
      </c>
      <c r="CA352" s="77">
        <f t="shared" si="603"/>
        <v>0</v>
      </c>
      <c r="CB352" s="77">
        <f t="shared" si="604"/>
        <v>0</v>
      </c>
      <c r="CC352" s="77">
        <f t="shared" si="605"/>
        <v>1.6600000000000001</v>
      </c>
      <c r="CD352" s="75"/>
      <c r="CE352" s="77"/>
      <c r="CF352" s="77">
        <f t="shared" si="606"/>
        <v>1.3719008264462811</v>
      </c>
      <c r="CG352" s="77">
        <f t="shared" si="607"/>
        <v>0</v>
      </c>
      <c r="CH352" s="77">
        <f t="shared" si="608"/>
        <v>0</v>
      </c>
      <c r="CI352" s="77">
        <f t="shared" si="609"/>
        <v>0</v>
      </c>
      <c r="CJ352" s="77">
        <f t="shared" si="610"/>
        <v>0</v>
      </c>
      <c r="CK352" s="77">
        <f t="shared" si="611"/>
        <v>0</v>
      </c>
      <c r="CL352" s="77">
        <f t="shared" si="612"/>
        <v>0</v>
      </c>
      <c r="CM352" s="77">
        <f t="shared" si="613"/>
        <v>0</v>
      </c>
      <c r="CN352" s="77">
        <f t="shared" si="614"/>
        <v>0</v>
      </c>
      <c r="CO352" s="77">
        <f t="shared" si="615"/>
        <v>0</v>
      </c>
      <c r="CP352" s="77">
        <f t="shared" si="616"/>
        <v>0</v>
      </c>
      <c r="CQ352" s="77">
        <f t="shared" si="617"/>
        <v>0</v>
      </c>
      <c r="CR352" s="77">
        <f t="shared" si="618"/>
        <v>1.3719008264462811</v>
      </c>
      <c r="CS352" s="75"/>
      <c r="CT352" s="75"/>
      <c r="CU352" s="78">
        <f t="shared" si="631"/>
        <v>3.3200000000000003</v>
      </c>
      <c r="CV352" s="78">
        <f t="shared" si="632"/>
        <v>0</v>
      </c>
      <c r="CW352" s="78">
        <f t="shared" si="633"/>
        <v>0</v>
      </c>
      <c r="CX352" s="78">
        <f t="shared" si="634"/>
        <v>0</v>
      </c>
      <c r="CY352" s="78">
        <f t="shared" si="635"/>
        <v>0</v>
      </c>
      <c r="CZ352" s="78">
        <f t="shared" si="636"/>
        <v>0</v>
      </c>
      <c r="DA352" s="78">
        <f t="shared" si="637"/>
        <v>0</v>
      </c>
      <c r="DB352" s="78">
        <f t="shared" si="638"/>
        <v>0</v>
      </c>
      <c r="DC352" s="78">
        <f t="shared" si="639"/>
        <v>0</v>
      </c>
      <c r="DD352" s="78">
        <f t="shared" si="640"/>
        <v>0</v>
      </c>
      <c r="DE352" s="78">
        <f t="shared" si="641"/>
        <v>0</v>
      </c>
      <c r="DF352" s="78">
        <f t="shared" si="642"/>
        <v>0</v>
      </c>
      <c r="DG352" s="77">
        <f t="shared" si="643"/>
        <v>3.3200000000000003</v>
      </c>
      <c r="DH352" s="75"/>
      <c r="DJ352" s="6">
        <f t="shared" si="644"/>
        <v>30</v>
      </c>
      <c r="DK352" s="6">
        <f t="shared" si="645"/>
        <v>0</v>
      </c>
      <c r="DL352" s="6">
        <f t="shared" si="646"/>
        <v>0</v>
      </c>
      <c r="DM352" s="6">
        <f t="shared" si="647"/>
        <v>0</v>
      </c>
      <c r="DN352" s="6">
        <f t="shared" si="648"/>
        <v>0</v>
      </c>
      <c r="DO352" s="6">
        <f t="shared" si="649"/>
        <v>0</v>
      </c>
      <c r="DP352" s="6">
        <f t="shared" si="650"/>
        <v>0</v>
      </c>
      <c r="DQ352" s="6">
        <f t="shared" si="651"/>
        <v>0</v>
      </c>
      <c r="DR352" s="6">
        <f t="shared" si="652"/>
        <v>0</v>
      </c>
      <c r="DS352" s="6">
        <f t="shared" si="653"/>
        <v>0</v>
      </c>
      <c r="DT352" s="6">
        <f t="shared" si="654"/>
        <v>0</v>
      </c>
      <c r="DU352" s="6">
        <f t="shared" si="655"/>
        <v>0</v>
      </c>
      <c r="DV352" s="77">
        <f t="shared" ref="DV352:DV408" si="673">+SUM(DJ352:DU352)</f>
        <v>30</v>
      </c>
      <c r="DY352" s="6">
        <v>0</v>
      </c>
      <c r="DZ352" s="6">
        <v>0</v>
      </c>
      <c r="EA352" s="6">
        <v>0</v>
      </c>
      <c r="EB352" s="6">
        <v>0</v>
      </c>
      <c r="EC352" s="6">
        <v>0</v>
      </c>
      <c r="ED352" s="6">
        <v>0</v>
      </c>
      <c r="EE352" s="6">
        <v>0</v>
      </c>
      <c r="EF352" s="6">
        <v>0</v>
      </c>
      <c r="EG352" s="6">
        <v>0</v>
      </c>
      <c r="EH352" s="6">
        <v>0</v>
      </c>
      <c r="EI352" s="6">
        <v>0</v>
      </c>
      <c r="EJ352" s="6">
        <v>0</v>
      </c>
      <c r="EK352" s="77">
        <f t="shared" si="671"/>
        <v>0</v>
      </c>
      <c r="EO352" s="75">
        <f t="shared" si="619"/>
        <v>33.32</v>
      </c>
      <c r="EP352" s="75">
        <f t="shared" si="620"/>
        <v>0</v>
      </c>
      <c r="EQ352" s="75">
        <f t="shared" si="621"/>
        <v>0</v>
      </c>
      <c r="ER352" s="75">
        <f t="shared" si="622"/>
        <v>0</v>
      </c>
      <c r="ES352" s="75">
        <f t="shared" si="623"/>
        <v>0</v>
      </c>
      <c r="ET352" s="75">
        <f t="shared" si="624"/>
        <v>0</v>
      </c>
      <c r="EU352" s="75">
        <f t="shared" si="625"/>
        <v>0</v>
      </c>
      <c r="EV352" s="75">
        <f t="shared" si="626"/>
        <v>0</v>
      </c>
      <c r="EW352" s="75">
        <f t="shared" si="627"/>
        <v>0</v>
      </c>
      <c r="EX352" s="75">
        <f t="shared" si="628"/>
        <v>0</v>
      </c>
      <c r="EY352" s="75">
        <f t="shared" si="629"/>
        <v>0</v>
      </c>
      <c r="EZ352" s="75">
        <f t="shared" si="630"/>
        <v>0</v>
      </c>
      <c r="FA352" s="77">
        <f t="shared" si="672"/>
        <v>33.32</v>
      </c>
      <c r="FD352" s="75">
        <f t="shared" si="656"/>
        <v>132.68</v>
      </c>
      <c r="FE352" s="75">
        <f t="shared" si="657"/>
        <v>0</v>
      </c>
      <c r="FF352" s="75">
        <f t="shared" si="658"/>
        <v>0</v>
      </c>
      <c r="FG352" s="75">
        <f t="shared" si="659"/>
        <v>0</v>
      </c>
      <c r="FH352" s="75">
        <f t="shared" si="660"/>
        <v>0</v>
      </c>
      <c r="FI352" s="75">
        <f t="shared" si="661"/>
        <v>0</v>
      </c>
      <c r="FJ352" s="75">
        <f t="shared" si="662"/>
        <v>0</v>
      </c>
      <c r="FK352" s="75">
        <f t="shared" si="663"/>
        <v>0</v>
      </c>
      <c r="FL352" s="75">
        <f t="shared" si="664"/>
        <v>0</v>
      </c>
      <c r="FM352" s="75">
        <f t="shared" si="665"/>
        <v>0</v>
      </c>
      <c r="FN352" s="75">
        <f t="shared" si="666"/>
        <v>0</v>
      </c>
      <c r="FO352" s="75">
        <f t="shared" si="667"/>
        <v>0</v>
      </c>
      <c r="FP352" s="75">
        <f t="shared" si="668"/>
        <v>132.68</v>
      </c>
    </row>
    <row r="353" spans="1:172" s="69" customFormat="1" ht="15" customHeight="1" outlineLevel="1" x14ac:dyDescent="0.25">
      <c r="A353" s="67"/>
      <c r="B353" s="67" t="s">
        <v>1224</v>
      </c>
      <c r="C353" s="67"/>
      <c r="D353" s="104"/>
      <c r="E353" s="104"/>
      <c r="F353" s="115"/>
      <c r="G353" s="67"/>
      <c r="H353" s="67"/>
      <c r="I353" s="115"/>
      <c r="J353" s="116"/>
      <c r="K353" s="116"/>
      <c r="L353" s="106"/>
      <c r="M353" s="107"/>
      <c r="N353" s="108"/>
      <c r="O353" s="108"/>
      <c r="P353" s="108"/>
      <c r="Q353" s="108"/>
      <c r="R353" s="107"/>
      <c r="S353" s="107"/>
      <c r="T353" s="107"/>
      <c r="U353" s="107"/>
      <c r="X353" s="110">
        <f t="shared" ref="X353:AJ353" si="674">SUBTOTAL(9,X70:X352)</f>
        <v>931734</v>
      </c>
      <c r="Y353" s="110">
        <f t="shared" si="674"/>
        <v>0</v>
      </c>
      <c r="Z353" s="110">
        <f t="shared" si="674"/>
        <v>0</v>
      </c>
      <c r="AA353" s="110">
        <f t="shared" si="674"/>
        <v>0</v>
      </c>
      <c r="AB353" s="110">
        <f t="shared" si="674"/>
        <v>0</v>
      </c>
      <c r="AC353" s="110">
        <f t="shared" si="674"/>
        <v>0</v>
      </c>
      <c r="AD353" s="110">
        <f t="shared" si="674"/>
        <v>0</v>
      </c>
      <c r="AE353" s="110">
        <f t="shared" si="674"/>
        <v>0</v>
      </c>
      <c r="AF353" s="110">
        <f t="shared" si="674"/>
        <v>0</v>
      </c>
      <c r="AG353" s="110">
        <f t="shared" si="674"/>
        <v>0</v>
      </c>
      <c r="AH353" s="110">
        <f t="shared" si="674"/>
        <v>0</v>
      </c>
      <c r="AI353" s="110">
        <f t="shared" si="674"/>
        <v>0</v>
      </c>
      <c r="AJ353" s="111">
        <f t="shared" si="674"/>
        <v>931734</v>
      </c>
      <c r="AK353" s="159">
        <f t="shared" si="590"/>
        <v>0.21805544286244791</v>
      </c>
      <c r="AL353" s="111"/>
      <c r="AM353" s="110">
        <f t="shared" ref="AM353:AY353" si="675">SUBTOTAL(9,AM70:AM352)</f>
        <v>862519.91</v>
      </c>
      <c r="AN353" s="110">
        <f t="shared" si="675"/>
        <v>0</v>
      </c>
      <c r="AO353" s="110">
        <f t="shared" si="675"/>
        <v>0</v>
      </c>
      <c r="AP353" s="110">
        <f t="shared" si="675"/>
        <v>0</v>
      </c>
      <c r="AQ353" s="110">
        <f t="shared" si="675"/>
        <v>0</v>
      </c>
      <c r="AR353" s="110">
        <f t="shared" si="675"/>
        <v>0</v>
      </c>
      <c r="AS353" s="110">
        <f t="shared" si="675"/>
        <v>0</v>
      </c>
      <c r="AT353" s="110">
        <f t="shared" si="675"/>
        <v>0</v>
      </c>
      <c r="AU353" s="110">
        <f t="shared" si="675"/>
        <v>0</v>
      </c>
      <c r="AV353" s="110">
        <f t="shared" si="675"/>
        <v>0</v>
      </c>
      <c r="AW353" s="110">
        <f t="shared" si="675"/>
        <v>0</v>
      </c>
      <c r="AX353" s="110">
        <f t="shared" si="675"/>
        <v>0</v>
      </c>
      <c r="AY353" s="111">
        <f t="shared" si="675"/>
        <v>860086.66999999993</v>
      </c>
      <c r="AZ353" s="111"/>
      <c r="BA353" s="111"/>
      <c r="BB353" s="110">
        <f t="shared" ref="BB353:BN353" si="676">SUBTOTAL(9,BB70:BB352)</f>
        <v>203169.67000000004</v>
      </c>
      <c r="BC353" s="110">
        <f t="shared" si="676"/>
        <v>0</v>
      </c>
      <c r="BD353" s="110">
        <f t="shared" si="676"/>
        <v>0</v>
      </c>
      <c r="BE353" s="110">
        <f t="shared" si="676"/>
        <v>0</v>
      </c>
      <c r="BF353" s="110">
        <f t="shared" si="676"/>
        <v>0</v>
      </c>
      <c r="BG353" s="110">
        <f t="shared" si="676"/>
        <v>0</v>
      </c>
      <c r="BH353" s="110">
        <f t="shared" si="676"/>
        <v>0</v>
      </c>
      <c r="BI353" s="110">
        <f t="shared" si="676"/>
        <v>0</v>
      </c>
      <c r="BJ353" s="110">
        <f t="shared" si="676"/>
        <v>0</v>
      </c>
      <c r="BK353" s="110">
        <f t="shared" si="676"/>
        <v>0</v>
      </c>
      <c r="BL353" s="110">
        <f t="shared" si="676"/>
        <v>0</v>
      </c>
      <c r="BM353" s="110">
        <f t="shared" si="676"/>
        <v>0</v>
      </c>
      <c r="BN353" s="111">
        <f t="shared" si="676"/>
        <v>202049.21000000002</v>
      </c>
      <c r="BO353" s="110"/>
      <c r="BP353" s="110"/>
      <c r="BQ353" s="112">
        <f t="shared" ref="BQ353:CC353" si="677">SUBTOTAL(9,BQ70:BQ352)</f>
        <v>9317.3399999999965</v>
      </c>
      <c r="BR353" s="112">
        <f t="shared" si="677"/>
        <v>0</v>
      </c>
      <c r="BS353" s="112">
        <f t="shared" si="677"/>
        <v>0</v>
      </c>
      <c r="BT353" s="112">
        <f t="shared" si="677"/>
        <v>0</v>
      </c>
      <c r="BU353" s="112">
        <f t="shared" si="677"/>
        <v>0</v>
      </c>
      <c r="BV353" s="112">
        <f t="shared" si="677"/>
        <v>0</v>
      </c>
      <c r="BW353" s="112">
        <f t="shared" si="677"/>
        <v>0</v>
      </c>
      <c r="BX353" s="112">
        <f t="shared" si="677"/>
        <v>0</v>
      </c>
      <c r="BY353" s="112">
        <f t="shared" si="677"/>
        <v>0</v>
      </c>
      <c r="BZ353" s="112">
        <f t="shared" si="677"/>
        <v>0</v>
      </c>
      <c r="CA353" s="112">
        <f t="shared" si="677"/>
        <v>0</v>
      </c>
      <c r="CB353" s="112">
        <f t="shared" si="677"/>
        <v>0</v>
      </c>
      <c r="CC353" s="112">
        <f t="shared" si="677"/>
        <v>9317.3399999999965</v>
      </c>
      <c r="CD353" s="110"/>
      <c r="CE353" s="112"/>
      <c r="CF353" s="112">
        <f t="shared" ref="CF353:CR353" si="678">SUBTOTAL(9,CF70:CF352)</f>
        <v>7700.2809917355362</v>
      </c>
      <c r="CG353" s="112">
        <f t="shared" si="678"/>
        <v>0</v>
      </c>
      <c r="CH353" s="112">
        <f t="shared" si="678"/>
        <v>0</v>
      </c>
      <c r="CI353" s="112">
        <f t="shared" si="678"/>
        <v>0</v>
      </c>
      <c r="CJ353" s="112">
        <f t="shared" si="678"/>
        <v>0</v>
      </c>
      <c r="CK353" s="112">
        <f t="shared" si="678"/>
        <v>0</v>
      </c>
      <c r="CL353" s="112">
        <f t="shared" si="678"/>
        <v>0</v>
      </c>
      <c r="CM353" s="112">
        <f t="shared" si="678"/>
        <v>0</v>
      </c>
      <c r="CN353" s="112">
        <f t="shared" si="678"/>
        <v>0</v>
      </c>
      <c r="CO353" s="112">
        <f t="shared" si="678"/>
        <v>0</v>
      </c>
      <c r="CP353" s="112">
        <f t="shared" si="678"/>
        <v>0</v>
      </c>
      <c r="CQ353" s="112">
        <f t="shared" si="678"/>
        <v>0</v>
      </c>
      <c r="CR353" s="112">
        <f t="shared" si="678"/>
        <v>7700.2809917355362</v>
      </c>
      <c r="CS353" s="110"/>
      <c r="CT353" s="110"/>
      <c r="CU353" s="113">
        <f t="shared" ref="CU353:DG353" si="679">SUBTOTAL(9,CU70:CU352)</f>
        <v>18634.679999999993</v>
      </c>
      <c r="CV353" s="113">
        <f t="shared" si="679"/>
        <v>0</v>
      </c>
      <c r="CW353" s="113">
        <f t="shared" si="679"/>
        <v>0</v>
      </c>
      <c r="CX353" s="113">
        <f t="shared" si="679"/>
        <v>0</v>
      </c>
      <c r="CY353" s="113">
        <f t="shared" si="679"/>
        <v>0</v>
      </c>
      <c r="CZ353" s="113">
        <f t="shared" si="679"/>
        <v>0</v>
      </c>
      <c r="DA353" s="113">
        <f t="shared" si="679"/>
        <v>0</v>
      </c>
      <c r="DB353" s="113">
        <f t="shared" si="679"/>
        <v>0</v>
      </c>
      <c r="DC353" s="113">
        <f t="shared" si="679"/>
        <v>0</v>
      </c>
      <c r="DD353" s="113">
        <f t="shared" si="679"/>
        <v>0</v>
      </c>
      <c r="DE353" s="113">
        <f t="shared" si="679"/>
        <v>0</v>
      </c>
      <c r="DF353" s="113">
        <f t="shared" si="679"/>
        <v>0</v>
      </c>
      <c r="DG353" s="112">
        <f t="shared" si="679"/>
        <v>18634.679999999993</v>
      </c>
      <c r="DH353" s="110"/>
      <c r="DJ353" s="69">
        <f t="shared" ref="DJ353:DV353" si="680">SUBTOTAL(9,DJ70:DJ352)</f>
        <v>8280</v>
      </c>
      <c r="DK353" s="69">
        <f t="shared" si="680"/>
        <v>0</v>
      </c>
      <c r="DL353" s="69">
        <f t="shared" si="680"/>
        <v>0</v>
      </c>
      <c r="DM353" s="69">
        <f t="shared" si="680"/>
        <v>0</v>
      </c>
      <c r="DN353" s="69">
        <f t="shared" si="680"/>
        <v>0</v>
      </c>
      <c r="DO353" s="69">
        <f t="shared" si="680"/>
        <v>0</v>
      </c>
      <c r="DP353" s="69">
        <f t="shared" si="680"/>
        <v>0</v>
      </c>
      <c r="DQ353" s="69">
        <f t="shared" si="680"/>
        <v>0</v>
      </c>
      <c r="DR353" s="69">
        <f t="shared" si="680"/>
        <v>0</v>
      </c>
      <c r="DS353" s="69">
        <f t="shared" si="680"/>
        <v>0</v>
      </c>
      <c r="DT353" s="69">
        <f t="shared" si="680"/>
        <v>0</v>
      </c>
      <c r="DU353" s="69">
        <f t="shared" si="680"/>
        <v>0</v>
      </c>
      <c r="DV353" s="112">
        <f t="shared" si="680"/>
        <v>8010</v>
      </c>
      <c r="DY353" s="69">
        <f t="shared" ref="DY353:EK353" si="681">SUBTOTAL(9,DY70:DY352)</f>
        <v>0</v>
      </c>
      <c r="DZ353" s="69">
        <f t="shared" si="681"/>
        <v>0</v>
      </c>
      <c r="EA353" s="69">
        <f t="shared" si="681"/>
        <v>0</v>
      </c>
      <c r="EB353" s="69">
        <f t="shared" si="681"/>
        <v>0</v>
      </c>
      <c r="EC353" s="69">
        <f t="shared" si="681"/>
        <v>0</v>
      </c>
      <c r="ED353" s="69">
        <f t="shared" si="681"/>
        <v>0</v>
      </c>
      <c r="EE353" s="69">
        <f t="shared" si="681"/>
        <v>0</v>
      </c>
      <c r="EF353" s="69">
        <f t="shared" si="681"/>
        <v>0</v>
      </c>
      <c r="EG353" s="69">
        <f t="shared" si="681"/>
        <v>0</v>
      </c>
      <c r="EH353" s="69">
        <f t="shared" si="681"/>
        <v>0</v>
      </c>
      <c r="EI353" s="69">
        <f t="shared" si="681"/>
        <v>0</v>
      </c>
      <c r="EJ353" s="69">
        <f t="shared" si="681"/>
        <v>0</v>
      </c>
      <c r="EK353" s="112">
        <f t="shared" si="681"/>
        <v>0</v>
      </c>
      <c r="EN353" s="69">
        <f t="shared" ref="EN353:FA353" si="682">SUBTOTAL(9,EN70:EN352)</f>
        <v>0</v>
      </c>
      <c r="EO353" s="110">
        <f t="shared" si="682"/>
        <v>26914.679999999989</v>
      </c>
      <c r="EP353" s="110">
        <f t="shared" si="682"/>
        <v>0</v>
      </c>
      <c r="EQ353" s="110">
        <f t="shared" si="682"/>
        <v>0</v>
      </c>
      <c r="ER353" s="110">
        <f t="shared" si="682"/>
        <v>0</v>
      </c>
      <c r="ES353" s="110">
        <f t="shared" si="682"/>
        <v>0</v>
      </c>
      <c r="ET353" s="110">
        <f t="shared" si="682"/>
        <v>0</v>
      </c>
      <c r="EU353" s="110">
        <f t="shared" si="682"/>
        <v>0</v>
      </c>
      <c r="EV353" s="110">
        <f t="shared" si="682"/>
        <v>0</v>
      </c>
      <c r="EW353" s="110">
        <f t="shared" si="682"/>
        <v>0</v>
      </c>
      <c r="EX353" s="110">
        <f t="shared" si="682"/>
        <v>0</v>
      </c>
      <c r="EY353" s="110">
        <f t="shared" si="682"/>
        <v>0</v>
      </c>
      <c r="EZ353" s="110">
        <f t="shared" si="682"/>
        <v>0</v>
      </c>
      <c r="FA353" s="112">
        <f t="shared" si="682"/>
        <v>26914.679999999989</v>
      </c>
      <c r="FD353" s="110">
        <f t="shared" ref="FD353:FP353" si="683">SUBTOTAL(9,FD70:FD352)</f>
        <v>835605.23000000045</v>
      </c>
      <c r="FE353" s="110">
        <f t="shared" si="683"/>
        <v>0</v>
      </c>
      <c r="FF353" s="110">
        <f t="shared" si="683"/>
        <v>0</v>
      </c>
      <c r="FG353" s="110">
        <f t="shared" si="683"/>
        <v>0</v>
      </c>
      <c r="FH353" s="110">
        <f t="shared" si="683"/>
        <v>0</v>
      </c>
      <c r="FI353" s="110">
        <f t="shared" si="683"/>
        <v>0</v>
      </c>
      <c r="FJ353" s="110">
        <f t="shared" si="683"/>
        <v>0</v>
      </c>
      <c r="FK353" s="110">
        <f t="shared" si="683"/>
        <v>0</v>
      </c>
      <c r="FL353" s="110">
        <f t="shared" si="683"/>
        <v>0</v>
      </c>
      <c r="FM353" s="110">
        <f t="shared" si="683"/>
        <v>0</v>
      </c>
      <c r="FN353" s="110">
        <f t="shared" si="683"/>
        <v>0</v>
      </c>
      <c r="FO353" s="110">
        <f t="shared" si="683"/>
        <v>0</v>
      </c>
      <c r="FP353" s="110">
        <f t="shared" si="683"/>
        <v>833171.99000000046</v>
      </c>
    </row>
    <row r="354" spans="1:172" ht="15" customHeight="1" outlineLevel="2" x14ac:dyDescent="0.25">
      <c r="A354" s="30">
        <v>12</v>
      </c>
      <c r="B354" s="30" t="s">
        <v>1169</v>
      </c>
      <c r="C354" s="30" t="s">
        <v>260</v>
      </c>
      <c r="D354" s="64">
        <v>15016</v>
      </c>
      <c r="E354" s="61" t="s">
        <v>1066</v>
      </c>
      <c r="F354" s="45" t="s">
        <v>466</v>
      </c>
      <c r="G354" s="30" t="s">
        <v>1169</v>
      </c>
      <c r="H354" s="36" t="s">
        <v>1174</v>
      </c>
      <c r="I354" s="45" t="s">
        <v>1171</v>
      </c>
      <c r="J354" s="45" t="s">
        <v>458</v>
      </c>
      <c r="K354" s="37" t="s">
        <v>415</v>
      </c>
      <c r="L354" s="38" t="s">
        <v>335</v>
      </c>
      <c r="M354" s="33" t="s">
        <v>404</v>
      </c>
      <c r="N354" s="34">
        <v>0</v>
      </c>
      <c r="O354" s="34">
        <v>0</v>
      </c>
      <c r="P354" s="34">
        <v>0</v>
      </c>
      <c r="Q354" s="34">
        <v>0.5</v>
      </c>
      <c r="R354" s="33">
        <v>0</v>
      </c>
      <c r="S354" s="40">
        <f t="shared" ref="S354:S376" si="684">-20000/12</f>
        <v>-1666.6666666666667</v>
      </c>
      <c r="T354" s="33">
        <v>30</v>
      </c>
      <c r="U354" s="40"/>
      <c r="X354" s="75">
        <f>+VLOOKUP($D354,[1]venta_neta_cons!$A$2:$N$1048576,3,0)</f>
        <v>31840</v>
      </c>
      <c r="Y354" s="75">
        <f>+VLOOKUP($D354,[1]venta_neta_cons!$A$2:$N$1048576,4,0)</f>
        <v>0</v>
      </c>
      <c r="Z354" s="75">
        <f>+VLOOKUP($D354,[1]venta_neta_cons!$A$2:$N$1048576,5,0)</f>
        <v>0</v>
      </c>
      <c r="AA354" s="75">
        <f>+VLOOKUP($D354,[1]venta_neta_cons!$A$2:$N$1048576,6,0)</f>
        <v>0</v>
      </c>
      <c r="AB354" s="75">
        <f>+VLOOKUP($D354,[1]venta_neta_cons!$A$2:$N$1048576,7,0)</f>
        <v>0</v>
      </c>
      <c r="AC354" s="75">
        <f>+VLOOKUP($D354,[1]venta_neta_cons!$A$2:$N$1048576,8,0)</f>
        <v>0</v>
      </c>
      <c r="AD354" s="75">
        <f>+VLOOKUP($D354,[1]venta_neta_cons!$A$2:$N$1048576,9,0)</f>
        <v>0</v>
      </c>
      <c r="AE354" s="75">
        <f>+VLOOKUP($D354,[1]venta_neta_cons!$A$2:$N$1048576,10,0)</f>
        <v>0</v>
      </c>
      <c r="AF354" s="75">
        <f>+VLOOKUP($D354,[1]venta_neta_cons!$A$2:$N$1048576,11,0)</f>
        <v>0</v>
      </c>
      <c r="AG354" s="75">
        <f>+VLOOKUP($D354,[1]venta_neta_cons!$A$2:$N$1048576,12,0)</f>
        <v>0</v>
      </c>
      <c r="AH354" s="75">
        <f>+VLOOKUP($D354,[1]venta_neta_cons!$A$2:$N$1048576,13,0)</f>
        <v>0</v>
      </c>
      <c r="AI354" s="75">
        <f>+VLOOKUP($D354,[1]venta_neta_cons!$A$2:$N$1048576,14,0)</f>
        <v>0</v>
      </c>
      <c r="AJ354" s="76">
        <f t="shared" si="592"/>
        <v>31840</v>
      </c>
      <c r="AK354" s="159">
        <f t="shared" si="590"/>
        <v>0.21556878140703514</v>
      </c>
      <c r="AL354" s="76"/>
      <c r="AM354" s="75">
        <f>+VLOOKUP($D354,[1]saldo_cons!$A$2:$N$1048576,3,0)</f>
        <v>-3858.9000000000015</v>
      </c>
      <c r="AN354" s="75">
        <f>+VLOOKUP($D354,[1]saldo_cons!$A$2:$N$1048576,4,0)</f>
        <v>0</v>
      </c>
      <c r="AO354" s="75">
        <f>+VLOOKUP($D354,[1]saldo_cons!$A$2:$N$1048576,5,0)</f>
        <v>0</v>
      </c>
      <c r="AP354" s="75">
        <f>+VLOOKUP($D354,[1]saldo_cons!$A$2:$N$1048576,6,0)</f>
        <v>0</v>
      </c>
      <c r="AQ354" s="75">
        <f>+VLOOKUP($D354,[1]saldo_cons!$A$2:$N$1048576,7,0)</f>
        <v>0</v>
      </c>
      <c r="AR354" s="75">
        <f>+VLOOKUP($D354,[1]saldo_cons!$A$2:$N$1048576,8,0)</f>
        <v>0</v>
      </c>
      <c r="AS354" s="75">
        <f>+VLOOKUP($D354,[1]saldo_cons!$A$2:$N$1048576,9,0)</f>
        <v>0</v>
      </c>
      <c r="AT354" s="75">
        <f>+VLOOKUP($D354,[1]saldo_cons!$A$2:$N$1048576,10,0)</f>
        <v>0</v>
      </c>
      <c r="AU354" s="75">
        <f>+VLOOKUP($D354,[1]saldo_cons!$A$2:$N$1048576,11,0)</f>
        <v>0</v>
      </c>
      <c r="AV354" s="75">
        <f>+VLOOKUP($D354,[1]saldo_cons!$A$2:$N$1048576,12,0)</f>
        <v>0</v>
      </c>
      <c r="AW354" s="75">
        <f>+VLOOKUP($D354,[1]saldo_cons!$A$2:$N$1048576,13,0)</f>
        <v>0</v>
      </c>
      <c r="AX354" s="75">
        <f>+VLOOKUP($D354,[1]saldo_cons!$A$2:$N$1048576,14,0)</f>
        <v>0</v>
      </c>
      <c r="AY354" s="76">
        <f t="shared" si="669"/>
        <v>-3858.9000000000015</v>
      </c>
      <c r="AZ354" s="76"/>
      <c r="BA354" s="76"/>
      <c r="BB354" s="75">
        <f>+VLOOKUP($D354,[1]ggr_cons!$A$2:$N$1048576,3,0)</f>
        <v>6863.7099999999991</v>
      </c>
      <c r="BC354" s="75">
        <f>+VLOOKUP($D354,[1]ggr_cons!$A$2:$N$1048576,4,0)</f>
        <v>0</v>
      </c>
      <c r="BD354" s="75">
        <f>+VLOOKUP($D354,[1]ggr_cons!$A$2:$N$1048576,5,0)</f>
        <v>0</v>
      </c>
      <c r="BE354" s="75">
        <f>+VLOOKUP($D354,[1]ggr_cons!$A$2:$N$1048576,6,0)</f>
        <v>0</v>
      </c>
      <c r="BF354" s="75">
        <f>+VLOOKUP($D354,[1]ggr_cons!$A$2:$N$1048576,7,0)</f>
        <v>0</v>
      </c>
      <c r="BG354" s="75">
        <f>+VLOOKUP($D354,[1]ggr_cons!$A$2:$N$1048576,8,0)</f>
        <v>0</v>
      </c>
      <c r="BH354" s="75">
        <f>+VLOOKUP($D354,[1]ggr_cons!$A$2:$N$1048576,9,0)</f>
        <v>0</v>
      </c>
      <c r="BI354" s="75">
        <f>+VLOOKUP($D354,[1]ggr_cons!$A$2:$N$1048576,10,0)</f>
        <v>0</v>
      </c>
      <c r="BJ354" s="75">
        <f>+VLOOKUP($D354,[1]ggr_cons!$A$2:$N$1048576,11,0)</f>
        <v>0</v>
      </c>
      <c r="BK354" s="75">
        <f>+VLOOKUP($D354,[1]ggr_cons!$A$2:$N$1048576,12,0)</f>
        <v>0</v>
      </c>
      <c r="BL354" s="75">
        <f>+VLOOKUP($D354,[1]ggr_cons!$A$2:$N$1048576,13,0)</f>
        <v>0</v>
      </c>
      <c r="BM354" s="75">
        <f>+VLOOKUP($D354,[1]ggr_cons!$A$2:$N$1048576,14,0)</f>
        <v>0</v>
      </c>
      <c r="BN354" s="76">
        <f t="shared" si="670"/>
        <v>6863.7099999999991</v>
      </c>
      <c r="BO354" s="75"/>
      <c r="BP354" s="75"/>
      <c r="BQ354" s="77">
        <f t="shared" si="593"/>
        <v>0</v>
      </c>
      <c r="BR354" s="77">
        <f t="shared" si="594"/>
        <v>0</v>
      </c>
      <c r="BS354" s="77">
        <f t="shared" si="595"/>
        <v>0</v>
      </c>
      <c r="BT354" s="77">
        <f t="shared" si="596"/>
        <v>0</v>
      </c>
      <c r="BU354" s="77">
        <f t="shared" si="597"/>
        <v>0</v>
      </c>
      <c r="BV354" s="77">
        <f t="shared" si="598"/>
        <v>0</v>
      </c>
      <c r="BW354" s="77">
        <f t="shared" si="599"/>
        <v>0</v>
      </c>
      <c r="BX354" s="77">
        <f t="shared" si="600"/>
        <v>0</v>
      </c>
      <c r="BY354" s="77">
        <f t="shared" si="601"/>
        <v>0</v>
      </c>
      <c r="BZ354" s="77">
        <f t="shared" si="602"/>
        <v>0</v>
      </c>
      <c r="CA354" s="77">
        <f t="shared" si="603"/>
        <v>0</v>
      </c>
      <c r="CB354" s="77">
        <f t="shared" si="604"/>
        <v>0</v>
      </c>
      <c r="CC354" s="77">
        <f t="shared" si="605"/>
        <v>0</v>
      </c>
      <c r="CD354" s="75"/>
      <c r="CE354" s="77"/>
      <c r="CF354" s="77">
        <f t="shared" si="606"/>
        <v>0</v>
      </c>
      <c r="CG354" s="77">
        <f t="shared" si="607"/>
        <v>0</v>
      </c>
      <c r="CH354" s="77">
        <f t="shared" si="608"/>
        <v>0</v>
      </c>
      <c r="CI354" s="77">
        <f t="shared" si="609"/>
        <v>0</v>
      </c>
      <c r="CJ354" s="77">
        <f t="shared" si="610"/>
        <v>0</v>
      </c>
      <c r="CK354" s="77">
        <f t="shared" si="611"/>
        <v>0</v>
      </c>
      <c r="CL354" s="77">
        <f t="shared" si="612"/>
        <v>0</v>
      </c>
      <c r="CM354" s="77">
        <f t="shared" si="613"/>
        <v>0</v>
      </c>
      <c r="CN354" s="77">
        <f t="shared" si="614"/>
        <v>0</v>
      </c>
      <c r="CO354" s="77">
        <f t="shared" si="615"/>
        <v>0</v>
      </c>
      <c r="CP354" s="77">
        <f t="shared" si="616"/>
        <v>0</v>
      </c>
      <c r="CQ354" s="77">
        <f t="shared" si="617"/>
        <v>0</v>
      </c>
      <c r="CR354" s="77">
        <f t="shared" si="618"/>
        <v>0</v>
      </c>
      <c r="CS354" s="75"/>
      <c r="CT354" s="75"/>
      <c r="CU354" s="78">
        <f t="shared" si="631"/>
        <v>2255.336166666666</v>
      </c>
      <c r="CV354" s="78">
        <f t="shared" si="632"/>
        <v>-833.33333333333337</v>
      </c>
      <c r="CW354" s="78">
        <f t="shared" si="633"/>
        <v>-833.33333333333337</v>
      </c>
      <c r="CX354" s="78">
        <f t="shared" si="634"/>
        <v>-833.33333333333337</v>
      </c>
      <c r="CY354" s="78">
        <f t="shared" si="635"/>
        <v>-833.33333333333337</v>
      </c>
      <c r="CZ354" s="78">
        <f t="shared" si="636"/>
        <v>-833.33333333333337</v>
      </c>
      <c r="DA354" s="78">
        <f t="shared" si="637"/>
        <v>-833.33333333333337</v>
      </c>
      <c r="DB354" s="78">
        <f t="shared" si="638"/>
        <v>-833.33333333333337</v>
      </c>
      <c r="DC354" s="78">
        <f t="shared" si="639"/>
        <v>-833.33333333333337</v>
      </c>
      <c r="DD354" s="78">
        <f t="shared" si="640"/>
        <v>-833.33333333333337</v>
      </c>
      <c r="DE354" s="78">
        <f t="shared" si="641"/>
        <v>-833.33333333333337</v>
      </c>
      <c r="DF354" s="78">
        <f t="shared" si="642"/>
        <v>-833.33333333333337</v>
      </c>
      <c r="DG354" s="77">
        <f t="shared" si="643"/>
        <v>-6911.3305</v>
      </c>
      <c r="DH354" s="75"/>
      <c r="DJ354" s="6">
        <f t="shared" si="644"/>
        <v>30</v>
      </c>
      <c r="DK354" s="6">
        <f t="shared" si="645"/>
        <v>0</v>
      </c>
      <c r="DL354" s="6">
        <f t="shared" si="646"/>
        <v>0</v>
      </c>
      <c r="DM354" s="6">
        <f t="shared" si="647"/>
        <v>0</v>
      </c>
      <c r="DN354" s="6">
        <f t="shared" si="648"/>
        <v>0</v>
      </c>
      <c r="DO354" s="6">
        <f t="shared" si="649"/>
        <v>0</v>
      </c>
      <c r="DP354" s="6">
        <f t="shared" si="650"/>
        <v>0</v>
      </c>
      <c r="DQ354" s="6">
        <f t="shared" si="651"/>
        <v>0</v>
      </c>
      <c r="DR354" s="6">
        <f t="shared" si="652"/>
        <v>0</v>
      </c>
      <c r="DS354" s="6">
        <f t="shared" si="653"/>
        <v>0</v>
      </c>
      <c r="DT354" s="6">
        <f t="shared" si="654"/>
        <v>0</v>
      </c>
      <c r="DU354" s="6">
        <f t="shared" si="655"/>
        <v>0</v>
      </c>
      <c r="DV354" s="77">
        <f t="shared" si="673"/>
        <v>30</v>
      </c>
      <c r="DY354" s="6">
        <v>0</v>
      </c>
      <c r="DZ354" s="6">
        <v>0</v>
      </c>
      <c r="EA354" s="6">
        <v>0</v>
      </c>
      <c r="EB354" s="6">
        <v>0</v>
      </c>
      <c r="EC354" s="6">
        <v>0</v>
      </c>
      <c r="ED354" s="6">
        <v>0</v>
      </c>
      <c r="EE354" s="6">
        <v>0</v>
      </c>
      <c r="EF354" s="6">
        <v>0</v>
      </c>
      <c r="EG354" s="6">
        <v>0</v>
      </c>
      <c r="EH354" s="6">
        <v>0</v>
      </c>
      <c r="EI354" s="6">
        <v>0</v>
      </c>
      <c r="EJ354" s="6">
        <v>0</v>
      </c>
      <c r="EK354" s="77">
        <f t="shared" si="671"/>
        <v>0</v>
      </c>
      <c r="EO354" s="75">
        <f t="shared" si="619"/>
        <v>2285.336166666666</v>
      </c>
      <c r="EP354" s="75">
        <f t="shared" si="620"/>
        <v>-833.33333333333337</v>
      </c>
      <c r="EQ354" s="75">
        <f t="shared" si="621"/>
        <v>-833.33333333333337</v>
      </c>
      <c r="ER354" s="75">
        <f t="shared" si="622"/>
        <v>-833.33333333333337</v>
      </c>
      <c r="ES354" s="75">
        <f t="shared" si="623"/>
        <v>-833.33333333333337</v>
      </c>
      <c r="ET354" s="75">
        <f t="shared" si="624"/>
        <v>-833.33333333333337</v>
      </c>
      <c r="EU354" s="75">
        <f t="shared" si="625"/>
        <v>-833.33333333333337</v>
      </c>
      <c r="EV354" s="75">
        <f t="shared" si="626"/>
        <v>-833.33333333333337</v>
      </c>
      <c r="EW354" s="75">
        <f t="shared" si="627"/>
        <v>-833.33333333333337</v>
      </c>
      <c r="EX354" s="75">
        <f t="shared" si="628"/>
        <v>-833.33333333333337</v>
      </c>
      <c r="EY354" s="75">
        <f t="shared" si="629"/>
        <v>-833.33333333333337</v>
      </c>
      <c r="EZ354" s="75">
        <f t="shared" si="630"/>
        <v>-833.33333333333337</v>
      </c>
      <c r="FA354" s="77">
        <f t="shared" si="672"/>
        <v>-6881.3305</v>
      </c>
      <c r="FD354" s="75">
        <f t="shared" si="656"/>
        <v>-6144.2361666666675</v>
      </c>
      <c r="FE354" s="75">
        <f t="shared" si="657"/>
        <v>833.33333333333337</v>
      </c>
      <c r="FF354" s="75">
        <f t="shared" si="658"/>
        <v>833.33333333333337</v>
      </c>
      <c r="FG354" s="75">
        <f t="shared" si="659"/>
        <v>833.33333333333337</v>
      </c>
      <c r="FH354" s="75">
        <f t="shared" si="660"/>
        <v>833.33333333333337</v>
      </c>
      <c r="FI354" s="75">
        <f t="shared" si="661"/>
        <v>833.33333333333337</v>
      </c>
      <c r="FJ354" s="75">
        <f t="shared" si="662"/>
        <v>833.33333333333337</v>
      </c>
      <c r="FK354" s="75">
        <f t="shared" si="663"/>
        <v>833.33333333333337</v>
      </c>
      <c r="FL354" s="75">
        <f t="shared" si="664"/>
        <v>833.33333333333337</v>
      </c>
      <c r="FM354" s="75">
        <f t="shared" si="665"/>
        <v>833.33333333333337</v>
      </c>
      <c r="FN354" s="75">
        <f t="shared" si="666"/>
        <v>833.33333333333337</v>
      </c>
      <c r="FO354" s="75">
        <f t="shared" si="667"/>
        <v>833.33333333333337</v>
      </c>
      <c r="FP354" s="75">
        <f t="shared" si="668"/>
        <v>3022.4304999999986</v>
      </c>
    </row>
    <row r="355" spans="1:172" s="69" customFormat="1" ht="15" customHeight="1" outlineLevel="1" x14ac:dyDescent="0.25">
      <c r="A355" s="67"/>
      <c r="B355" s="67" t="s">
        <v>1225</v>
      </c>
      <c r="C355" s="67"/>
      <c r="D355" s="104"/>
      <c r="E355" s="114"/>
      <c r="F355" s="146"/>
      <c r="G355" s="67"/>
      <c r="H355" s="67"/>
      <c r="I355" s="146"/>
      <c r="J355" s="146"/>
      <c r="K355" s="147"/>
      <c r="L355" s="68"/>
      <c r="M355" s="107"/>
      <c r="N355" s="108"/>
      <c r="O355" s="108"/>
      <c r="P355" s="108"/>
      <c r="Q355" s="108"/>
      <c r="R355" s="107"/>
      <c r="S355" s="117"/>
      <c r="T355" s="107"/>
      <c r="U355" s="117"/>
      <c r="X355" s="110">
        <f t="shared" ref="X355:AJ355" si="685">SUBTOTAL(9,X354:X354)</f>
        <v>31840</v>
      </c>
      <c r="Y355" s="110">
        <f t="shared" si="685"/>
        <v>0</v>
      </c>
      <c r="Z355" s="110">
        <f t="shared" si="685"/>
        <v>0</v>
      </c>
      <c r="AA355" s="110">
        <f t="shared" si="685"/>
        <v>0</v>
      </c>
      <c r="AB355" s="110">
        <f t="shared" si="685"/>
        <v>0</v>
      </c>
      <c r="AC355" s="110">
        <f t="shared" si="685"/>
        <v>0</v>
      </c>
      <c r="AD355" s="110">
        <f t="shared" si="685"/>
        <v>0</v>
      </c>
      <c r="AE355" s="110">
        <f t="shared" si="685"/>
        <v>0</v>
      </c>
      <c r="AF355" s="110">
        <f t="shared" si="685"/>
        <v>0</v>
      </c>
      <c r="AG355" s="110">
        <f t="shared" si="685"/>
        <v>0</v>
      </c>
      <c r="AH355" s="110">
        <f t="shared" si="685"/>
        <v>0</v>
      </c>
      <c r="AI355" s="110">
        <f t="shared" si="685"/>
        <v>0</v>
      </c>
      <c r="AJ355" s="111">
        <f t="shared" si="685"/>
        <v>31840</v>
      </c>
      <c r="AK355" s="159">
        <f t="shared" si="590"/>
        <v>0.21556878140703514</v>
      </c>
      <c r="AL355" s="111"/>
      <c r="AM355" s="110">
        <f t="shared" ref="AM355:AY355" si="686">SUBTOTAL(9,AM354:AM354)</f>
        <v>-3858.9000000000015</v>
      </c>
      <c r="AN355" s="110">
        <f t="shared" si="686"/>
        <v>0</v>
      </c>
      <c r="AO355" s="110">
        <f t="shared" si="686"/>
        <v>0</v>
      </c>
      <c r="AP355" s="110">
        <f t="shared" si="686"/>
        <v>0</v>
      </c>
      <c r="AQ355" s="110">
        <f t="shared" si="686"/>
        <v>0</v>
      </c>
      <c r="AR355" s="110">
        <f t="shared" si="686"/>
        <v>0</v>
      </c>
      <c r="AS355" s="110">
        <f t="shared" si="686"/>
        <v>0</v>
      </c>
      <c r="AT355" s="110">
        <f t="shared" si="686"/>
        <v>0</v>
      </c>
      <c r="AU355" s="110">
        <f t="shared" si="686"/>
        <v>0</v>
      </c>
      <c r="AV355" s="110">
        <f t="shared" si="686"/>
        <v>0</v>
      </c>
      <c r="AW355" s="110">
        <f t="shared" si="686"/>
        <v>0</v>
      </c>
      <c r="AX355" s="110">
        <f t="shared" si="686"/>
        <v>0</v>
      </c>
      <c r="AY355" s="111">
        <f t="shared" si="686"/>
        <v>-3858.9000000000015</v>
      </c>
      <c r="AZ355" s="111"/>
      <c r="BA355" s="111"/>
      <c r="BB355" s="110">
        <f t="shared" ref="BB355:BN355" si="687">SUBTOTAL(9,BB354:BB354)</f>
        <v>6863.7099999999991</v>
      </c>
      <c r="BC355" s="110">
        <f t="shared" si="687"/>
        <v>0</v>
      </c>
      <c r="BD355" s="110">
        <f t="shared" si="687"/>
        <v>0</v>
      </c>
      <c r="BE355" s="110">
        <f t="shared" si="687"/>
        <v>0</v>
      </c>
      <c r="BF355" s="110">
        <f t="shared" si="687"/>
        <v>0</v>
      </c>
      <c r="BG355" s="110">
        <f t="shared" si="687"/>
        <v>0</v>
      </c>
      <c r="BH355" s="110">
        <f t="shared" si="687"/>
        <v>0</v>
      </c>
      <c r="BI355" s="110">
        <f t="shared" si="687"/>
        <v>0</v>
      </c>
      <c r="BJ355" s="110">
        <f t="shared" si="687"/>
        <v>0</v>
      </c>
      <c r="BK355" s="110">
        <f t="shared" si="687"/>
        <v>0</v>
      </c>
      <c r="BL355" s="110">
        <f t="shared" si="687"/>
        <v>0</v>
      </c>
      <c r="BM355" s="110">
        <f t="shared" si="687"/>
        <v>0</v>
      </c>
      <c r="BN355" s="111">
        <f t="shared" si="687"/>
        <v>6863.7099999999991</v>
      </c>
      <c r="BO355" s="110"/>
      <c r="BP355" s="110"/>
      <c r="BQ355" s="112">
        <f t="shared" ref="BQ355:CC355" si="688">SUBTOTAL(9,BQ354:BQ354)</f>
        <v>0</v>
      </c>
      <c r="BR355" s="112">
        <f t="shared" si="688"/>
        <v>0</v>
      </c>
      <c r="BS355" s="112">
        <f t="shared" si="688"/>
        <v>0</v>
      </c>
      <c r="BT355" s="112">
        <f t="shared" si="688"/>
        <v>0</v>
      </c>
      <c r="BU355" s="112">
        <f t="shared" si="688"/>
        <v>0</v>
      </c>
      <c r="BV355" s="112">
        <f t="shared" si="688"/>
        <v>0</v>
      </c>
      <c r="BW355" s="112">
        <f t="shared" si="688"/>
        <v>0</v>
      </c>
      <c r="BX355" s="112">
        <f t="shared" si="688"/>
        <v>0</v>
      </c>
      <c r="BY355" s="112">
        <f t="shared" si="688"/>
        <v>0</v>
      </c>
      <c r="BZ355" s="112">
        <f t="shared" si="688"/>
        <v>0</v>
      </c>
      <c r="CA355" s="112">
        <f t="shared" si="688"/>
        <v>0</v>
      </c>
      <c r="CB355" s="112">
        <f t="shared" si="688"/>
        <v>0</v>
      </c>
      <c r="CC355" s="112">
        <f t="shared" si="688"/>
        <v>0</v>
      </c>
      <c r="CD355" s="110"/>
      <c r="CE355" s="112"/>
      <c r="CF355" s="112">
        <f t="shared" ref="CF355:CR355" si="689">SUBTOTAL(9,CF354:CF354)</f>
        <v>0</v>
      </c>
      <c r="CG355" s="112">
        <f t="shared" si="689"/>
        <v>0</v>
      </c>
      <c r="CH355" s="112">
        <f t="shared" si="689"/>
        <v>0</v>
      </c>
      <c r="CI355" s="112">
        <f t="shared" si="689"/>
        <v>0</v>
      </c>
      <c r="CJ355" s="112">
        <f t="shared" si="689"/>
        <v>0</v>
      </c>
      <c r="CK355" s="112">
        <f t="shared" si="689"/>
        <v>0</v>
      </c>
      <c r="CL355" s="112">
        <f t="shared" si="689"/>
        <v>0</v>
      </c>
      <c r="CM355" s="112">
        <f t="shared" si="689"/>
        <v>0</v>
      </c>
      <c r="CN355" s="112">
        <f t="shared" si="689"/>
        <v>0</v>
      </c>
      <c r="CO355" s="112">
        <f t="shared" si="689"/>
        <v>0</v>
      </c>
      <c r="CP355" s="112">
        <f t="shared" si="689"/>
        <v>0</v>
      </c>
      <c r="CQ355" s="112">
        <f t="shared" si="689"/>
        <v>0</v>
      </c>
      <c r="CR355" s="112">
        <f t="shared" si="689"/>
        <v>0</v>
      </c>
      <c r="CS355" s="110"/>
      <c r="CT355" s="110"/>
      <c r="CU355" s="113">
        <f t="shared" ref="CU355:DG355" si="690">SUBTOTAL(9,CU354:CU354)</f>
        <v>2255.336166666666</v>
      </c>
      <c r="CV355" s="113">
        <f t="shared" si="690"/>
        <v>-833.33333333333337</v>
      </c>
      <c r="CW355" s="113">
        <f t="shared" si="690"/>
        <v>-833.33333333333337</v>
      </c>
      <c r="CX355" s="113">
        <f t="shared" si="690"/>
        <v>-833.33333333333337</v>
      </c>
      <c r="CY355" s="113">
        <f t="shared" si="690"/>
        <v>-833.33333333333337</v>
      </c>
      <c r="CZ355" s="113">
        <f t="shared" si="690"/>
        <v>-833.33333333333337</v>
      </c>
      <c r="DA355" s="113">
        <f t="shared" si="690"/>
        <v>-833.33333333333337</v>
      </c>
      <c r="DB355" s="113">
        <f t="shared" si="690"/>
        <v>-833.33333333333337</v>
      </c>
      <c r="DC355" s="113">
        <f t="shared" si="690"/>
        <v>-833.33333333333337</v>
      </c>
      <c r="DD355" s="113">
        <f t="shared" si="690"/>
        <v>-833.33333333333337</v>
      </c>
      <c r="DE355" s="113">
        <f t="shared" si="690"/>
        <v>-833.33333333333337</v>
      </c>
      <c r="DF355" s="113">
        <f t="shared" si="690"/>
        <v>-833.33333333333337</v>
      </c>
      <c r="DG355" s="112">
        <f t="shared" si="690"/>
        <v>-6911.3305</v>
      </c>
      <c r="DH355" s="110"/>
      <c r="DJ355" s="69">
        <f t="shared" ref="DJ355:DV355" si="691">SUBTOTAL(9,DJ354:DJ354)</f>
        <v>30</v>
      </c>
      <c r="DK355" s="69">
        <f t="shared" si="691"/>
        <v>0</v>
      </c>
      <c r="DL355" s="69">
        <f t="shared" si="691"/>
        <v>0</v>
      </c>
      <c r="DM355" s="69">
        <f t="shared" si="691"/>
        <v>0</v>
      </c>
      <c r="DN355" s="69">
        <f t="shared" si="691"/>
        <v>0</v>
      </c>
      <c r="DO355" s="69">
        <f t="shared" si="691"/>
        <v>0</v>
      </c>
      <c r="DP355" s="69">
        <f t="shared" si="691"/>
        <v>0</v>
      </c>
      <c r="DQ355" s="69">
        <f t="shared" si="691"/>
        <v>0</v>
      </c>
      <c r="DR355" s="69">
        <f t="shared" si="691"/>
        <v>0</v>
      </c>
      <c r="DS355" s="69">
        <f t="shared" si="691"/>
        <v>0</v>
      </c>
      <c r="DT355" s="69">
        <f t="shared" si="691"/>
        <v>0</v>
      </c>
      <c r="DU355" s="69">
        <f t="shared" si="691"/>
        <v>0</v>
      </c>
      <c r="DV355" s="112">
        <f t="shared" si="691"/>
        <v>30</v>
      </c>
      <c r="DY355" s="69">
        <f t="shared" ref="DY355:EK355" si="692">SUBTOTAL(9,DY354:DY354)</f>
        <v>0</v>
      </c>
      <c r="DZ355" s="69">
        <f t="shared" si="692"/>
        <v>0</v>
      </c>
      <c r="EA355" s="69">
        <f t="shared" si="692"/>
        <v>0</v>
      </c>
      <c r="EB355" s="69">
        <f t="shared" si="692"/>
        <v>0</v>
      </c>
      <c r="EC355" s="69">
        <f t="shared" si="692"/>
        <v>0</v>
      </c>
      <c r="ED355" s="69">
        <f t="shared" si="692"/>
        <v>0</v>
      </c>
      <c r="EE355" s="69">
        <f t="shared" si="692"/>
        <v>0</v>
      </c>
      <c r="EF355" s="69">
        <f t="shared" si="692"/>
        <v>0</v>
      </c>
      <c r="EG355" s="69">
        <f t="shared" si="692"/>
        <v>0</v>
      </c>
      <c r="EH355" s="69">
        <f t="shared" si="692"/>
        <v>0</v>
      </c>
      <c r="EI355" s="69">
        <f t="shared" si="692"/>
        <v>0</v>
      </c>
      <c r="EJ355" s="69">
        <f t="shared" si="692"/>
        <v>0</v>
      </c>
      <c r="EK355" s="112">
        <f t="shared" si="692"/>
        <v>0</v>
      </c>
      <c r="EN355" s="69">
        <f t="shared" ref="EN355:FA355" si="693">SUBTOTAL(9,EN354:EN354)</f>
        <v>0</v>
      </c>
      <c r="EO355" s="110">
        <f t="shared" si="693"/>
        <v>2285.336166666666</v>
      </c>
      <c r="EP355" s="110">
        <f t="shared" si="693"/>
        <v>-833.33333333333337</v>
      </c>
      <c r="EQ355" s="110">
        <f t="shared" si="693"/>
        <v>-833.33333333333337</v>
      </c>
      <c r="ER355" s="110">
        <f t="shared" si="693"/>
        <v>-833.33333333333337</v>
      </c>
      <c r="ES355" s="110">
        <f t="shared" si="693"/>
        <v>-833.33333333333337</v>
      </c>
      <c r="ET355" s="110">
        <f t="shared" si="693"/>
        <v>-833.33333333333337</v>
      </c>
      <c r="EU355" s="110">
        <f t="shared" si="693"/>
        <v>-833.33333333333337</v>
      </c>
      <c r="EV355" s="110">
        <f t="shared" si="693"/>
        <v>-833.33333333333337</v>
      </c>
      <c r="EW355" s="110">
        <f t="shared" si="693"/>
        <v>-833.33333333333337</v>
      </c>
      <c r="EX355" s="110">
        <f t="shared" si="693"/>
        <v>-833.33333333333337</v>
      </c>
      <c r="EY355" s="110">
        <f t="shared" si="693"/>
        <v>-833.33333333333337</v>
      </c>
      <c r="EZ355" s="110">
        <f t="shared" si="693"/>
        <v>-833.33333333333337</v>
      </c>
      <c r="FA355" s="112">
        <f t="shared" si="693"/>
        <v>-6881.3305</v>
      </c>
      <c r="FD355" s="110">
        <f t="shared" ref="FD355:FP355" si="694">SUBTOTAL(9,FD354:FD354)</f>
        <v>-6144.2361666666675</v>
      </c>
      <c r="FE355" s="110">
        <f t="shared" si="694"/>
        <v>833.33333333333337</v>
      </c>
      <c r="FF355" s="110">
        <f t="shared" si="694"/>
        <v>833.33333333333337</v>
      </c>
      <c r="FG355" s="110">
        <f t="shared" si="694"/>
        <v>833.33333333333337</v>
      </c>
      <c r="FH355" s="110">
        <f t="shared" si="694"/>
        <v>833.33333333333337</v>
      </c>
      <c r="FI355" s="110">
        <f t="shared" si="694"/>
        <v>833.33333333333337</v>
      </c>
      <c r="FJ355" s="110">
        <f t="shared" si="694"/>
        <v>833.33333333333337</v>
      </c>
      <c r="FK355" s="110">
        <f t="shared" si="694"/>
        <v>833.33333333333337</v>
      </c>
      <c r="FL355" s="110">
        <f t="shared" si="694"/>
        <v>833.33333333333337</v>
      </c>
      <c r="FM355" s="110">
        <f t="shared" si="694"/>
        <v>833.33333333333337</v>
      </c>
      <c r="FN355" s="110">
        <f t="shared" si="694"/>
        <v>833.33333333333337</v>
      </c>
      <c r="FO355" s="110">
        <f t="shared" si="694"/>
        <v>833.33333333333337</v>
      </c>
      <c r="FP355" s="110">
        <f t="shared" si="694"/>
        <v>3022.4304999999986</v>
      </c>
    </row>
    <row r="356" spans="1:172" ht="15" customHeight="1" outlineLevel="2" x14ac:dyDescent="0.25">
      <c r="A356" s="30">
        <v>12</v>
      </c>
      <c r="B356" s="30" t="s">
        <v>1172</v>
      </c>
      <c r="C356" s="30" t="s">
        <v>260</v>
      </c>
      <c r="D356" s="64">
        <v>15017</v>
      </c>
      <c r="E356" s="61" t="s">
        <v>1067</v>
      </c>
      <c r="F356" s="45" t="s">
        <v>466</v>
      </c>
      <c r="G356" s="30" t="s">
        <v>1172</v>
      </c>
      <c r="H356" s="36" t="s">
        <v>1170</v>
      </c>
      <c r="I356" s="45" t="s">
        <v>1173</v>
      </c>
      <c r="J356" s="44" t="s">
        <v>463</v>
      </c>
      <c r="K356" s="44" t="s">
        <v>463</v>
      </c>
      <c r="L356" s="38" t="s">
        <v>335</v>
      </c>
      <c r="M356" s="33" t="s">
        <v>404</v>
      </c>
      <c r="N356" s="34">
        <v>0</v>
      </c>
      <c r="O356" s="34">
        <v>0</v>
      </c>
      <c r="P356" s="34">
        <v>0</v>
      </c>
      <c r="Q356" s="34">
        <v>0.5</v>
      </c>
      <c r="R356" s="33">
        <v>0</v>
      </c>
      <c r="S356" s="40">
        <f t="shared" si="684"/>
        <v>-1666.6666666666667</v>
      </c>
      <c r="T356" s="33">
        <v>30</v>
      </c>
      <c r="U356" s="40"/>
      <c r="X356" s="75">
        <f>+VLOOKUP($D356,[1]venta_neta_cons!$A$2:$N$1048576,3,0)</f>
        <v>5179</v>
      </c>
      <c r="Y356" s="75">
        <f>+VLOOKUP($D356,[1]venta_neta_cons!$A$2:$N$1048576,4,0)</f>
        <v>0</v>
      </c>
      <c r="Z356" s="75">
        <f>+VLOOKUP($D356,[1]venta_neta_cons!$A$2:$N$1048576,5,0)</f>
        <v>0</v>
      </c>
      <c r="AA356" s="75">
        <f>+VLOOKUP($D356,[1]venta_neta_cons!$A$2:$N$1048576,6,0)</f>
        <v>0</v>
      </c>
      <c r="AB356" s="75">
        <f>+VLOOKUP($D356,[1]venta_neta_cons!$A$2:$N$1048576,7,0)</f>
        <v>0</v>
      </c>
      <c r="AC356" s="75">
        <f>+VLOOKUP($D356,[1]venta_neta_cons!$A$2:$N$1048576,8,0)</f>
        <v>0</v>
      </c>
      <c r="AD356" s="75">
        <f>+VLOOKUP($D356,[1]venta_neta_cons!$A$2:$N$1048576,9,0)</f>
        <v>0</v>
      </c>
      <c r="AE356" s="75">
        <f>+VLOOKUP($D356,[1]venta_neta_cons!$A$2:$N$1048576,10,0)</f>
        <v>0</v>
      </c>
      <c r="AF356" s="75">
        <f>+VLOOKUP($D356,[1]venta_neta_cons!$A$2:$N$1048576,11,0)</f>
        <v>0</v>
      </c>
      <c r="AG356" s="75">
        <f>+VLOOKUP($D356,[1]venta_neta_cons!$A$2:$N$1048576,12,0)</f>
        <v>0</v>
      </c>
      <c r="AH356" s="75">
        <f>+VLOOKUP($D356,[1]venta_neta_cons!$A$2:$N$1048576,13,0)</f>
        <v>0</v>
      </c>
      <c r="AI356" s="75">
        <f>+VLOOKUP($D356,[1]venta_neta_cons!$A$2:$N$1048576,14,0)</f>
        <v>0</v>
      </c>
      <c r="AJ356" s="76">
        <f t="shared" si="592"/>
        <v>5179</v>
      </c>
      <c r="AK356" s="159">
        <f t="shared" si="590"/>
        <v>0.29357984166827572</v>
      </c>
      <c r="AL356" s="76"/>
      <c r="AM356" s="75">
        <f>+VLOOKUP($D356,[1]saldo_cons!$A$2:$N$1048576,3,0)</f>
        <v>2258.7800000000002</v>
      </c>
      <c r="AN356" s="75">
        <f>+VLOOKUP($D356,[1]saldo_cons!$A$2:$N$1048576,4,0)</f>
        <v>0</v>
      </c>
      <c r="AO356" s="75">
        <f>+VLOOKUP($D356,[1]saldo_cons!$A$2:$N$1048576,5,0)</f>
        <v>0</v>
      </c>
      <c r="AP356" s="75">
        <f>+VLOOKUP($D356,[1]saldo_cons!$A$2:$N$1048576,6,0)</f>
        <v>0</v>
      </c>
      <c r="AQ356" s="75">
        <f>+VLOOKUP($D356,[1]saldo_cons!$A$2:$N$1048576,7,0)</f>
        <v>0</v>
      </c>
      <c r="AR356" s="75">
        <f>+VLOOKUP($D356,[1]saldo_cons!$A$2:$N$1048576,8,0)</f>
        <v>0</v>
      </c>
      <c r="AS356" s="75">
        <f>+VLOOKUP($D356,[1]saldo_cons!$A$2:$N$1048576,9,0)</f>
        <v>0</v>
      </c>
      <c r="AT356" s="75">
        <f>+VLOOKUP($D356,[1]saldo_cons!$A$2:$N$1048576,10,0)</f>
        <v>0</v>
      </c>
      <c r="AU356" s="75">
        <f>+VLOOKUP($D356,[1]saldo_cons!$A$2:$N$1048576,11,0)</f>
        <v>0</v>
      </c>
      <c r="AV356" s="75">
        <f>+VLOOKUP($D356,[1]saldo_cons!$A$2:$N$1048576,12,0)</f>
        <v>0</v>
      </c>
      <c r="AW356" s="75">
        <f>+VLOOKUP($D356,[1]saldo_cons!$A$2:$N$1048576,13,0)</f>
        <v>0</v>
      </c>
      <c r="AX356" s="75">
        <f>+VLOOKUP($D356,[1]saldo_cons!$A$2:$N$1048576,14,0)</f>
        <v>0</v>
      </c>
      <c r="AY356" s="76">
        <f t="shared" si="669"/>
        <v>2258.7800000000002</v>
      </c>
      <c r="AZ356" s="76"/>
      <c r="BA356" s="76"/>
      <c r="BB356" s="75">
        <f>+VLOOKUP($D356,[1]ggr_cons!$A$2:$N$1048576,3,0)</f>
        <v>1520.4499999999998</v>
      </c>
      <c r="BC356" s="75">
        <f>+VLOOKUP($D356,[1]ggr_cons!$A$2:$N$1048576,4,0)</f>
        <v>0</v>
      </c>
      <c r="BD356" s="75">
        <f>+VLOOKUP($D356,[1]ggr_cons!$A$2:$N$1048576,5,0)</f>
        <v>0</v>
      </c>
      <c r="BE356" s="75">
        <f>+VLOOKUP($D356,[1]ggr_cons!$A$2:$N$1048576,6,0)</f>
        <v>0</v>
      </c>
      <c r="BF356" s="75">
        <f>+VLOOKUP($D356,[1]ggr_cons!$A$2:$N$1048576,7,0)</f>
        <v>0</v>
      </c>
      <c r="BG356" s="75">
        <f>+VLOOKUP($D356,[1]ggr_cons!$A$2:$N$1048576,8,0)</f>
        <v>0</v>
      </c>
      <c r="BH356" s="75">
        <f>+VLOOKUP($D356,[1]ggr_cons!$A$2:$N$1048576,9,0)</f>
        <v>0</v>
      </c>
      <c r="BI356" s="75">
        <f>+VLOOKUP($D356,[1]ggr_cons!$A$2:$N$1048576,10,0)</f>
        <v>0</v>
      </c>
      <c r="BJ356" s="75">
        <f>+VLOOKUP($D356,[1]ggr_cons!$A$2:$N$1048576,11,0)</f>
        <v>0</v>
      </c>
      <c r="BK356" s="75">
        <f>+VLOOKUP($D356,[1]ggr_cons!$A$2:$N$1048576,12,0)</f>
        <v>0</v>
      </c>
      <c r="BL356" s="75">
        <f>+VLOOKUP($D356,[1]ggr_cons!$A$2:$N$1048576,13,0)</f>
        <v>0</v>
      </c>
      <c r="BM356" s="75">
        <f>+VLOOKUP($D356,[1]ggr_cons!$A$2:$N$1048576,14,0)</f>
        <v>0</v>
      </c>
      <c r="BN356" s="76">
        <f t="shared" si="670"/>
        <v>1520.4499999999998</v>
      </c>
      <c r="BO356" s="75"/>
      <c r="BP356" s="75"/>
      <c r="BQ356" s="77">
        <f t="shared" si="593"/>
        <v>0</v>
      </c>
      <c r="BR356" s="77">
        <f t="shared" si="594"/>
        <v>0</v>
      </c>
      <c r="BS356" s="77">
        <f t="shared" si="595"/>
        <v>0</v>
      </c>
      <c r="BT356" s="77">
        <f t="shared" si="596"/>
        <v>0</v>
      </c>
      <c r="BU356" s="77">
        <f t="shared" si="597"/>
        <v>0</v>
      </c>
      <c r="BV356" s="77">
        <f t="shared" si="598"/>
        <v>0</v>
      </c>
      <c r="BW356" s="77">
        <f t="shared" si="599"/>
        <v>0</v>
      </c>
      <c r="BX356" s="77">
        <f t="shared" si="600"/>
        <v>0</v>
      </c>
      <c r="BY356" s="77">
        <f t="shared" si="601"/>
        <v>0</v>
      </c>
      <c r="BZ356" s="77">
        <f t="shared" si="602"/>
        <v>0</v>
      </c>
      <c r="CA356" s="77">
        <f t="shared" si="603"/>
        <v>0</v>
      </c>
      <c r="CB356" s="77">
        <f t="shared" si="604"/>
        <v>0</v>
      </c>
      <c r="CC356" s="77">
        <f t="shared" si="605"/>
        <v>0</v>
      </c>
      <c r="CD356" s="75"/>
      <c r="CE356" s="77"/>
      <c r="CF356" s="77">
        <f t="shared" si="606"/>
        <v>0</v>
      </c>
      <c r="CG356" s="77">
        <f t="shared" si="607"/>
        <v>0</v>
      </c>
      <c r="CH356" s="77">
        <f t="shared" si="608"/>
        <v>0</v>
      </c>
      <c r="CI356" s="77">
        <f t="shared" si="609"/>
        <v>0</v>
      </c>
      <c r="CJ356" s="77">
        <f t="shared" si="610"/>
        <v>0</v>
      </c>
      <c r="CK356" s="77">
        <f t="shared" si="611"/>
        <v>0</v>
      </c>
      <c r="CL356" s="77">
        <f t="shared" si="612"/>
        <v>0</v>
      </c>
      <c r="CM356" s="77">
        <f t="shared" si="613"/>
        <v>0</v>
      </c>
      <c r="CN356" s="77">
        <f t="shared" si="614"/>
        <v>0</v>
      </c>
      <c r="CO356" s="77">
        <f t="shared" si="615"/>
        <v>0</v>
      </c>
      <c r="CP356" s="77">
        <f t="shared" si="616"/>
        <v>0</v>
      </c>
      <c r="CQ356" s="77">
        <f t="shared" si="617"/>
        <v>0</v>
      </c>
      <c r="CR356" s="77">
        <f t="shared" si="618"/>
        <v>0</v>
      </c>
      <c r="CS356" s="75"/>
      <c r="CT356" s="75"/>
      <c r="CU356" s="78">
        <f t="shared" si="631"/>
        <v>-149.13083333333338</v>
      </c>
      <c r="CV356" s="78">
        <f t="shared" si="632"/>
        <v>-833.33333333333337</v>
      </c>
      <c r="CW356" s="78">
        <f t="shared" si="633"/>
        <v>-833.33333333333337</v>
      </c>
      <c r="CX356" s="78">
        <f t="shared" si="634"/>
        <v>-833.33333333333337</v>
      </c>
      <c r="CY356" s="78">
        <f t="shared" si="635"/>
        <v>-833.33333333333337</v>
      </c>
      <c r="CZ356" s="78">
        <f t="shared" si="636"/>
        <v>-833.33333333333337</v>
      </c>
      <c r="DA356" s="78">
        <f t="shared" si="637"/>
        <v>-833.33333333333337</v>
      </c>
      <c r="DB356" s="78">
        <f t="shared" si="638"/>
        <v>-833.33333333333337</v>
      </c>
      <c r="DC356" s="78">
        <f t="shared" si="639"/>
        <v>-833.33333333333337</v>
      </c>
      <c r="DD356" s="78">
        <f t="shared" si="640"/>
        <v>-833.33333333333337</v>
      </c>
      <c r="DE356" s="78">
        <f t="shared" si="641"/>
        <v>-833.33333333333337</v>
      </c>
      <c r="DF356" s="78">
        <f t="shared" si="642"/>
        <v>-833.33333333333337</v>
      </c>
      <c r="DG356" s="77">
        <f t="shared" si="643"/>
        <v>-9315.7975000000006</v>
      </c>
      <c r="DH356" s="75"/>
      <c r="DJ356" s="6">
        <f t="shared" si="644"/>
        <v>30</v>
      </c>
      <c r="DK356" s="6">
        <f t="shared" si="645"/>
        <v>0</v>
      </c>
      <c r="DL356" s="6">
        <f t="shared" si="646"/>
        <v>0</v>
      </c>
      <c r="DM356" s="6">
        <f t="shared" si="647"/>
        <v>0</v>
      </c>
      <c r="DN356" s="6">
        <f t="shared" si="648"/>
        <v>0</v>
      </c>
      <c r="DO356" s="6">
        <f t="shared" si="649"/>
        <v>0</v>
      </c>
      <c r="DP356" s="6">
        <f t="shared" si="650"/>
        <v>0</v>
      </c>
      <c r="DQ356" s="6">
        <f t="shared" si="651"/>
        <v>0</v>
      </c>
      <c r="DR356" s="6">
        <f t="shared" si="652"/>
        <v>0</v>
      </c>
      <c r="DS356" s="6">
        <f t="shared" si="653"/>
        <v>0</v>
      </c>
      <c r="DT356" s="6">
        <f t="shared" si="654"/>
        <v>0</v>
      </c>
      <c r="DU356" s="6">
        <f t="shared" si="655"/>
        <v>0</v>
      </c>
      <c r="DV356" s="77">
        <f t="shared" si="673"/>
        <v>30</v>
      </c>
      <c r="DY356" s="6">
        <v>0</v>
      </c>
      <c r="DZ356" s="6">
        <v>0</v>
      </c>
      <c r="EA356" s="6">
        <v>0</v>
      </c>
      <c r="EB356" s="6">
        <v>0</v>
      </c>
      <c r="EC356" s="6">
        <v>0</v>
      </c>
      <c r="ED356" s="6">
        <v>0</v>
      </c>
      <c r="EE356" s="6">
        <v>0</v>
      </c>
      <c r="EF356" s="6">
        <v>0</v>
      </c>
      <c r="EG356" s="6">
        <v>0</v>
      </c>
      <c r="EH356" s="6">
        <v>0</v>
      </c>
      <c r="EI356" s="6">
        <v>0</v>
      </c>
      <c r="EJ356" s="6">
        <v>0</v>
      </c>
      <c r="EK356" s="77">
        <f t="shared" si="671"/>
        <v>0</v>
      </c>
      <c r="EO356" s="75">
        <f t="shared" si="619"/>
        <v>-119.13083333333338</v>
      </c>
      <c r="EP356" s="75">
        <f t="shared" si="620"/>
        <v>-833.33333333333337</v>
      </c>
      <c r="EQ356" s="75">
        <f t="shared" si="621"/>
        <v>-833.33333333333337</v>
      </c>
      <c r="ER356" s="75">
        <f t="shared" si="622"/>
        <v>-833.33333333333337</v>
      </c>
      <c r="ES356" s="75">
        <f t="shared" si="623"/>
        <v>-833.33333333333337</v>
      </c>
      <c r="ET356" s="75">
        <f t="shared" si="624"/>
        <v>-833.33333333333337</v>
      </c>
      <c r="EU356" s="75">
        <f t="shared" si="625"/>
        <v>-833.33333333333337</v>
      </c>
      <c r="EV356" s="75">
        <f t="shared" si="626"/>
        <v>-833.33333333333337</v>
      </c>
      <c r="EW356" s="75">
        <f t="shared" si="627"/>
        <v>-833.33333333333337</v>
      </c>
      <c r="EX356" s="75">
        <f t="shared" si="628"/>
        <v>-833.33333333333337</v>
      </c>
      <c r="EY356" s="75">
        <f t="shared" si="629"/>
        <v>-833.33333333333337</v>
      </c>
      <c r="EZ356" s="75">
        <f t="shared" si="630"/>
        <v>-833.33333333333337</v>
      </c>
      <c r="FA356" s="77">
        <f t="shared" si="672"/>
        <v>-9285.7975000000006</v>
      </c>
      <c r="FD356" s="75">
        <f t="shared" si="656"/>
        <v>2377.9108333333334</v>
      </c>
      <c r="FE356" s="75">
        <f t="shared" si="657"/>
        <v>833.33333333333337</v>
      </c>
      <c r="FF356" s="75">
        <f t="shared" si="658"/>
        <v>833.33333333333337</v>
      </c>
      <c r="FG356" s="75">
        <f t="shared" si="659"/>
        <v>833.33333333333337</v>
      </c>
      <c r="FH356" s="75">
        <f t="shared" si="660"/>
        <v>833.33333333333337</v>
      </c>
      <c r="FI356" s="75">
        <f t="shared" si="661"/>
        <v>833.33333333333337</v>
      </c>
      <c r="FJ356" s="75">
        <f t="shared" si="662"/>
        <v>833.33333333333337</v>
      </c>
      <c r="FK356" s="75">
        <f t="shared" si="663"/>
        <v>833.33333333333337</v>
      </c>
      <c r="FL356" s="75">
        <f t="shared" si="664"/>
        <v>833.33333333333337</v>
      </c>
      <c r="FM356" s="75">
        <f t="shared" si="665"/>
        <v>833.33333333333337</v>
      </c>
      <c r="FN356" s="75">
        <f t="shared" si="666"/>
        <v>833.33333333333337</v>
      </c>
      <c r="FO356" s="75">
        <f t="shared" si="667"/>
        <v>833.33333333333337</v>
      </c>
      <c r="FP356" s="75">
        <f t="shared" si="668"/>
        <v>11544.577500000001</v>
      </c>
    </row>
    <row r="357" spans="1:172" s="69" customFormat="1" ht="15" customHeight="1" outlineLevel="1" x14ac:dyDescent="0.25">
      <c r="A357" s="67"/>
      <c r="B357" s="67" t="s">
        <v>1226</v>
      </c>
      <c r="C357" s="67"/>
      <c r="D357" s="104"/>
      <c r="E357" s="114"/>
      <c r="F357" s="146"/>
      <c r="G357" s="67"/>
      <c r="H357" s="67"/>
      <c r="I357" s="146"/>
      <c r="J357" s="116"/>
      <c r="K357" s="116"/>
      <c r="L357" s="68"/>
      <c r="M357" s="107"/>
      <c r="N357" s="108"/>
      <c r="O357" s="108"/>
      <c r="P357" s="108"/>
      <c r="Q357" s="108"/>
      <c r="R357" s="107"/>
      <c r="S357" s="117"/>
      <c r="T357" s="107"/>
      <c r="U357" s="117"/>
      <c r="X357" s="110">
        <f t="shared" ref="X357:AJ357" si="695">SUBTOTAL(9,X356:X356)</f>
        <v>5179</v>
      </c>
      <c r="Y357" s="110">
        <f t="shared" si="695"/>
        <v>0</v>
      </c>
      <c r="Z357" s="110">
        <f t="shared" si="695"/>
        <v>0</v>
      </c>
      <c r="AA357" s="110">
        <f t="shared" si="695"/>
        <v>0</v>
      </c>
      <c r="AB357" s="110">
        <f t="shared" si="695"/>
        <v>0</v>
      </c>
      <c r="AC357" s="110">
        <f t="shared" si="695"/>
        <v>0</v>
      </c>
      <c r="AD357" s="110">
        <f t="shared" si="695"/>
        <v>0</v>
      </c>
      <c r="AE357" s="110">
        <f t="shared" si="695"/>
        <v>0</v>
      </c>
      <c r="AF357" s="110">
        <f t="shared" si="695"/>
        <v>0</v>
      </c>
      <c r="AG357" s="110">
        <f t="shared" si="695"/>
        <v>0</v>
      </c>
      <c r="AH357" s="110">
        <f t="shared" si="695"/>
        <v>0</v>
      </c>
      <c r="AI357" s="110">
        <f t="shared" si="695"/>
        <v>0</v>
      </c>
      <c r="AJ357" s="111">
        <f t="shared" si="695"/>
        <v>5179</v>
      </c>
      <c r="AK357" s="159">
        <f t="shared" si="590"/>
        <v>0.29357984166827572</v>
      </c>
      <c r="AL357" s="111"/>
      <c r="AM357" s="110">
        <f t="shared" ref="AM357:AY357" si="696">SUBTOTAL(9,AM356:AM356)</f>
        <v>2258.7800000000002</v>
      </c>
      <c r="AN357" s="110">
        <f t="shared" si="696"/>
        <v>0</v>
      </c>
      <c r="AO357" s="110">
        <f t="shared" si="696"/>
        <v>0</v>
      </c>
      <c r="AP357" s="110">
        <f t="shared" si="696"/>
        <v>0</v>
      </c>
      <c r="AQ357" s="110">
        <f t="shared" si="696"/>
        <v>0</v>
      </c>
      <c r="AR357" s="110">
        <f t="shared" si="696"/>
        <v>0</v>
      </c>
      <c r="AS357" s="110">
        <f t="shared" si="696"/>
        <v>0</v>
      </c>
      <c r="AT357" s="110">
        <f t="shared" si="696"/>
        <v>0</v>
      </c>
      <c r="AU357" s="110">
        <f t="shared" si="696"/>
        <v>0</v>
      </c>
      <c r="AV357" s="110">
        <f t="shared" si="696"/>
        <v>0</v>
      </c>
      <c r="AW357" s="110">
        <f t="shared" si="696"/>
        <v>0</v>
      </c>
      <c r="AX357" s="110">
        <f t="shared" si="696"/>
        <v>0</v>
      </c>
      <c r="AY357" s="111">
        <f t="shared" si="696"/>
        <v>2258.7800000000002</v>
      </c>
      <c r="AZ357" s="111"/>
      <c r="BA357" s="111"/>
      <c r="BB357" s="110">
        <f t="shared" ref="BB357:BN357" si="697">SUBTOTAL(9,BB356:BB356)</f>
        <v>1520.4499999999998</v>
      </c>
      <c r="BC357" s="110">
        <f t="shared" si="697"/>
        <v>0</v>
      </c>
      <c r="BD357" s="110">
        <f t="shared" si="697"/>
        <v>0</v>
      </c>
      <c r="BE357" s="110">
        <f t="shared" si="697"/>
        <v>0</v>
      </c>
      <c r="BF357" s="110">
        <f t="shared" si="697"/>
        <v>0</v>
      </c>
      <c r="BG357" s="110">
        <f t="shared" si="697"/>
        <v>0</v>
      </c>
      <c r="BH357" s="110">
        <f t="shared" si="697"/>
        <v>0</v>
      </c>
      <c r="BI357" s="110">
        <f t="shared" si="697"/>
        <v>0</v>
      </c>
      <c r="BJ357" s="110">
        <f t="shared" si="697"/>
        <v>0</v>
      </c>
      <c r="BK357" s="110">
        <f t="shared" si="697"/>
        <v>0</v>
      </c>
      <c r="BL357" s="110">
        <f t="shared" si="697"/>
        <v>0</v>
      </c>
      <c r="BM357" s="110">
        <f t="shared" si="697"/>
        <v>0</v>
      </c>
      <c r="BN357" s="111">
        <f t="shared" si="697"/>
        <v>1520.4499999999998</v>
      </c>
      <c r="BO357" s="110"/>
      <c r="BP357" s="110"/>
      <c r="BQ357" s="112">
        <f t="shared" ref="BQ357:CC357" si="698">SUBTOTAL(9,BQ356:BQ356)</f>
        <v>0</v>
      </c>
      <c r="BR357" s="112">
        <f t="shared" si="698"/>
        <v>0</v>
      </c>
      <c r="BS357" s="112">
        <f t="shared" si="698"/>
        <v>0</v>
      </c>
      <c r="BT357" s="112">
        <f t="shared" si="698"/>
        <v>0</v>
      </c>
      <c r="BU357" s="112">
        <f t="shared" si="698"/>
        <v>0</v>
      </c>
      <c r="BV357" s="112">
        <f t="shared" si="698"/>
        <v>0</v>
      </c>
      <c r="BW357" s="112">
        <f t="shared" si="698"/>
        <v>0</v>
      </c>
      <c r="BX357" s="112">
        <f t="shared" si="698"/>
        <v>0</v>
      </c>
      <c r="BY357" s="112">
        <f t="shared" si="698"/>
        <v>0</v>
      </c>
      <c r="BZ357" s="112">
        <f t="shared" si="698"/>
        <v>0</v>
      </c>
      <c r="CA357" s="112">
        <f t="shared" si="698"/>
        <v>0</v>
      </c>
      <c r="CB357" s="112">
        <f t="shared" si="698"/>
        <v>0</v>
      </c>
      <c r="CC357" s="112">
        <f t="shared" si="698"/>
        <v>0</v>
      </c>
      <c r="CD357" s="110"/>
      <c r="CE357" s="112"/>
      <c r="CF357" s="112">
        <f t="shared" ref="CF357:CR357" si="699">SUBTOTAL(9,CF356:CF356)</f>
        <v>0</v>
      </c>
      <c r="CG357" s="112">
        <f t="shared" si="699"/>
        <v>0</v>
      </c>
      <c r="CH357" s="112">
        <f t="shared" si="699"/>
        <v>0</v>
      </c>
      <c r="CI357" s="112">
        <f t="shared" si="699"/>
        <v>0</v>
      </c>
      <c r="CJ357" s="112">
        <f t="shared" si="699"/>
        <v>0</v>
      </c>
      <c r="CK357" s="112">
        <f t="shared" si="699"/>
        <v>0</v>
      </c>
      <c r="CL357" s="112">
        <f t="shared" si="699"/>
        <v>0</v>
      </c>
      <c r="CM357" s="112">
        <f t="shared" si="699"/>
        <v>0</v>
      </c>
      <c r="CN357" s="112">
        <f t="shared" si="699"/>
        <v>0</v>
      </c>
      <c r="CO357" s="112">
        <f t="shared" si="699"/>
        <v>0</v>
      </c>
      <c r="CP357" s="112">
        <f t="shared" si="699"/>
        <v>0</v>
      </c>
      <c r="CQ357" s="112">
        <f t="shared" si="699"/>
        <v>0</v>
      </c>
      <c r="CR357" s="112">
        <f t="shared" si="699"/>
        <v>0</v>
      </c>
      <c r="CS357" s="110"/>
      <c r="CT357" s="110"/>
      <c r="CU357" s="113">
        <f t="shared" ref="CU357:DG357" si="700">SUBTOTAL(9,CU356:CU356)</f>
        <v>-149.13083333333338</v>
      </c>
      <c r="CV357" s="113">
        <f t="shared" si="700"/>
        <v>-833.33333333333337</v>
      </c>
      <c r="CW357" s="113">
        <f t="shared" si="700"/>
        <v>-833.33333333333337</v>
      </c>
      <c r="CX357" s="113">
        <f t="shared" si="700"/>
        <v>-833.33333333333337</v>
      </c>
      <c r="CY357" s="113">
        <f t="shared" si="700"/>
        <v>-833.33333333333337</v>
      </c>
      <c r="CZ357" s="113">
        <f t="shared" si="700"/>
        <v>-833.33333333333337</v>
      </c>
      <c r="DA357" s="113">
        <f t="shared" si="700"/>
        <v>-833.33333333333337</v>
      </c>
      <c r="DB357" s="113">
        <f t="shared" si="700"/>
        <v>-833.33333333333337</v>
      </c>
      <c r="DC357" s="113">
        <f t="shared" si="700"/>
        <v>-833.33333333333337</v>
      </c>
      <c r="DD357" s="113">
        <f t="shared" si="700"/>
        <v>-833.33333333333337</v>
      </c>
      <c r="DE357" s="113">
        <f t="shared" si="700"/>
        <v>-833.33333333333337</v>
      </c>
      <c r="DF357" s="113">
        <f t="shared" si="700"/>
        <v>-833.33333333333337</v>
      </c>
      <c r="DG357" s="112">
        <f t="shared" si="700"/>
        <v>-9315.7975000000006</v>
      </c>
      <c r="DH357" s="110"/>
      <c r="DJ357" s="69">
        <f t="shared" ref="DJ357:DV357" si="701">SUBTOTAL(9,DJ356:DJ356)</f>
        <v>30</v>
      </c>
      <c r="DK357" s="69">
        <f t="shared" si="701"/>
        <v>0</v>
      </c>
      <c r="DL357" s="69">
        <f t="shared" si="701"/>
        <v>0</v>
      </c>
      <c r="DM357" s="69">
        <f t="shared" si="701"/>
        <v>0</v>
      </c>
      <c r="DN357" s="69">
        <f t="shared" si="701"/>
        <v>0</v>
      </c>
      <c r="DO357" s="69">
        <f t="shared" si="701"/>
        <v>0</v>
      </c>
      <c r="DP357" s="69">
        <f t="shared" si="701"/>
        <v>0</v>
      </c>
      <c r="DQ357" s="69">
        <f t="shared" si="701"/>
        <v>0</v>
      </c>
      <c r="DR357" s="69">
        <f t="shared" si="701"/>
        <v>0</v>
      </c>
      <c r="DS357" s="69">
        <f t="shared" si="701"/>
        <v>0</v>
      </c>
      <c r="DT357" s="69">
        <f t="shared" si="701"/>
        <v>0</v>
      </c>
      <c r="DU357" s="69">
        <f t="shared" si="701"/>
        <v>0</v>
      </c>
      <c r="DV357" s="112">
        <f t="shared" si="701"/>
        <v>30</v>
      </c>
      <c r="DY357" s="69">
        <f t="shared" ref="DY357:EK357" si="702">SUBTOTAL(9,DY356:DY356)</f>
        <v>0</v>
      </c>
      <c r="DZ357" s="69">
        <f t="shared" si="702"/>
        <v>0</v>
      </c>
      <c r="EA357" s="69">
        <f t="shared" si="702"/>
        <v>0</v>
      </c>
      <c r="EB357" s="69">
        <f t="shared" si="702"/>
        <v>0</v>
      </c>
      <c r="EC357" s="69">
        <f t="shared" si="702"/>
        <v>0</v>
      </c>
      <c r="ED357" s="69">
        <f t="shared" si="702"/>
        <v>0</v>
      </c>
      <c r="EE357" s="69">
        <f t="shared" si="702"/>
        <v>0</v>
      </c>
      <c r="EF357" s="69">
        <f t="shared" si="702"/>
        <v>0</v>
      </c>
      <c r="EG357" s="69">
        <f t="shared" si="702"/>
        <v>0</v>
      </c>
      <c r="EH357" s="69">
        <f t="shared" si="702"/>
        <v>0</v>
      </c>
      <c r="EI357" s="69">
        <f t="shared" si="702"/>
        <v>0</v>
      </c>
      <c r="EJ357" s="69">
        <f t="shared" si="702"/>
        <v>0</v>
      </c>
      <c r="EK357" s="112">
        <f t="shared" si="702"/>
        <v>0</v>
      </c>
      <c r="EN357" s="69">
        <f t="shared" ref="EN357:FA357" si="703">SUBTOTAL(9,EN356:EN356)</f>
        <v>0</v>
      </c>
      <c r="EO357" s="110">
        <f t="shared" si="703"/>
        <v>-119.13083333333338</v>
      </c>
      <c r="EP357" s="110">
        <f t="shared" si="703"/>
        <v>-833.33333333333337</v>
      </c>
      <c r="EQ357" s="110">
        <f t="shared" si="703"/>
        <v>-833.33333333333337</v>
      </c>
      <c r="ER357" s="110">
        <f t="shared" si="703"/>
        <v>-833.33333333333337</v>
      </c>
      <c r="ES357" s="110">
        <f t="shared" si="703"/>
        <v>-833.33333333333337</v>
      </c>
      <c r="ET357" s="110">
        <f t="shared" si="703"/>
        <v>-833.33333333333337</v>
      </c>
      <c r="EU357" s="110">
        <f t="shared" si="703"/>
        <v>-833.33333333333337</v>
      </c>
      <c r="EV357" s="110">
        <f t="shared" si="703"/>
        <v>-833.33333333333337</v>
      </c>
      <c r="EW357" s="110">
        <f t="shared" si="703"/>
        <v>-833.33333333333337</v>
      </c>
      <c r="EX357" s="110">
        <f t="shared" si="703"/>
        <v>-833.33333333333337</v>
      </c>
      <c r="EY357" s="110">
        <f t="shared" si="703"/>
        <v>-833.33333333333337</v>
      </c>
      <c r="EZ357" s="110">
        <f t="shared" si="703"/>
        <v>-833.33333333333337</v>
      </c>
      <c r="FA357" s="112">
        <f t="shared" si="703"/>
        <v>-9285.7975000000006</v>
      </c>
      <c r="FD357" s="110">
        <f t="shared" ref="FD357:FP357" si="704">SUBTOTAL(9,FD356:FD356)</f>
        <v>2377.9108333333334</v>
      </c>
      <c r="FE357" s="110">
        <f t="shared" si="704"/>
        <v>833.33333333333337</v>
      </c>
      <c r="FF357" s="110">
        <f t="shared" si="704"/>
        <v>833.33333333333337</v>
      </c>
      <c r="FG357" s="110">
        <f t="shared" si="704"/>
        <v>833.33333333333337</v>
      </c>
      <c r="FH357" s="110">
        <f t="shared" si="704"/>
        <v>833.33333333333337</v>
      </c>
      <c r="FI357" s="110">
        <f t="shared" si="704"/>
        <v>833.33333333333337</v>
      </c>
      <c r="FJ357" s="110">
        <f t="shared" si="704"/>
        <v>833.33333333333337</v>
      </c>
      <c r="FK357" s="110">
        <f t="shared" si="704"/>
        <v>833.33333333333337</v>
      </c>
      <c r="FL357" s="110">
        <f t="shared" si="704"/>
        <v>833.33333333333337</v>
      </c>
      <c r="FM357" s="110">
        <f t="shared" si="704"/>
        <v>833.33333333333337</v>
      </c>
      <c r="FN357" s="110">
        <f t="shared" si="704"/>
        <v>833.33333333333337</v>
      </c>
      <c r="FO357" s="110">
        <f t="shared" si="704"/>
        <v>833.33333333333337</v>
      </c>
      <c r="FP357" s="110">
        <f t="shared" si="704"/>
        <v>11544.577500000001</v>
      </c>
    </row>
    <row r="358" spans="1:172" ht="15" customHeight="1" outlineLevel="2" x14ac:dyDescent="0.25">
      <c r="A358" s="30">
        <v>12</v>
      </c>
      <c r="B358" s="30" t="s">
        <v>408</v>
      </c>
      <c r="C358" s="30" t="s">
        <v>169</v>
      </c>
      <c r="D358" s="64">
        <v>10006</v>
      </c>
      <c r="E358" s="63">
        <v>10007.10008</v>
      </c>
      <c r="F358" s="30" t="s">
        <v>270</v>
      </c>
      <c r="G358" s="36" t="s">
        <v>410</v>
      </c>
      <c r="H358" s="36" t="s">
        <v>410</v>
      </c>
      <c r="I358" s="30" t="s">
        <v>406</v>
      </c>
      <c r="J358" s="30" t="s">
        <v>12</v>
      </c>
      <c r="K358" s="30" t="s">
        <v>12</v>
      </c>
      <c r="L358" s="38" t="s">
        <v>335</v>
      </c>
      <c r="M358" s="33" t="s">
        <v>405</v>
      </c>
      <c r="N358" s="34">
        <v>0</v>
      </c>
      <c r="O358" s="34">
        <v>0</v>
      </c>
      <c r="P358" s="34">
        <v>0</v>
      </c>
      <c r="Q358" s="34">
        <v>0.5</v>
      </c>
      <c r="R358" s="33">
        <v>0</v>
      </c>
      <c r="S358" s="40">
        <f t="shared" si="684"/>
        <v>-1666.6666666666667</v>
      </c>
      <c r="T358" s="33">
        <v>30</v>
      </c>
      <c r="U358" s="40"/>
      <c r="X358" s="75">
        <f>+VLOOKUP($D358,[1]venta_neta_cons!$A$2:$N$1048576,3,0)</f>
        <v>43490.400000000001</v>
      </c>
      <c r="Y358" s="75">
        <f>+VLOOKUP($D358,[1]venta_neta_cons!$A$2:$N$1048576,4,0)</f>
        <v>0</v>
      </c>
      <c r="Z358" s="75">
        <f>+VLOOKUP($D358,[1]venta_neta_cons!$A$2:$N$1048576,5,0)</f>
        <v>0</v>
      </c>
      <c r="AA358" s="75">
        <f>+VLOOKUP($D358,[1]venta_neta_cons!$A$2:$N$1048576,6,0)</f>
        <v>0</v>
      </c>
      <c r="AB358" s="75">
        <f>+VLOOKUP($D358,[1]venta_neta_cons!$A$2:$N$1048576,7,0)</f>
        <v>0</v>
      </c>
      <c r="AC358" s="75">
        <f>+VLOOKUP($D358,[1]venta_neta_cons!$A$2:$N$1048576,8,0)</f>
        <v>0</v>
      </c>
      <c r="AD358" s="75">
        <f>+VLOOKUP($D358,[1]venta_neta_cons!$A$2:$N$1048576,9,0)</f>
        <v>0</v>
      </c>
      <c r="AE358" s="75">
        <f>+VLOOKUP($D358,[1]venta_neta_cons!$A$2:$N$1048576,10,0)</f>
        <v>0</v>
      </c>
      <c r="AF358" s="75">
        <f>+VLOOKUP($D358,[1]venta_neta_cons!$A$2:$N$1048576,11,0)</f>
        <v>0</v>
      </c>
      <c r="AG358" s="75">
        <f>+VLOOKUP($D358,[1]venta_neta_cons!$A$2:$N$1048576,12,0)</f>
        <v>0</v>
      </c>
      <c r="AH358" s="75">
        <f>+VLOOKUP($D358,[1]venta_neta_cons!$A$2:$N$1048576,13,0)</f>
        <v>0</v>
      </c>
      <c r="AI358" s="75">
        <f>+VLOOKUP($D358,[1]venta_neta_cons!$A$2:$N$1048576,14,0)</f>
        <v>0</v>
      </c>
      <c r="AJ358" s="76">
        <f t="shared" si="592"/>
        <v>43490.400000000001</v>
      </c>
      <c r="AK358" s="159">
        <f t="shared" si="590"/>
        <v>3.8655197468866795E-2</v>
      </c>
      <c r="AL358" s="76"/>
      <c r="AM358" s="75">
        <f>+VLOOKUP($D358,[1]saldo_cons!$A$2:$N$1048576,3,0)</f>
        <v>-2489.7799999999988</v>
      </c>
      <c r="AN358" s="75">
        <f>+VLOOKUP($D358,[1]saldo_cons!$A$2:$N$1048576,4,0)</f>
        <v>0</v>
      </c>
      <c r="AO358" s="75">
        <f>+VLOOKUP($D358,[1]saldo_cons!$A$2:$N$1048576,5,0)</f>
        <v>0</v>
      </c>
      <c r="AP358" s="75">
        <f>+VLOOKUP($D358,[1]saldo_cons!$A$2:$N$1048576,6,0)</f>
        <v>0</v>
      </c>
      <c r="AQ358" s="75">
        <f>+VLOOKUP($D358,[1]saldo_cons!$A$2:$N$1048576,7,0)</f>
        <v>0</v>
      </c>
      <c r="AR358" s="75">
        <f>+VLOOKUP($D358,[1]saldo_cons!$A$2:$N$1048576,8,0)</f>
        <v>0</v>
      </c>
      <c r="AS358" s="75">
        <f>+VLOOKUP($D358,[1]saldo_cons!$A$2:$N$1048576,9,0)</f>
        <v>0</v>
      </c>
      <c r="AT358" s="75">
        <f>+VLOOKUP($D358,[1]saldo_cons!$A$2:$N$1048576,10,0)</f>
        <v>0</v>
      </c>
      <c r="AU358" s="75">
        <f>+VLOOKUP($D358,[1]saldo_cons!$A$2:$N$1048576,11,0)</f>
        <v>0</v>
      </c>
      <c r="AV358" s="75">
        <f>+VLOOKUP($D358,[1]saldo_cons!$A$2:$N$1048576,12,0)</f>
        <v>0</v>
      </c>
      <c r="AW358" s="75">
        <f>+VLOOKUP($D358,[1]saldo_cons!$A$2:$N$1048576,13,0)</f>
        <v>0</v>
      </c>
      <c r="AX358" s="75">
        <f>+VLOOKUP($D358,[1]saldo_cons!$A$2:$N$1048576,14,0)</f>
        <v>0</v>
      </c>
      <c r="AY358" s="76">
        <f t="shared" si="669"/>
        <v>-2489.7799999999988</v>
      </c>
      <c r="AZ358" s="76"/>
      <c r="BA358" s="76"/>
      <c r="BB358" s="75">
        <f>+VLOOKUP($D358,[1]ggr_cons!$A$2:$N$1048576,3,0)</f>
        <v>1681.1300000000047</v>
      </c>
      <c r="BC358" s="75">
        <f>+VLOOKUP($D358,[1]ggr_cons!$A$2:$N$1048576,4,0)</f>
        <v>0</v>
      </c>
      <c r="BD358" s="75">
        <f>+VLOOKUP($D358,[1]ggr_cons!$A$2:$N$1048576,5,0)</f>
        <v>0</v>
      </c>
      <c r="BE358" s="75">
        <f>+VLOOKUP($D358,[1]ggr_cons!$A$2:$N$1048576,6,0)</f>
        <v>0</v>
      </c>
      <c r="BF358" s="75">
        <f>+VLOOKUP($D358,[1]ggr_cons!$A$2:$N$1048576,7,0)</f>
        <v>0</v>
      </c>
      <c r="BG358" s="75">
        <f>+VLOOKUP($D358,[1]ggr_cons!$A$2:$N$1048576,8,0)</f>
        <v>0</v>
      </c>
      <c r="BH358" s="75">
        <f>+VLOOKUP($D358,[1]ggr_cons!$A$2:$N$1048576,9,0)</f>
        <v>0</v>
      </c>
      <c r="BI358" s="75">
        <f>+VLOOKUP($D358,[1]ggr_cons!$A$2:$N$1048576,10,0)</f>
        <v>0</v>
      </c>
      <c r="BJ358" s="75">
        <f>+VLOOKUP($D358,[1]ggr_cons!$A$2:$N$1048576,11,0)</f>
        <v>0</v>
      </c>
      <c r="BK358" s="75">
        <f>+VLOOKUP($D358,[1]ggr_cons!$A$2:$N$1048576,12,0)</f>
        <v>0</v>
      </c>
      <c r="BL358" s="75">
        <f>+VLOOKUP($D358,[1]ggr_cons!$A$2:$N$1048576,13,0)</f>
        <v>0</v>
      </c>
      <c r="BM358" s="75">
        <f>+VLOOKUP($D358,[1]ggr_cons!$A$2:$N$1048576,14,0)</f>
        <v>0</v>
      </c>
      <c r="BN358" s="76">
        <f t="shared" si="670"/>
        <v>1681.1300000000047</v>
      </c>
      <c r="BO358" s="75"/>
      <c r="BP358" s="75"/>
      <c r="BQ358" s="77">
        <f t="shared" si="593"/>
        <v>0</v>
      </c>
      <c r="BR358" s="77">
        <f t="shared" si="594"/>
        <v>0</v>
      </c>
      <c r="BS358" s="77">
        <f t="shared" si="595"/>
        <v>0</v>
      </c>
      <c r="BT358" s="77">
        <f t="shared" si="596"/>
        <v>0</v>
      </c>
      <c r="BU358" s="77">
        <f t="shared" si="597"/>
        <v>0</v>
      </c>
      <c r="BV358" s="77">
        <f t="shared" si="598"/>
        <v>0</v>
      </c>
      <c r="BW358" s="77">
        <f t="shared" si="599"/>
        <v>0</v>
      </c>
      <c r="BX358" s="77">
        <f t="shared" si="600"/>
        <v>0</v>
      </c>
      <c r="BY358" s="77">
        <f t="shared" si="601"/>
        <v>0</v>
      </c>
      <c r="BZ358" s="77">
        <f t="shared" si="602"/>
        <v>0</v>
      </c>
      <c r="CA358" s="77">
        <f t="shared" si="603"/>
        <v>0</v>
      </c>
      <c r="CB358" s="77">
        <f t="shared" si="604"/>
        <v>0</v>
      </c>
      <c r="CC358" s="77">
        <f t="shared" si="605"/>
        <v>0</v>
      </c>
      <c r="CD358" s="75"/>
      <c r="CE358" s="77"/>
      <c r="CF358" s="77">
        <f t="shared" si="606"/>
        <v>0</v>
      </c>
      <c r="CG358" s="77">
        <f t="shared" si="607"/>
        <v>0</v>
      </c>
      <c r="CH358" s="77">
        <f t="shared" si="608"/>
        <v>0</v>
      </c>
      <c r="CI358" s="77">
        <f t="shared" si="609"/>
        <v>0</v>
      </c>
      <c r="CJ358" s="77">
        <f t="shared" si="610"/>
        <v>0</v>
      </c>
      <c r="CK358" s="77">
        <f t="shared" si="611"/>
        <v>0</v>
      </c>
      <c r="CL358" s="77">
        <f t="shared" si="612"/>
        <v>0</v>
      </c>
      <c r="CM358" s="77">
        <f t="shared" si="613"/>
        <v>0</v>
      </c>
      <c r="CN358" s="77">
        <f t="shared" si="614"/>
        <v>0</v>
      </c>
      <c r="CO358" s="77">
        <f t="shared" si="615"/>
        <v>0</v>
      </c>
      <c r="CP358" s="77">
        <f t="shared" si="616"/>
        <v>0</v>
      </c>
      <c r="CQ358" s="77">
        <f t="shared" si="617"/>
        <v>0</v>
      </c>
      <c r="CR358" s="77">
        <f t="shared" si="618"/>
        <v>0</v>
      </c>
      <c r="CS358" s="75"/>
      <c r="CT358" s="75"/>
      <c r="CU358" s="78">
        <f t="shared" si="631"/>
        <v>-76.824833333331298</v>
      </c>
      <c r="CV358" s="78">
        <f t="shared" si="632"/>
        <v>-833.33333333333337</v>
      </c>
      <c r="CW358" s="78">
        <f t="shared" si="633"/>
        <v>-833.33333333333337</v>
      </c>
      <c r="CX358" s="78">
        <f t="shared" si="634"/>
        <v>-833.33333333333337</v>
      </c>
      <c r="CY358" s="78">
        <f t="shared" si="635"/>
        <v>-833.33333333333337</v>
      </c>
      <c r="CZ358" s="78">
        <f t="shared" si="636"/>
        <v>-833.33333333333337</v>
      </c>
      <c r="DA358" s="78">
        <f t="shared" si="637"/>
        <v>-833.33333333333337</v>
      </c>
      <c r="DB358" s="78">
        <f t="shared" si="638"/>
        <v>-833.33333333333337</v>
      </c>
      <c r="DC358" s="78">
        <f t="shared" si="639"/>
        <v>-833.33333333333337</v>
      </c>
      <c r="DD358" s="78">
        <f t="shared" si="640"/>
        <v>-833.33333333333337</v>
      </c>
      <c r="DE358" s="78">
        <f t="shared" si="641"/>
        <v>-833.33333333333337</v>
      </c>
      <c r="DF358" s="78">
        <f t="shared" si="642"/>
        <v>-833.33333333333337</v>
      </c>
      <c r="DG358" s="77">
        <f t="shared" si="643"/>
        <v>-9243.4914999999983</v>
      </c>
      <c r="DH358" s="75"/>
      <c r="DJ358" s="6">
        <f t="shared" si="644"/>
        <v>30</v>
      </c>
      <c r="DK358" s="6">
        <f t="shared" si="645"/>
        <v>0</v>
      </c>
      <c r="DL358" s="6">
        <f t="shared" si="646"/>
        <v>0</v>
      </c>
      <c r="DM358" s="6">
        <f t="shared" si="647"/>
        <v>0</v>
      </c>
      <c r="DN358" s="6">
        <f t="shared" si="648"/>
        <v>0</v>
      </c>
      <c r="DO358" s="6">
        <f t="shared" si="649"/>
        <v>0</v>
      </c>
      <c r="DP358" s="6">
        <f t="shared" si="650"/>
        <v>0</v>
      </c>
      <c r="DQ358" s="6">
        <f t="shared" si="651"/>
        <v>0</v>
      </c>
      <c r="DR358" s="6">
        <f t="shared" si="652"/>
        <v>0</v>
      </c>
      <c r="DS358" s="6">
        <f t="shared" si="653"/>
        <v>0</v>
      </c>
      <c r="DT358" s="6">
        <f t="shared" si="654"/>
        <v>0</v>
      </c>
      <c r="DU358" s="6">
        <f t="shared" si="655"/>
        <v>0</v>
      </c>
      <c r="DV358" s="77">
        <f t="shared" si="673"/>
        <v>30</v>
      </c>
      <c r="DY358" s="6">
        <v>0</v>
      </c>
      <c r="DZ358" s="6">
        <v>0</v>
      </c>
      <c r="EA358" s="6">
        <v>0</v>
      </c>
      <c r="EB358" s="6">
        <v>0</v>
      </c>
      <c r="EC358" s="6">
        <v>0</v>
      </c>
      <c r="ED358" s="6">
        <v>0</v>
      </c>
      <c r="EE358" s="6">
        <v>0</v>
      </c>
      <c r="EF358" s="6">
        <v>0</v>
      </c>
      <c r="EG358" s="6">
        <v>0</v>
      </c>
      <c r="EH358" s="6">
        <v>0</v>
      </c>
      <c r="EI358" s="6">
        <v>0</v>
      </c>
      <c r="EJ358" s="6">
        <v>0</v>
      </c>
      <c r="EK358" s="77">
        <f t="shared" si="671"/>
        <v>0</v>
      </c>
      <c r="EO358" s="75">
        <f t="shared" si="619"/>
        <v>-46.824833333331298</v>
      </c>
      <c r="EP358" s="75">
        <f t="shared" si="620"/>
        <v>-833.33333333333337</v>
      </c>
      <c r="EQ358" s="75">
        <f t="shared" si="621"/>
        <v>-833.33333333333337</v>
      </c>
      <c r="ER358" s="75">
        <f t="shared" si="622"/>
        <v>-833.33333333333337</v>
      </c>
      <c r="ES358" s="75">
        <f t="shared" si="623"/>
        <v>-833.33333333333337</v>
      </c>
      <c r="ET358" s="75">
        <f t="shared" si="624"/>
        <v>-833.33333333333337</v>
      </c>
      <c r="EU358" s="75">
        <f t="shared" si="625"/>
        <v>-833.33333333333337</v>
      </c>
      <c r="EV358" s="75">
        <f t="shared" si="626"/>
        <v>-833.33333333333337</v>
      </c>
      <c r="EW358" s="75">
        <f t="shared" si="627"/>
        <v>-833.33333333333337</v>
      </c>
      <c r="EX358" s="75">
        <f t="shared" si="628"/>
        <v>-833.33333333333337</v>
      </c>
      <c r="EY358" s="75">
        <f t="shared" si="629"/>
        <v>-833.33333333333337</v>
      </c>
      <c r="EZ358" s="75">
        <f t="shared" si="630"/>
        <v>-833.33333333333337</v>
      </c>
      <c r="FA358" s="77">
        <f t="shared" si="672"/>
        <v>-9213.4914999999983</v>
      </c>
      <c r="FD358" s="75">
        <f t="shared" si="656"/>
        <v>-2442.9551666666675</v>
      </c>
      <c r="FE358" s="75">
        <f t="shared" si="657"/>
        <v>833.33333333333337</v>
      </c>
      <c r="FF358" s="75">
        <f t="shared" si="658"/>
        <v>833.33333333333337</v>
      </c>
      <c r="FG358" s="75">
        <f t="shared" si="659"/>
        <v>833.33333333333337</v>
      </c>
      <c r="FH358" s="75">
        <f t="shared" si="660"/>
        <v>833.33333333333337</v>
      </c>
      <c r="FI358" s="75">
        <f t="shared" si="661"/>
        <v>833.33333333333337</v>
      </c>
      <c r="FJ358" s="75">
        <f t="shared" si="662"/>
        <v>833.33333333333337</v>
      </c>
      <c r="FK358" s="75">
        <f t="shared" si="663"/>
        <v>833.33333333333337</v>
      </c>
      <c r="FL358" s="75">
        <f t="shared" si="664"/>
        <v>833.33333333333337</v>
      </c>
      <c r="FM358" s="75">
        <f t="shared" si="665"/>
        <v>833.33333333333337</v>
      </c>
      <c r="FN358" s="75">
        <f t="shared" si="666"/>
        <v>833.33333333333337</v>
      </c>
      <c r="FO358" s="75">
        <f t="shared" si="667"/>
        <v>833.33333333333337</v>
      </c>
      <c r="FP358" s="75">
        <f t="shared" si="668"/>
        <v>6723.7114999999994</v>
      </c>
    </row>
    <row r="359" spans="1:172" ht="15" customHeight="1" outlineLevel="2" x14ac:dyDescent="0.25">
      <c r="A359" s="30">
        <v>12</v>
      </c>
      <c r="B359" s="30" t="s">
        <v>408</v>
      </c>
      <c r="C359" s="30" t="s">
        <v>169</v>
      </c>
      <c r="D359" s="64">
        <v>10003</v>
      </c>
      <c r="E359" s="63">
        <v>10004.100049999999</v>
      </c>
      <c r="F359" s="30" t="s">
        <v>271</v>
      </c>
      <c r="G359" s="36" t="s">
        <v>410</v>
      </c>
      <c r="H359" s="36" t="s">
        <v>410</v>
      </c>
      <c r="I359" s="30" t="s">
        <v>407</v>
      </c>
      <c r="J359" s="30" t="s">
        <v>12</v>
      </c>
      <c r="K359" s="30" t="s">
        <v>12</v>
      </c>
      <c r="L359" s="38" t="s">
        <v>335</v>
      </c>
      <c r="M359" s="33" t="s">
        <v>405</v>
      </c>
      <c r="N359" s="34">
        <v>0</v>
      </c>
      <c r="O359" s="34">
        <v>0</v>
      </c>
      <c r="P359" s="34">
        <v>0</v>
      </c>
      <c r="Q359" s="34">
        <v>0.5</v>
      </c>
      <c r="R359" s="33">
        <v>0</v>
      </c>
      <c r="S359" s="40">
        <f t="shared" si="684"/>
        <v>-1666.6666666666667</v>
      </c>
      <c r="T359" s="33">
        <v>30</v>
      </c>
      <c r="U359" s="40"/>
      <c r="X359" s="75">
        <f>+VLOOKUP($D359,[1]venta_neta_cons!$A$2:$N$1048576,3,0)</f>
        <v>43645.2</v>
      </c>
      <c r="Y359" s="75">
        <f>+VLOOKUP($D359,[1]venta_neta_cons!$A$2:$N$1048576,4,0)</f>
        <v>0</v>
      </c>
      <c r="Z359" s="75">
        <f>+VLOOKUP($D359,[1]venta_neta_cons!$A$2:$N$1048576,5,0)</f>
        <v>0</v>
      </c>
      <c r="AA359" s="75">
        <f>+VLOOKUP($D359,[1]venta_neta_cons!$A$2:$N$1048576,6,0)</f>
        <v>0</v>
      </c>
      <c r="AB359" s="75">
        <f>+VLOOKUP($D359,[1]venta_neta_cons!$A$2:$N$1048576,7,0)</f>
        <v>0</v>
      </c>
      <c r="AC359" s="75">
        <f>+VLOOKUP($D359,[1]venta_neta_cons!$A$2:$N$1048576,8,0)</f>
        <v>0</v>
      </c>
      <c r="AD359" s="75">
        <f>+VLOOKUP($D359,[1]venta_neta_cons!$A$2:$N$1048576,9,0)</f>
        <v>0</v>
      </c>
      <c r="AE359" s="75">
        <f>+VLOOKUP($D359,[1]venta_neta_cons!$A$2:$N$1048576,10,0)</f>
        <v>0</v>
      </c>
      <c r="AF359" s="75">
        <f>+VLOOKUP($D359,[1]venta_neta_cons!$A$2:$N$1048576,11,0)</f>
        <v>0</v>
      </c>
      <c r="AG359" s="75">
        <f>+VLOOKUP($D359,[1]venta_neta_cons!$A$2:$N$1048576,12,0)</f>
        <v>0</v>
      </c>
      <c r="AH359" s="75">
        <f>+VLOOKUP($D359,[1]venta_neta_cons!$A$2:$N$1048576,13,0)</f>
        <v>0</v>
      </c>
      <c r="AI359" s="75">
        <f>+VLOOKUP($D359,[1]venta_neta_cons!$A$2:$N$1048576,14,0)</f>
        <v>0</v>
      </c>
      <c r="AJ359" s="76">
        <f t="shared" si="592"/>
        <v>43645.2</v>
      </c>
      <c r="AK359" s="159">
        <f t="shared" si="590"/>
        <v>-3.6741726467057222E-3</v>
      </c>
      <c r="AL359" s="76"/>
      <c r="AM359" s="75">
        <f>+VLOOKUP($D359,[1]saldo_cons!$A$2:$N$1048576,3,0)</f>
        <v>3417.0099999999948</v>
      </c>
      <c r="AN359" s="75">
        <f>+VLOOKUP($D359,[1]saldo_cons!$A$2:$N$1048576,4,0)</f>
        <v>0</v>
      </c>
      <c r="AO359" s="75">
        <f>+VLOOKUP($D359,[1]saldo_cons!$A$2:$N$1048576,5,0)</f>
        <v>0</v>
      </c>
      <c r="AP359" s="75">
        <f>+VLOOKUP($D359,[1]saldo_cons!$A$2:$N$1048576,6,0)</f>
        <v>0</v>
      </c>
      <c r="AQ359" s="75">
        <f>+VLOOKUP($D359,[1]saldo_cons!$A$2:$N$1048576,7,0)</f>
        <v>0</v>
      </c>
      <c r="AR359" s="75">
        <f>+VLOOKUP($D359,[1]saldo_cons!$A$2:$N$1048576,8,0)</f>
        <v>0</v>
      </c>
      <c r="AS359" s="75">
        <f>+VLOOKUP($D359,[1]saldo_cons!$A$2:$N$1048576,9,0)</f>
        <v>0</v>
      </c>
      <c r="AT359" s="75">
        <f>+VLOOKUP($D359,[1]saldo_cons!$A$2:$N$1048576,10,0)</f>
        <v>0</v>
      </c>
      <c r="AU359" s="75">
        <f>+VLOOKUP($D359,[1]saldo_cons!$A$2:$N$1048576,11,0)</f>
        <v>0</v>
      </c>
      <c r="AV359" s="75">
        <f>+VLOOKUP($D359,[1]saldo_cons!$A$2:$N$1048576,12,0)</f>
        <v>0</v>
      </c>
      <c r="AW359" s="75">
        <f>+VLOOKUP($D359,[1]saldo_cons!$A$2:$N$1048576,13,0)</f>
        <v>0</v>
      </c>
      <c r="AX359" s="75">
        <f>+VLOOKUP($D359,[1]saldo_cons!$A$2:$N$1048576,14,0)</f>
        <v>0</v>
      </c>
      <c r="AY359" s="76">
        <f t="shared" si="669"/>
        <v>3417.0099999999948</v>
      </c>
      <c r="AZ359" s="76"/>
      <c r="BA359" s="76"/>
      <c r="BB359" s="75">
        <f>+VLOOKUP($D359,[1]ggr_cons!$A$2:$N$1048576,3,0)</f>
        <v>-160.36000000000058</v>
      </c>
      <c r="BC359" s="75">
        <f>+VLOOKUP($D359,[1]ggr_cons!$A$2:$N$1048576,4,0)</f>
        <v>0</v>
      </c>
      <c r="BD359" s="75">
        <f>+VLOOKUP($D359,[1]ggr_cons!$A$2:$N$1048576,5,0)</f>
        <v>0</v>
      </c>
      <c r="BE359" s="75">
        <f>+VLOOKUP($D359,[1]ggr_cons!$A$2:$N$1048576,6,0)</f>
        <v>0</v>
      </c>
      <c r="BF359" s="75">
        <f>+VLOOKUP($D359,[1]ggr_cons!$A$2:$N$1048576,7,0)</f>
        <v>0</v>
      </c>
      <c r="BG359" s="75">
        <f>+VLOOKUP($D359,[1]ggr_cons!$A$2:$N$1048576,8,0)</f>
        <v>0</v>
      </c>
      <c r="BH359" s="75">
        <f>+VLOOKUP($D359,[1]ggr_cons!$A$2:$N$1048576,9,0)</f>
        <v>0</v>
      </c>
      <c r="BI359" s="75">
        <f>+VLOOKUP($D359,[1]ggr_cons!$A$2:$N$1048576,10,0)</f>
        <v>0</v>
      </c>
      <c r="BJ359" s="75">
        <f>+VLOOKUP($D359,[1]ggr_cons!$A$2:$N$1048576,11,0)</f>
        <v>0</v>
      </c>
      <c r="BK359" s="75">
        <f>+VLOOKUP($D359,[1]ggr_cons!$A$2:$N$1048576,12,0)</f>
        <v>0</v>
      </c>
      <c r="BL359" s="75">
        <f>+VLOOKUP($D359,[1]ggr_cons!$A$2:$N$1048576,13,0)</f>
        <v>0</v>
      </c>
      <c r="BM359" s="75">
        <f>+VLOOKUP($D359,[1]ggr_cons!$A$2:$N$1048576,14,0)</f>
        <v>0</v>
      </c>
      <c r="BN359" s="76">
        <f t="shared" si="670"/>
        <v>-160.36000000000058</v>
      </c>
      <c r="BO359" s="75"/>
      <c r="BP359" s="75"/>
      <c r="BQ359" s="77">
        <f t="shared" si="593"/>
        <v>0</v>
      </c>
      <c r="BR359" s="77">
        <f t="shared" si="594"/>
        <v>0</v>
      </c>
      <c r="BS359" s="77">
        <f t="shared" si="595"/>
        <v>0</v>
      </c>
      <c r="BT359" s="77">
        <f t="shared" si="596"/>
        <v>0</v>
      </c>
      <c r="BU359" s="77">
        <f t="shared" si="597"/>
        <v>0</v>
      </c>
      <c r="BV359" s="77">
        <f t="shared" si="598"/>
        <v>0</v>
      </c>
      <c r="BW359" s="77">
        <f t="shared" si="599"/>
        <v>0</v>
      </c>
      <c r="BX359" s="77">
        <f t="shared" si="600"/>
        <v>0</v>
      </c>
      <c r="BY359" s="77">
        <f t="shared" si="601"/>
        <v>0</v>
      </c>
      <c r="BZ359" s="77">
        <f t="shared" si="602"/>
        <v>0</v>
      </c>
      <c r="CA359" s="77">
        <f t="shared" si="603"/>
        <v>0</v>
      </c>
      <c r="CB359" s="77">
        <f t="shared" si="604"/>
        <v>0</v>
      </c>
      <c r="CC359" s="77">
        <f t="shared" si="605"/>
        <v>0</v>
      </c>
      <c r="CD359" s="75"/>
      <c r="CE359" s="77"/>
      <c r="CF359" s="77">
        <f t="shared" si="606"/>
        <v>0</v>
      </c>
      <c r="CG359" s="77">
        <f t="shared" si="607"/>
        <v>0</v>
      </c>
      <c r="CH359" s="77">
        <f t="shared" si="608"/>
        <v>0</v>
      </c>
      <c r="CI359" s="77">
        <f t="shared" si="609"/>
        <v>0</v>
      </c>
      <c r="CJ359" s="77">
        <f t="shared" si="610"/>
        <v>0</v>
      </c>
      <c r="CK359" s="77">
        <f t="shared" si="611"/>
        <v>0</v>
      </c>
      <c r="CL359" s="77">
        <f t="shared" si="612"/>
        <v>0</v>
      </c>
      <c r="CM359" s="77">
        <f t="shared" si="613"/>
        <v>0</v>
      </c>
      <c r="CN359" s="77">
        <f t="shared" si="614"/>
        <v>0</v>
      </c>
      <c r="CO359" s="77">
        <f t="shared" si="615"/>
        <v>0</v>
      </c>
      <c r="CP359" s="77">
        <f t="shared" si="616"/>
        <v>0</v>
      </c>
      <c r="CQ359" s="77">
        <f t="shared" si="617"/>
        <v>0</v>
      </c>
      <c r="CR359" s="77">
        <f t="shared" si="618"/>
        <v>0</v>
      </c>
      <c r="CS359" s="75"/>
      <c r="CT359" s="75"/>
      <c r="CU359" s="78">
        <f t="shared" si="631"/>
        <v>-905.49533333333363</v>
      </c>
      <c r="CV359" s="78">
        <f t="shared" si="632"/>
        <v>-833.33333333333337</v>
      </c>
      <c r="CW359" s="78">
        <f t="shared" si="633"/>
        <v>-833.33333333333337</v>
      </c>
      <c r="CX359" s="78">
        <f t="shared" si="634"/>
        <v>-833.33333333333337</v>
      </c>
      <c r="CY359" s="78">
        <f t="shared" si="635"/>
        <v>-833.33333333333337</v>
      </c>
      <c r="CZ359" s="78">
        <f t="shared" si="636"/>
        <v>-833.33333333333337</v>
      </c>
      <c r="DA359" s="78">
        <f t="shared" si="637"/>
        <v>-833.33333333333337</v>
      </c>
      <c r="DB359" s="78">
        <f t="shared" si="638"/>
        <v>-833.33333333333337</v>
      </c>
      <c r="DC359" s="78">
        <f t="shared" si="639"/>
        <v>-833.33333333333337</v>
      </c>
      <c r="DD359" s="78">
        <f t="shared" si="640"/>
        <v>-833.33333333333337</v>
      </c>
      <c r="DE359" s="78">
        <f t="shared" si="641"/>
        <v>-833.33333333333337</v>
      </c>
      <c r="DF359" s="78">
        <f t="shared" si="642"/>
        <v>-833.33333333333337</v>
      </c>
      <c r="DG359" s="77">
        <f t="shared" si="643"/>
        <v>-10072.162</v>
      </c>
      <c r="DH359" s="75"/>
      <c r="DJ359" s="6">
        <f t="shared" si="644"/>
        <v>30</v>
      </c>
      <c r="DK359" s="6">
        <f t="shared" si="645"/>
        <v>0</v>
      </c>
      <c r="DL359" s="6">
        <f t="shared" si="646"/>
        <v>0</v>
      </c>
      <c r="DM359" s="6">
        <f t="shared" si="647"/>
        <v>0</v>
      </c>
      <c r="DN359" s="6">
        <f t="shared" si="648"/>
        <v>0</v>
      </c>
      <c r="DO359" s="6">
        <f t="shared" si="649"/>
        <v>0</v>
      </c>
      <c r="DP359" s="6">
        <f t="shared" si="650"/>
        <v>0</v>
      </c>
      <c r="DQ359" s="6">
        <f t="shared" si="651"/>
        <v>0</v>
      </c>
      <c r="DR359" s="6">
        <f t="shared" si="652"/>
        <v>0</v>
      </c>
      <c r="DS359" s="6">
        <f t="shared" si="653"/>
        <v>0</v>
      </c>
      <c r="DT359" s="6">
        <f t="shared" si="654"/>
        <v>0</v>
      </c>
      <c r="DU359" s="6">
        <f t="shared" si="655"/>
        <v>0</v>
      </c>
      <c r="DV359" s="77">
        <f t="shared" si="673"/>
        <v>30</v>
      </c>
      <c r="DY359" s="6">
        <v>0</v>
      </c>
      <c r="DZ359" s="6">
        <v>0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0</v>
      </c>
      <c r="EK359" s="77">
        <f t="shared" si="671"/>
        <v>0</v>
      </c>
      <c r="EO359" s="75">
        <f t="shared" si="619"/>
        <v>-875.49533333333363</v>
      </c>
      <c r="EP359" s="75">
        <f t="shared" si="620"/>
        <v>-833.33333333333337</v>
      </c>
      <c r="EQ359" s="75">
        <f t="shared" si="621"/>
        <v>-833.33333333333337</v>
      </c>
      <c r="ER359" s="75">
        <f t="shared" si="622"/>
        <v>-833.33333333333337</v>
      </c>
      <c r="ES359" s="75">
        <f t="shared" si="623"/>
        <v>-833.33333333333337</v>
      </c>
      <c r="ET359" s="75">
        <f t="shared" si="624"/>
        <v>-833.33333333333337</v>
      </c>
      <c r="EU359" s="75">
        <f t="shared" si="625"/>
        <v>-833.33333333333337</v>
      </c>
      <c r="EV359" s="75">
        <f t="shared" si="626"/>
        <v>-833.33333333333337</v>
      </c>
      <c r="EW359" s="75">
        <f t="shared" si="627"/>
        <v>-833.33333333333337</v>
      </c>
      <c r="EX359" s="75">
        <f t="shared" si="628"/>
        <v>-833.33333333333337</v>
      </c>
      <c r="EY359" s="75">
        <f t="shared" si="629"/>
        <v>-833.33333333333337</v>
      </c>
      <c r="EZ359" s="75">
        <f t="shared" si="630"/>
        <v>-833.33333333333337</v>
      </c>
      <c r="FA359" s="77">
        <f t="shared" si="672"/>
        <v>-10042.162</v>
      </c>
      <c r="FD359" s="75">
        <f t="shared" si="656"/>
        <v>4292.5053333333281</v>
      </c>
      <c r="FE359" s="75">
        <f t="shared" si="657"/>
        <v>833.33333333333337</v>
      </c>
      <c r="FF359" s="75">
        <f t="shared" si="658"/>
        <v>833.33333333333337</v>
      </c>
      <c r="FG359" s="75">
        <f t="shared" si="659"/>
        <v>833.33333333333337</v>
      </c>
      <c r="FH359" s="75">
        <f t="shared" si="660"/>
        <v>833.33333333333337</v>
      </c>
      <c r="FI359" s="75">
        <f t="shared" si="661"/>
        <v>833.33333333333337</v>
      </c>
      <c r="FJ359" s="75">
        <f t="shared" si="662"/>
        <v>833.33333333333337</v>
      </c>
      <c r="FK359" s="75">
        <f t="shared" si="663"/>
        <v>833.33333333333337</v>
      </c>
      <c r="FL359" s="75">
        <f t="shared" si="664"/>
        <v>833.33333333333337</v>
      </c>
      <c r="FM359" s="75">
        <f t="shared" si="665"/>
        <v>833.33333333333337</v>
      </c>
      <c r="FN359" s="75">
        <f t="shared" si="666"/>
        <v>833.33333333333337</v>
      </c>
      <c r="FO359" s="75">
        <f t="shared" si="667"/>
        <v>833.33333333333337</v>
      </c>
      <c r="FP359" s="75">
        <f t="shared" si="668"/>
        <v>13459.171999999995</v>
      </c>
    </row>
    <row r="360" spans="1:172" ht="15" customHeight="1" outlineLevel="2" x14ac:dyDescent="0.25">
      <c r="A360" s="30">
        <v>12</v>
      </c>
      <c r="B360" s="30" t="s">
        <v>408</v>
      </c>
      <c r="C360" s="30" t="s">
        <v>169</v>
      </c>
      <c r="D360" s="64">
        <v>15001</v>
      </c>
      <c r="E360" s="61" t="s">
        <v>1052</v>
      </c>
      <c r="F360" s="39" t="s">
        <v>432</v>
      </c>
      <c r="G360" s="36" t="s">
        <v>410</v>
      </c>
      <c r="H360" s="36" t="s">
        <v>410</v>
      </c>
      <c r="I360" s="39" t="s">
        <v>433</v>
      </c>
      <c r="J360" s="44" t="s">
        <v>434</v>
      </c>
      <c r="K360" s="44" t="s">
        <v>434</v>
      </c>
      <c r="L360" s="38" t="s">
        <v>335</v>
      </c>
      <c r="M360" s="33" t="s">
        <v>405</v>
      </c>
      <c r="N360" s="34">
        <v>0</v>
      </c>
      <c r="O360" s="34">
        <v>0</v>
      </c>
      <c r="P360" s="34">
        <v>0</v>
      </c>
      <c r="Q360" s="34">
        <v>0.5</v>
      </c>
      <c r="R360" s="33">
        <v>0</v>
      </c>
      <c r="S360" s="40">
        <f t="shared" si="684"/>
        <v>-1666.6666666666667</v>
      </c>
      <c r="T360" s="33">
        <v>30</v>
      </c>
      <c r="U360" s="40"/>
      <c r="X360" s="75">
        <f>+VLOOKUP($D360,[1]venta_neta_cons!$A$2:$N$1048576,3,0)</f>
        <v>40325</v>
      </c>
      <c r="Y360" s="75">
        <f>+VLOOKUP($D360,[1]venta_neta_cons!$A$2:$N$1048576,4,0)</f>
        <v>0</v>
      </c>
      <c r="Z360" s="75">
        <f>+VLOOKUP($D360,[1]venta_neta_cons!$A$2:$N$1048576,5,0)</f>
        <v>0</v>
      </c>
      <c r="AA360" s="75">
        <f>+VLOOKUP($D360,[1]venta_neta_cons!$A$2:$N$1048576,6,0)</f>
        <v>0</v>
      </c>
      <c r="AB360" s="75">
        <f>+VLOOKUP($D360,[1]venta_neta_cons!$A$2:$N$1048576,7,0)</f>
        <v>0</v>
      </c>
      <c r="AC360" s="75">
        <f>+VLOOKUP($D360,[1]venta_neta_cons!$A$2:$N$1048576,8,0)</f>
        <v>0</v>
      </c>
      <c r="AD360" s="75">
        <f>+VLOOKUP($D360,[1]venta_neta_cons!$A$2:$N$1048576,9,0)</f>
        <v>0</v>
      </c>
      <c r="AE360" s="75">
        <f>+VLOOKUP($D360,[1]venta_neta_cons!$A$2:$N$1048576,10,0)</f>
        <v>0</v>
      </c>
      <c r="AF360" s="75">
        <f>+VLOOKUP($D360,[1]venta_neta_cons!$A$2:$N$1048576,11,0)</f>
        <v>0</v>
      </c>
      <c r="AG360" s="75">
        <f>+VLOOKUP($D360,[1]venta_neta_cons!$A$2:$N$1048576,12,0)</f>
        <v>0</v>
      </c>
      <c r="AH360" s="75">
        <f>+VLOOKUP($D360,[1]venta_neta_cons!$A$2:$N$1048576,13,0)</f>
        <v>0</v>
      </c>
      <c r="AI360" s="75">
        <f>+VLOOKUP($D360,[1]venta_neta_cons!$A$2:$N$1048576,14,0)</f>
        <v>0</v>
      </c>
      <c r="AJ360" s="76">
        <f t="shared" si="592"/>
        <v>40325</v>
      </c>
      <c r="AK360" s="159">
        <f t="shared" si="590"/>
        <v>0.16422368257904524</v>
      </c>
      <c r="AL360" s="76"/>
      <c r="AM360" s="75">
        <f>+VLOOKUP($D360,[1]saldo_cons!$A$2:$N$1048576,3,0)</f>
        <v>-17303.150000000001</v>
      </c>
      <c r="AN360" s="75">
        <f>+VLOOKUP($D360,[1]saldo_cons!$A$2:$N$1048576,4,0)</f>
        <v>0</v>
      </c>
      <c r="AO360" s="75">
        <f>+VLOOKUP($D360,[1]saldo_cons!$A$2:$N$1048576,5,0)</f>
        <v>0</v>
      </c>
      <c r="AP360" s="75">
        <f>+VLOOKUP($D360,[1]saldo_cons!$A$2:$N$1048576,6,0)</f>
        <v>0</v>
      </c>
      <c r="AQ360" s="75">
        <f>+VLOOKUP($D360,[1]saldo_cons!$A$2:$N$1048576,7,0)</f>
        <v>0</v>
      </c>
      <c r="AR360" s="75">
        <f>+VLOOKUP($D360,[1]saldo_cons!$A$2:$N$1048576,8,0)</f>
        <v>0</v>
      </c>
      <c r="AS360" s="75">
        <f>+VLOOKUP($D360,[1]saldo_cons!$A$2:$N$1048576,9,0)</f>
        <v>0</v>
      </c>
      <c r="AT360" s="75">
        <f>+VLOOKUP($D360,[1]saldo_cons!$A$2:$N$1048576,10,0)</f>
        <v>0</v>
      </c>
      <c r="AU360" s="75">
        <f>+VLOOKUP($D360,[1]saldo_cons!$A$2:$N$1048576,11,0)</f>
        <v>0</v>
      </c>
      <c r="AV360" s="75">
        <f>+VLOOKUP($D360,[1]saldo_cons!$A$2:$N$1048576,12,0)</f>
        <v>0</v>
      </c>
      <c r="AW360" s="75">
        <f>+VLOOKUP($D360,[1]saldo_cons!$A$2:$N$1048576,13,0)</f>
        <v>0</v>
      </c>
      <c r="AX360" s="75">
        <f>+VLOOKUP($D360,[1]saldo_cons!$A$2:$N$1048576,14,0)</f>
        <v>0</v>
      </c>
      <c r="AY360" s="76">
        <f t="shared" si="669"/>
        <v>-17303.150000000001</v>
      </c>
      <c r="AZ360" s="76"/>
      <c r="BA360" s="76"/>
      <c r="BB360" s="75">
        <f>+VLOOKUP($D360,[1]ggr_cons!$A$2:$N$1048576,3,0)</f>
        <v>6622.32</v>
      </c>
      <c r="BC360" s="75">
        <f>+VLOOKUP($D360,[1]ggr_cons!$A$2:$N$1048576,4,0)</f>
        <v>0</v>
      </c>
      <c r="BD360" s="75">
        <f>+VLOOKUP($D360,[1]ggr_cons!$A$2:$N$1048576,5,0)</f>
        <v>0</v>
      </c>
      <c r="BE360" s="75">
        <f>+VLOOKUP($D360,[1]ggr_cons!$A$2:$N$1048576,6,0)</f>
        <v>0</v>
      </c>
      <c r="BF360" s="75">
        <f>+VLOOKUP($D360,[1]ggr_cons!$A$2:$N$1048576,7,0)</f>
        <v>0</v>
      </c>
      <c r="BG360" s="75">
        <f>+VLOOKUP($D360,[1]ggr_cons!$A$2:$N$1048576,8,0)</f>
        <v>0</v>
      </c>
      <c r="BH360" s="75">
        <f>+VLOOKUP($D360,[1]ggr_cons!$A$2:$N$1048576,9,0)</f>
        <v>0</v>
      </c>
      <c r="BI360" s="75">
        <f>+VLOOKUP($D360,[1]ggr_cons!$A$2:$N$1048576,10,0)</f>
        <v>0</v>
      </c>
      <c r="BJ360" s="75">
        <f>+VLOOKUP($D360,[1]ggr_cons!$A$2:$N$1048576,11,0)</f>
        <v>0</v>
      </c>
      <c r="BK360" s="75">
        <f>+VLOOKUP($D360,[1]ggr_cons!$A$2:$N$1048576,12,0)</f>
        <v>0</v>
      </c>
      <c r="BL360" s="75">
        <f>+VLOOKUP($D360,[1]ggr_cons!$A$2:$N$1048576,13,0)</f>
        <v>0</v>
      </c>
      <c r="BM360" s="75">
        <f>+VLOOKUP($D360,[1]ggr_cons!$A$2:$N$1048576,14,0)</f>
        <v>0</v>
      </c>
      <c r="BN360" s="76">
        <f t="shared" si="670"/>
        <v>6622.32</v>
      </c>
      <c r="BO360" s="75"/>
      <c r="BP360" s="75"/>
      <c r="BQ360" s="77">
        <f t="shared" si="593"/>
        <v>0</v>
      </c>
      <c r="BR360" s="77">
        <f t="shared" si="594"/>
        <v>0</v>
      </c>
      <c r="BS360" s="77">
        <f t="shared" si="595"/>
        <v>0</v>
      </c>
      <c r="BT360" s="77">
        <f t="shared" si="596"/>
        <v>0</v>
      </c>
      <c r="BU360" s="77">
        <f t="shared" si="597"/>
        <v>0</v>
      </c>
      <c r="BV360" s="77">
        <f t="shared" si="598"/>
        <v>0</v>
      </c>
      <c r="BW360" s="77">
        <f t="shared" si="599"/>
        <v>0</v>
      </c>
      <c r="BX360" s="77">
        <f t="shared" si="600"/>
        <v>0</v>
      </c>
      <c r="BY360" s="77">
        <f t="shared" si="601"/>
        <v>0</v>
      </c>
      <c r="BZ360" s="77">
        <f t="shared" si="602"/>
        <v>0</v>
      </c>
      <c r="CA360" s="77">
        <f t="shared" si="603"/>
        <v>0</v>
      </c>
      <c r="CB360" s="77">
        <f t="shared" si="604"/>
        <v>0</v>
      </c>
      <c r="CC360" s="77">
        <f t="shared" si="605"/>
        <v>0</v>
      </c>
      <c r="CD360" s="75"/>
      <c r="CE360" s="77"/>
      <c r="CF360" s="77">
        <f t="shared" si="606"/>
        <v>0</v>
      </c>
      <c r="CG360" s="77">
        <f t="shared" si="607"/>
        <v>0</v>
      </c>
      <c r="CH360" s="77">
        <f t="shared" si="608"/>
        <v>0</v>
      </c>
      <c r="CI360" s="77">
        <f t="shared" si="609"/>
        <v>0</v>
      </c>
      <c r="CJ360" s="77">
        <f t="shared" si="610"/>
        <v>0</v>
      </c>
      <c r="CK360" s="77">
        <f t="shared" si="611"/>
        <v>0</v>
      </c>
      <c r="CL360" s="77">
        <f t="shared" si="612"/>
        <v>0</v>
      </c>
      <c r="CM360" s="77">
        <f t="shared" si="613"/>
        <v>0</v>
      </c>
      <c r="CN360" s="77">
        <f t="shared" si="614"/>
        <v>0</v>
      </c>
      <c r="CO360" s="77">
        <f t="shared" si="615"/>
        <v>0</v>
      </c>
      <c r="CP360" s="77">
        <f t="shared" si="616"/>
        <v>0</v>
      </c>
      <c r="CQ360" s="77">
        <f t="shared" si="617"/>
        <v>0</v>
      </c>
      <c r="CR360" s="77">
        <f t="shared" si="618"/>
        <v>0</v>
      </c>
      <c r="CS360" s="75"/>
      <c r="CT360" s="75"/>
      <c r="CU360" s="78">
        <f t="shared" si="631"/>
        <v>2146.7106666666664</v>
      </c>
      <c r="CV360" s="78">
        <f t="shared" si="632"/>
        <v>-833.33333333333337</v>
      </c>
      <c r="CW360" s="78">
        <f t="shared" si="633"/>
        <v>-833.33333333333337</v>
      </c>
      <c r="CX360" s="78">
        <f t="shared" si="634"/>
        <v>-833.33333333333337</v>
      </c>
      <c r="CY360" s="78">
        <f t="shared" si="635"/>
        <v>-833.33333333333337</v>
      </c>
      <c r="CZ360" s="78">
        <f t="shared" si="636"/>
        <v>-833.33333333333337</v>
      </c>
      <c r="DA360" s="78">
        <f t="shared" si="637"/>
        <v>-833.33333333333337</v>
      </c>
      <c r="DB360" s="78">
        <f t="shared" si="638"/>
        <v>-833.33333333333337</v>
      </c>
      <c r="DC360" s="78">
        <f t="shared" si="639"/>
        <v>-833.33333333333337</v>
      </c>
      <c r="DD360" s="78">
        <f t="shared" si="640"/>
        <v>-833.33333333333337</v>
      </c>
      <c r="DE360" s="78">
        <f t="shared" si="641"/>
        <v>-833.33333333333337</v>
      </c>
      <c r="DF360" s="78">
        <f t="shared" si="642"/>
        <v>-833.33333333333337</v>
      </c>
      <c r="DG360" s="77">
        <f t="shared" si="643"/>
        <v>-7019.9560000000001</v>
      </c>
      <c r="DH360" s="75"/>
      <c r="DJ360" s="6">
        <f t="shared" si="644"/>
        <v>30</v>
      </c>
      <c r="DK360" s="6">
        <f t="shared" si="645"/>
        <v>0</v>
      </c>
      <c r="DL360" s="6">
        <f t="shared" si="646"/>
        <v>0</v>
      </c>
      <c r="DM360" s="6">
        <f t="shared" si="647"/>
        <v>0</v>
      </c>
      <c r="DN360" s="6">
        <f t="shared" si="648"/>
        <v>0</v>
      </c>
      <c r="DO360" s="6">
        <f t="shared" si="649"/>
        <v>0</v>
      </c>
      <c r="DP360" s="6">
        <f t="shared" si="650"/>
        <v>0</v>
      </c>
      <c r="DQ360" s="6">
        <f t="shared" si="651"/>
        <v>0</v>
      </c>
      <c r="DR360" s="6">
        <f t="shared" si="652"/>
        <v>0</v>
      </c>
      <c r="DS360" s="6">
        <f t="shared" si="653"/>
        <v>0</v>
      </c>
      <c r="DT360" s="6">
        <f t="shared" si="654"/>
        <v>0</v>
      </c>
      <c r="DU360" s="6">
        <f t="shared" si="655"/>
        <v>0</v>
      </c>
      <c r="DV360" s="77">
        <f t="shared" si="673"/>
        <v>30</v>
      </c>
      <c r="DY360" s="6">
        <v>0</v>
      </c>
      <c r="DZ360" s="6">
        <v>0</v>
      </c>
      <c r="EA360" s="6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77">
        <f t="shared" si="671"/>
        <v>0</v>
      </c>
      <c r="EO360" s="75">
        <f t="shared" si="619"/>
        <v>2176.7106666666664</v>
      </c>
      <c r="EP360" s="75">
        <f t="shared" si="620"/>
        <v>-833.33333333333337</v>
      </c>
      <c r="EQ360" s="75">
        <f t="shared" si="621"/>
        <v>-833.33333333333337</v>
      </c>
      <c r="ER360" s="75">
        <f t="shared" si="622"/>
        <v>-833.33333333333337</v>
      </c>
      <c r="ES360" s="75">
        <f t="shared" si="623"/>
        <v>-833.33333333333337</v>
      </c>
      <c r="ET360" s="75">
        <f t="shared" si="624"/>
        <v>-833.33333333333337</v>
      </c>
      <c r="EU360" s="75">
        <f t="shared" si="625"/>
        <v>-833.33333333333337</v>
      </c>
      <c r="EV360" s="75">
        <f t="shared" si="626"/>
        <v>-833.33333333333337</v>
      </c>
      <c r="EW360" s="75">
        <f t="shared" si="627"/>
        <v>-833.33333333333337</v>
      </c>
      <c r="EX360" s="75">
        <f t="shared" si="628"/>
        <v>-833.33333333333337</v>
      </c>
      <c r="EY360" s="75">
        <f t="shared" si="629"/>
        <v>-833.33333333333337</v>
      </c>
      <c r="EZ360" s="75">
        <f t="shared" si="630"/>
        <v>-833.33333333333337</v>
      </c>
      <c r="FA360" s="77">
        <f t="shared" si="672"/>
        <v>-6989.9560000000001</v>
      </c>
      <c r="FD360" s="75">
        <f t="shared" si="656"/>
        <v>-19479.860666666667</v>
      </c>
      <c r="FE360" s="75">
        <f t="shared" si="657"/>
        <v>833.33333333333337</v>
      </c>
      <c r="FF360" s="75">
        <f t="shared" si="658"/>
        <v>833.33333333333337</v>
      </c>
      <c r="FG360" s="75">
        <f t="shared" si="659"/>
        <v>833.33333333333337</v>
      </c>
      <c r="FH360" s="75">
        <f t="shared" si="660"/>
        <v>833.33333333333337</v>
      </c>
      <c r="FI360" s="75">
        <f t="shared" si="661"/>
        <v>833.33333333333337</v>
      </c>
      <c r="FJ360" s="75">
        <f t="shared" si="662"/>
        <v>833.33333333333337</v>
      </c>
      <c r="FK360" s="75">
        <f t="shared" si="663"/>
        <v>833.33333333333337</v>
      </c>
      <c r="FL360" s="75">
        <f t="shared" si="664"/>
        <v>833.33333333333337</v>
      </c>
      <c r="FM360" s="75">
        <f t="shared" si="665"/>
        <v>833.33333333333337</v>
      </c>
      <c r="FN360" s="75">
        <f t="shared" si="666"/>
        <v>833.33333333333337</v>
      </c>
      <c r="FO360" s="75">
        <f t="shared" si="667"/>
        <v>833.33333333333337</v>
      </c>
      <c r="FP360" s="75">
        <f t="shared" si="668"/>
        <v>-10313.194000000001</v>
      </c>
    </row>
    <row r="361" spans="1:172" ht="15" customHeight="1" outlineLevel="2" x14ac:dyDescent="0.25">
      <c r="A361" s="30">
        <v>12</v>
      </c>
      <c r="B361" s="30" t="s">
        <v>408</v>
      </c>
      <c r="C361" s="30" t="s">
        <v>169</v>
      </c>
      <c r="D361" s="64">
        <v>15002</v>
      </c>
      <c r="E361" s="61" t="s">
        <v>1053</v>
      </c>
      <c r="F361" s="39" t="s">
        <v>435</v>
      </c>
      <c r="G361" s="36" t="s">
        <v>410</v>
      </c>
      <c r="H361" s="36" t="s">
        <v>410</v>
      </c>
      <c r="I361" s="39" t="s">
        <v>436</v>
      </c>
      <c r="J361" s="44" t="s">
        <v>434</v>
      </c>
      <c r="K361" s="44" t="s">
        <v>434</v>
      </c>
      <c r="L361" s="38" t="s">
        <v>335</v>
      </c>
      <c r="M361" s="33" t="s">
        <v>405</v>
      </c>
      <c r="N361" s="34">
        <v>0</v>
      </c>
      <c r="O361" s="34">
        <v>0</v>
      </c>
      <c r="P361" s="34">
        <v>0</v>
      </c>
      <c r="Q361" s="34">
        <v>0.5</v>
      </c>
      <c r="R361" s="33">
        <v>0</v>
      </c>
      <c r="S361" s="40">
        <f t="shared" si="684"/>
        <v>-1666.6666666666667</v>
      </c>
      <c r="T361" s="33">
        <v>30</v>
      </c>
      <c r="U361" s="40"/>
      <c r="X361" s="75">
        <f>+VLOOKUP($D361,[1]venta_neta_cons!$A$2:$N$1048576,3,0)</f>
        <v>78672</v>
      </c>
      <c r="Y361" s="75">
        <f>+VLOOKUP($D361,[1]venta_neta_cons!$A$2:$N$1048576,4,0)</f>
        <v>0</v>
      </c>
      <c r="Z361" s="75">
        <f>+VLOOKUP($D361,[1]venta_neta_cons!$A$2:$N$1048576,5,0)</f>
        <v>0</v>
      </c>
      <c r="AA361" s="75">
        <f>+VLOOKUP($D361,[1]venta_neta_cons!$A$2:$N$1048576,6,0)</f>
        <v>0</v>
      </c>
      <c r="AB361" s="75">
        <f>+VLOOKUP($D361,[1]venta_neta_cons!$A$2:$N$1048576,7,0)</f>
        <v>0</v>
      </c>
      <c r="AC361" s="75">
        <f>+VLOOKUP($D361,[1]venta_neta_cons!$A$2:$N$1048576,8,0)</f>
        <v>0</v>
      </c>
      <c r="AD361" s="75">
        <f>+VLOOKUP($D361,[1]venta_neta_cons!$A$2:$N$1048576,9,0)</f>
        <v>0</v>
      </c>
      <c r="AE361" s="75">
        <f>+VLOOKUP($D361,[1]venta_neta_cons!$A$2:$N$1048576,10,0)</f>
        <v>0</v>
      </c>
      <c r="AF361" s="75">
        <f>+VLOOKUP($D361,[1]venta_neta_cons!$A$2:$N$1048576,11,0)</f>
        <v>0</v>
      </c>
      <c r="AG361" s="75">
        <f>+VLOOKUP($D361,[1]venta_neta_cons!$A$2:$N$1048576,12,0)</f>
        <v>0</v>
      </c>
      <c r="AH361" s="75">
        <f>+VLOOKUP($D361,[1]venta_neta_cons!$A$2:$N$1048576,13,0)</f>
        <v>0</v>
      </c>
      <c r="AI361" s="75">
        <f>+VLOOKUP($D361,[1]venta_neta_cons!$A$2:$N$1048576,14,0)</f>
        <v>0</v>
      </c>
      <c r="AJ361" s="76">
        <f t="shared" si="592"/>
        <v>78672</v>
      </c>
      <c r="AK361" s="159">
        <f t="shared" si="590"/>
        <v>8.3660514541387093E-2</v>
      </c>
      <c r="AL361" s="76"/>
      <c r="AM361" s="75">
        <f>+VLOOKUP($D361,[1]saldo_cons!$A$2:$N$1048576,3,0)</f>
        <v>-11413.5</v>
      </c>
      <c r="AN361" s="75">
        <f>+VLOOKUP($D361,[1]saldo_cons!$A$2:$N$1048576,4,0)</f>
        <v>0</v>
      </c>
      <c r="AO361" s="75">
        <f>+VLOOKUP($D361,[1]saldo_cons!$A$2:$N$1048576,5,0)</f>
        <v>0</v>
      </c>
      <c r="AP361" s="75">
        <f>+VLOOKUP($D361,[1]saldo_cons!$A$2:$N$1048576,6,0)</f>
        <v>0</v>
      </c>
      <c r="AQ361" s="75">
        <f>+VLOOKUP($D361,[1]saldo_cons!$A$2:$N$1048576,7,0)</f>
        <v>0</v>
      </c>
      <c r="AR361" s="75">
        <f>+VLOOKUP($D361,[1]saldo_cons!$A$2:$N$1048576,8,0)</f>
        <v>0</v>
      </c>
      <c r="AS361" s="75">
        <f>+VLOOKUP($D361,[1]saldo_cons!$A$2:$N$1048576,9,0)</f>
        <v>0</v>
      </c>
      <c r="AT361" s="75">
        <f>+VLOOKUP($D361,[1]saldo_cons!$A$2:$N$1048576,10,0)</f>
        <v>0</v>
      </c>
      <c r="AU361" s="75">
        <f>+VLOOKUP($D361,[1]saldo_cons!$A$2:$N$1048576,11,0)</f>
        <v>0</v>
      </c>
      <c r="AV361" s="75">
        <f>+VLOOKUP($D361,[1]saldo_cons!$A$2:$N$1048576,12,0)</f>
        <v>0</v>
      </c>
      <c r="AW361" s="75">
        <f>+VLOOKUP($D361,[1]saldo_cons!$A$2:$N$1048576,13,0)</f>
        <v>0</v>
      </c>
      <c r="AX361" s="75">
        <f>+VLOOKUP($D361,[1]saldo_cons!$A$2:$N$1048576,14,0)</f>
        <v>0</v>
      </c>
      <c r="AY361" s="76">
        <f t="shared" si="669"/>
        <v>-11413.5</v>
      </c>
      <c r="AZ361" s="76"/>
      <c r="BA361" s="76"/>
      <c r="BB361" s="75">
        <f>+VLOOKUP($D361,[1]ggr_cons!$A$2:$N$1048576,3,0)</f>
        <v>6581.7400000000052</v>
      </c>
      <c r="BC361" s="75">
        <f>+VLOOKUP($D361,[1]ggr_cons!$A$2:$N$1048576,4,0)</f>
        <v>0</v>
      </c>
      <c r="BD361" s="75">
        <f>+VLOOKUP($D361,[1]ggr_cons!$A$2:$N$1048576,5,0)</f>
        <v>0</v>
      </c>
      <c r="BE361" s="75">
        <f>+VLOOKUP($D361,[1]ggr_cons!$A$2:$N$1048576,6,0)</f>
        <v>0</v>
      </c>
      <c r="BF361" s="75">
        <f>+VLOOKUP($D361,[1]ggr_cons!$A$2:$N$1048576,7,0)</f>
        <v>0</v>
      </c>
      <c r="BG361" s="75">
        <f>+VLOOKUP($D361,[1]ggr_cons!$A$2:$N$1048576,8,0)</f>
        <v>0</v>
      </c>
      <c r="BH361" s="75">
        <f>+VLOOKUP($D361,[1]ggr_cons!$A$2:$N$1048576,9,0)</f>
        <v>0</v>
      </c>
      <c r="BI361" s="75">
        <f>+VLOOKUP($D361,[1]ggr_cons!$A$2:$N$1048576,10,0)</f>
        <v>0</v>
      </c>
      <c r="BJ361" s="75">
        <f>+VLOOKUP($D361,[1]ggr_cons!$A$2:$N$1048576,11,0)</f>
        <v>0</v>
      </c>
      <c r="BK361" s="75">
        <f>+VLOOKUP($D361,[1]ggr_cons!$A$2:$N$1048576,12,0)</f>
        <v>0</v>
      </c>
      <c r="BL361" s="75">
        <f>+VLOOKUP($D361,[1]ggr_cons!$A$2:$N$1048576,13,0)</f>
        <v>0</v>
      </c>
      <c r="BM361" s="75">
        <f>+VLOOKUP($D361,[1]ggr_cons!$A$2:$N$1048576,14,0)</f>
        <v>0</v>
      </c>
      <c r="BN361" s="76">
        <f t="shared" si="670"/>
        <v>6581.7400000000052</v>
      </c>
      <c r="BO361" s="75"/>
      <c r="BP361" s="75"/>
      <c r="BQ361" s="77">
        <f t="shared" si="593"/>
        <v>0</v>
      </c>
      <c r="BR361" s="77">
        <f t="shared" si="594"/>
        <v>0</v>
      </c>
      <c r="BS361" s="77">
        <f t="shared" si="595"/>
        <v>0</v>
      </c>
      <c r="BT361" s="77">
        <f t="shared" si="596"/>
        <v>0</v>
      </c>
      <c r="BU361" s="77">
        <f t="shared" si="597"/>
        <v>0</v>
      </c>
      <c r="BV361" s="77">
        <f t="shared" si="598"/>
        <v>0</v>
      </c>
      <c r="BW361" s="77">
        <f t="shared" si="599"/>
        <v>0</v>
      </c>
      <c r="BX361" s="77">
        <f t="shared" si="600"/>
        <v>0</v>
      </c>
      <c r="BY361" s="77">
        <f t="shared" si="601"/>
        <v>0</v>
      </c>
      <c r="BZ361" s="77">
        <f t="shared" si="602"/>
        <v>0</v>
      </c>
      <c r="CA361" s="77">
        <f t="shared" si="603"/>
        <v>0</v>
      </c>
      <c r="CB361" s="77">
        <f t="shared" si="604"/>
        <v>0</v>
      </c>
      <c r="CC361" s="77">
        <f t="shared" si="605"/>
        <v>0</v>
      </c>
      <c r="CD361" s="75"/>
      <c r="CE361" s="77"/>
      <c r="CF361" s="77">
        <f t="shared" si="606"/>
        <v>0</v>
      </c>
      <c r="CG361" s="77">
        <f t="shared" si="607"/>
        <v>0</v>
      </c>
      <c r="CH361" s="77">
        <f t="shared" si="608"/>
        <v>0</v>
      </c>
      <c r="CI361" s="77">
        <f t="shared" si="609"/>
        <v>0</v>
      </c>
      <c r="CJ361" s="77">
        <f t="shared" si="610"/>
        <v>0</v>
      </c>
      <c r="CK361" s="77">
        <f t="shared" si="611"/>
        <v>0</v>
      </c>
      <c r="CL361" s="77">
        <f t="shared" si="612"/>
        <v>0</v>
      </c>
      <c r="CM361" s="77">
        <f t="shared" si="613"/>
        <v>0</v>
      </c>
      <c r="CN361" s="77">
        <f t="shared" si="614"/>
        <v>0</v>
      </c>
      <c r="CO361" s="77">
        <f t="shared" si="615"/>
        <v>0</v>
      </c>
      <c r="CP361" s="77">
        <f t="shared" si="616"/>
        <v>0</v>
      </c>
      <c r="CQ361" s="77">
        <f t="shared" si="617"/>
        <v>0</v>
      </c>
      <c r="CR361" s="77">
        <f t="shared" si="618"/>
        <v>0</v>
      </c>
      <c r="CS361" s="75"/>
      <c r="CT361" s="75"/>
      <c r="CU361" s="78">
        <f t="shared" si="631"/>
        <v>2128.4496666666691</v>
      </c>
      <c r="CV361" s="78">
        <f t="shared" si="632"/>
        <v>-833.33333333333337</v>
      </c>
      <c r="CW361" s="78">
        <f t="shared" si="633"/>
        <v>-833.33333333333337</v>
      </c>
      <c r="CX361" s="78">
        <f t="shared" si="634"/>
        <v>-833.33333333333337</v>
      </c>
      <c r="CY361" s="78">
        <f t="shared" si="635"/>
        <v>-833.33333333333337</v>
      </c>
      <c r="CZ361" s="78">
        <f t="shared" si="636"/>
        <v>-833.33333333333337</v>
      </c>
      <c r="DA361" s="78">
        <f t="shared" si="637"/>
        <v>-833.33333333333337</v>
      </c>
      <c r="DB361" s="78">
        <f t="shared" si="638"/>
        <v>-833.33333333333337</v>
      </c>
      <c r="DC361" s="78">
        <f t="shared" si="639"/>
        <v>-833.33333333333337</v>
      </c>
      <c r="DD361" s="78">
        <f t="shared" si="640"/>
        <v>-833.33333333333337</v>
      </c>
      <c r="DE361" s="78">
        <f t="shared" si="641"/>
        <v>-833.33333333333337</v>
      </c>
      <c r="DF361" s="78">
        <f t="shared" si="642"/>
        <v>-833.33333333333337</v>
      </c>
      <c r="DG361" s="77">
        <f t="shared" si="643"/>
        <v>-7038.2169999999969</v>
      </c>
      <c r="DH361" s="75"/>
      <c r="DJ361" s="6">
        <f t="shared" si="644"/>
        <v>30</v>
      </c>
      <c r="DK361" s="6">
        <f t="shared" si="645"/>
        <v>0</v>
      </c>
      <c r="DL361" s="6">
        <f t="shared" si="646"/>
        <v>0</v>
      </c>
      <c r="DM361" s="6">
        <f t="shared" si="647"/>
        <v>0</v>
      </c>
      <c r="DN361" s="6">
        <f t="shared" si="648"/>
        <v>0</v>
      </c>
      <c r="DO361" s="6">
        <f t="shared" si="649"/>
        <v>0</v>
      </c>
      <c r="DP361" s="6">
        <f t="shared" si="650"/>
        <v>0</v>
      </c>
      <c r="DQ361" s="6">
        <f t="shared" si="651"/>
        <v>0</v>
      </c>
      <c r="DR361" s="6">
        <f t="shared" si="652"/>
        <v>0</v>
      </c>
      <c r="DS361" s="6">
        <f t="shared" si="653"/>
        <v>0</v>
      </c>
      <c r="DT361" s="6">
        <f t="shared" si="654"/>
        <v>0</v>
      </c>
      <c r="DU361" s="6">
        <f t="shared" si="655"/>
        <v>0</v>
      </c>
      <c r="DV361" s="77">
        <f t="shared" si="673"/>
        <v>30</v>
      </c>
      <c r="DY361" s="6">
        <v>0</v>
      </c>
      <c r="DZ361" s="6">
        <v>0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77">
        <f t="shared" si="671"/>
        <v>0</v>
      </c>
      <c r="EO361" s="75">
        <f t="shared" si="619"/>
        <v>2158.4496666666691</v>
      </c>
      <c r="EP361" s="75">
        <f t="shared" si="620"/>
        <v>-833.33333333333337</v>
      </c>
      <c r="EQ361" s="75">
        <f t="shared" si="621"/>
        <v>-833.33333333333337</v>
      </c>
      <c r="ER361" s="75">
        <f t="shared" si="622"/>
        <v>-833.33333333333337</v>
      </c>
      <c r="ES361" s="75">
        <f t="shared" si="623"/>
        <v>-833.33333333333337</v>
      </c>
      <c r="ET361" s="75">
        <f t="shared" si="624"/>
        <v>-833.33333333333337</v>
      </c>
      <c r="EU361" s="75">
        <f t="shared" si="625"/>
        <v>-833.33333333333337</v>
      </c>
      <c r="EV361" s="75">
        <f t="shared" si="626"/>
        <v>-833.33333333333337</v>
      </c>
      <c r="EW361" s="75">
        <f t="shared" si="627"/>
        <v>-833.33333333333337</v>
      </c>
      <c r="EX361" s="75">
        <f t="shared" si="628"/>
        <v>-833.33333333333337</v>
      </c>
      <c r="EY361" s="75">
        <f t="shared" si="629"/>
        <v>-833.33333333333337</v>
      </c>
      <c r="EZ361" s="75">
        <f t="shared" si="630"/>
        <v>-833.33333333333337</v>
      </c>
      <c r="FA361" s="77">
        <f t="shared" si="672"/>
        <v>-7008.2169999999969</v>
      </c>
      <c r="FD361" s="75">
        <f t="shared" si="656"/>
        <v>-13571.949666666669</v>
      </c>
      <c r="FE361" s="75">
        <f t="shared" si="657"/>
        <v>833.33333333333337</v>
      </c>
      <c r="FF361" s="75">
        <f t="shared" si="658"/>
        <v>833.33333333333337</v>
      </c>
      <c r="FG361" s="75">
        <f t="shared" si="659"/>
        <v>833.33333333333337</v>
      </c>
      <c r="FH361" s="75">
        <f t="shared" si="660"/>
        <v>833.33333333333337</v>
      </c>
      <c r="FI361" s="75">
        <f t="shared" si="661"/>
        <v>833.33333333333337</v>
      </c>
      <c r="FJ361" s="75">
        <f t="shared" si="662"/>
        <v>833.33333333333337</v>
      </c>
      <c r="FK361" s="75">
        <f t="shared" si="663"/>
        <v>833.33333333333337</v>
      </c>
      <c r="FL361" s="75">
        <f t="shared" si="664"/>
        <v>833.33333333333337</v>
      </c>
      <c r="FM361" s="75">
        <f t="shared" si="665"/>
        <v>833.33333333333337</v>
      </c>
      <c r="FN361" s="75">
        <f t="shared" si="666"/>
        <v>833.33333333333337</v>
      </c>
      <c r="FO361" s="75">
        <f t="shared" si="667"/>
        <v>833.33333333333337</v>
      </c>
      <c r="FP361" s="75">
        <f t="shared" si="668"/>
        <v>-4405.2830000000031</v>
      </c>
    </row>
    <row r="362" spans="1:172" ht="15" customHeight="1" outlineLevel="2" x14ac:dyDescent="0.25">
      <c r="A362" s="30">
        <v>12</v>
      </c>
      <c r="B362" s="30" t="s">
        <v>408</v>
      </c>
      <c r="C362" s="30" t="s">
        <v>169</v>
      </c>
      <c r="D362" s="64">
        <v>15003</v>
      </c>
      <c r="E362" s="61" t="s">
        <v>1054</v>
      </c>
      <c r="F362" s="39" t="s">
        <v>437</v>
      </c>
      <c r="G362" s="36" t="s">
        <v>410</v>
      </c>
      <c r="H362" s="36" t="s">
        <v>410</v>
      </c>
      <c r="I362" s="39" t="s">
        <v>438</v>
      </c>
      <c r="J362" s="44" t="s">
        <v>434</v>
      </c>
      <c r="K362" s="44" t="s">
        <v>434</v>
      </c>
      <c r="L362" s="38" t="s">
        <v>335</v>
      </c>
      <c r="M362" s="33" t="s">
        <v>405</v>
      </c>
      <c r="N362" s="34">
        <v>0</v>
      </c>
      <c r="O362" s="34">
        <v>0</v>
      </c>
      <c r="P362" s="34">
        <v>0</v>
      </c>
      <c r="Q362" s="34">
        <v>0.5</v>
      </c>
      <c r="R362" s="33">
        <v>0</v>
      </c>
      <c r="S362" s="40">
        <f t="shared" si="684"/>
        <v>-1666.6666666666667</v>
      </c>
      <c r="T362" s="33">
        <v>30</v>
      </c>
      <c r="U362" s="40"/>
      <c r="X362" s="75">
        <f>+VLOOKUP($D362,[1]venta_neta_cons!$A$2:$N$1048576,3,0)</f>
        <v>15866</v>
      </c>
      <c r="Y362" s="75">
        <f>+VLOOKUP($D362,[1]venta_neta_cons!$A$2:$N$1048576,4,0)</f>
        <v>0</v>
      </c>
      <c r="Z362" s="75">
        <f>+VLOOKUP($D362,[1]venta_neta_cons!$A$2:$N$1048576,5,0)</f>
        <v>0</v>
      </c>
      <c r="AA362" s="75">
        <f>+VLOOKUP($D362,[1]venta_neta_cons!$A$2:$N$1048576,6,0)</f>
        <v>0</v>
      </c>
      <c r="AB362" s="75">
        <f>+VLOOKUP($D362,[1]venta_neta_cons!$A$2:$N$1048576,7,0)</f>
        <v>0</v>
      </c>
      <c r="AC362" s="75">
        <f>+VLOOKUP($D362,[1]venta_neta_cons!$A$2:$N$1048576,8,0)</f>
        <v>0</v>
      </c>
      <c r="AD362" s="75">
        <f>+VLOOKUP($D362,[1]venta_neta_cons!$A$2:$N$1048576,9,0)</f>
        <v>0</v>
      </c>
      <c r="AE362" s="75">
        <f>+VLOOKUP($D362,[1]venta_neta_cons!$A$2:$N$1048576,10,0)</f>
        <v>0</v>
      </c>
      <c r="AF362" s="75">
        <f>+VLOOKUP($D362,[1]venta_neta_cons!$A$2:$N$1048576,11,0)</f>
        <v>0</v>
      </c>
      <c r="AG362" s="75">
        <f>+VLOOKUP($D362,[1]venta_neta_cons!$A$2:$N$1048576,12,0)</f>
        <v>0</v>
      </c>
      <c r="AH362" s="75">
        <f>+VLOOKUP($D362,[1]venta_neta_cons!$A$2:$N$1048576,13,0)</f>
        <v>0</v>
      </c>
      <c r="AI362" s="75">
        <f>+VLOOKUP($D362,[1]venta_neta_cons!$A$2:$N$1048576,14,0)</f>
        <v>0</v>
      </c>
      <c r="AJ362" s="76">
        <f t="shared" si="592"/>
        <v>15866</v>
      </c>
      <c r="AK362" s="159">
        <f t="shared" si="590"/>
        <v>0.11011849237362911</v>
      </c>
      <c r="AL362" s="76"/>
      <c r="AM362" s="75">
        <f>+VLOOKUP($D362,[1]saldo_cons!$A$2:$N$1048576,3,0)</f>
        <v>-4320.9599999999991</v>
      </c>
      <c r="AN362" s="75">
        <f>+VLOOKUP($D362,[1]saldo_cons!$A$2:$N$1048576,4,0)</f>
        <v>0</v>
      </c>
      <c r="AO362" s="75">
        <f>+VLOOKUP($D362,[1]saldo_cons!$A$2:$N$1048576,5,0)</f>
        <v>0</v>
      </c>
      <c r="AP362" s="75">
        <f>+VLOOKUP($D362,[1]saldo_cons!$A$2:$N$1048576,6,0)</f>
        <v>0</v>
      </c>
      <c r="AQ362" s="75">
        <f>+VLOOKUP($D362,[1]saldo_cons!$A$2:$N$1048576,7,0)</f>
        <v>0</v>
      </c>
      <c r="AR362" s="75">
        <f>+VLOOKUP($D362,[1]saldo_cons!$A$2:$N$1048576,8,0)</f>
        <v>0</v>
      </c>
      <c r="AS362" s="75">
        <f>+VLOOKUP($D362,[1]saldo_cons!$A$2:$N$1048576,9,0)</f>
        <v>0</v>
      </c>
      <c r="AT362" s="75">
        <f>+VLOOKUP($D362,[1]saldo_cons!$A$2:$N$1048576,10,0)</f>
        <v>0</v>
      </c>
      <c r="AU362" s="75">
        <f>+VLOOKUP($D362,[1]saldo_cons!$A$2:$N$1048576,11,0)</f>
        <v>0</v>
      </c>
      <c r="AV362" s="75">
        <f>+VLOOKUP($D362,[1]saldo_cons!$A$2:$N$1048576,12,0)</f>
        <v>0</v>
      </c>
      <c r="AW362" s="75">
        <f>+VLOOKUP($D362,[1]saldo_cons!$A$2:$N$1048576,13,0)</f>
        <v>0</v>
      </c>
      <c r="AX362" s="75">
        <f>+VLOOKUP($D362,[1]saldo_cons!$A$2:$N$1048576,14,0)</f>
        <v>0</v>
      </c>
      <c r="AY362" s="76">
        <f t="shared" si="669"/>
        <v>-4320.9599999999991</v>
      </c>
      <c r="AZ362" s="76"/>
      <c r="BA362" s="76"/>
      <c r="BB362" s="75">
        <f>+VLOOKUP($D362,[1]ggr_cons!$A$2:$N$1048576,3,0)</f>
        <v>1747.1399999999994</v>
      </c>
      <c r="BC362" s="75">
        <f>+VLOOKUP($D362,[1]ggr_cons!$A$2:$N$1048576,4,0)</f>
        <v>0</v>
      </c>
      <c r="BD362" s="75">
        <f>+VLOOKUP($D362,[1]ggr_cons!$A$2:$N$1048576,5,0)</f>
        <v>0</v>
      </c>
      <c r="BE362" s="75">
        <f>+VLOOKUP($D362,[1]ggr_cons!$A$2:$N$1048576,6,0)</f>
        <v>0</v>
      </c>
      <c r="BF362" s="75">
        <f>+VLOOKUP($D362,[1]ggr_cons!$A$2:$N$1048576,7,0)</f>
        <v>0</v>
      </c>
      <c r="BG362" s="75">
        <f>+VLOOKUP($D362,[1]ggr_cons!$A$2:$N$1048576,8,0)</f>
        <v>0</v>
      </c>
      <c r="BH362" s="75">
        <f>+VLOOKUP($D362,[1]ggr_cons!$A$2:$N$1048576,9,0)</f>
        <v>0</v>
      </c>
      <c r="BI362" s="75">
        <f>+VLOOKUP($D362,[1]ggr_cons!$A$2:$N$1048576,10,0)</f>
        <v>0</v>
      </c>
      <c r="BJ362" s="75">
        <f>+VLOOKUP($D362,[1]ggr_cons!$A$2:$N$1048576,11,0)</f>
        <v>0</v>
      </c>
      <c r="BK362" s="75">
        <f>+VLOOKUP($D362,[1]ggr_cons!$A$2:$N$1048576,12,0)</f>
        <v>0</v>
      </c>
      <c r="BL362" s="75">
        <f>+VLOOKUP($D362,[1]ggr_cons!$A$2:$N$1048576,13,0)</f>
        <v>0</v>
      </c>
      <c r="BM362" s="75">
        <f>+VLOOKUP($D362,[1]ggr_cons!$A$2:$N$1048576,14,0)</f>
        <v>0</v>
      </c>
      <c r="BN362" s="76">
        <f t="shared" si="670"/>
        <v>1747.1399999999994</v>
      </c>
      <c r="BO362" s="75"/>
      <c r="BP362" s="75"/>
      <c r="BQ362" s="77">
        <f t="shared" si="593"/>
        <v>0</v>
      </c>
      <c r="BR362" s="77">
        <f t="shared" si="594"/>
        <v>0</v>
      </c>
      <c r="BS362" s="77">
        <f t="shared" si="595"/>
        <v>0</v>
      </c>
      <c r="BT362" s="77">
        <f t="shared" si="596"/>
        <v>0</v>
      </c>
      <c r="BU362" s="77">
        <f t="shared" si="597"/>
        <v>0</v>
      </c>
      <c r="BV362" s="77">
        <f t="shared" si="598"/>
        <v>0</v>
      </c>
      <c r="BW362" s="77">
        <f t="shared" si="599"/>
        <v>0</v>
      </c>
      <c r="BX362" s="77">
        <f t="shared" si="600"/>
        <v>0</v>
      </c>
      <c r="BY362" s="77">
        <f t="shared" si="601"/>
        <v>0</v>
      </c>
      <c r="BZ362" s="77">
        <f t="shared" si="602"/>
        <v>0</v>
      </c>
      <c r="CA362" s="77">
        <f t="shared" si="603"/>
        <v>0</v>
      </c>
      <c r="CB362" s="77">
        <f t="shared" si="604"/>
        <v>0</v>
      </c>
      <c r="CC362" s="77">
        <f t="shared" si="605"/>
        <v>0</v>
      </c>
      <c r="CD362" s="75"/>
      <c r="CE362" s="77"/>
      <c r="CF362" s="77">
        <f t="shared" si="606"/>
        <v>0</v>
      </c>
      <c r="CG362" s="77">
        <f t="shared" si="607"/>
        <v>0</v>
      </c>
      <c r="CH362" s="77">
        <f t="shared" si="608"/>
        <v>0</v>
      </c>
      <c r="CI362" s="77">
        <f t="shared" si="609"/>
        <v>0</v>
      </c>
      <c r="CJ362" s="77">
        <f t="shared" si="610"/>
        <v>0</v>
      </c>
      <c r="CK362" s="77">
        <f t="shared" si="611"/>
        <v>0</v>
      </c>
      <c r="CL362" s="77">
        <f t="shared" si="612"/>
        <v>0</v>
      </c>
      <c r="CM362" s="77">
        <f t="shared" si="613"/>
        <v>0</v>
      </c>
      <c r="CN362" s="77">
        <f t="shared" si="614"/>
        <v>0</v>
      </c>
      <c r="CO362" s="77">
        <f t="shared" si="615"/>
        <v>0</v>
      </c>
      <c r="CP362" s="77">
        <f t="shared" si="616"/>
        <v>0</v>
      </c>
      <c r="CQ362" s="77">
        <f t="shared" si="617"/>
        <v>0</v>
      </c>
      <c r="CR362" s="77">
        <f t="shared" si="618"/>
        <v>0</v>
      </c>
      <c r="CS362" s="75"/>
      <c r="CT362" s="75"/>
      <c r="CU362" s="78">
        <f t="shared" si="631"/>
        <v>-47.120333333333633</v>
      </c>
      <c r="CV362" s="78">
        <f t="shared" si="632"/>
        <v>-833.33333333333337</v>
      </c>
      <c r="CW362" s="78">
        <f t="shared" si="633"/>
        <v>-833.33333333333337</v>
      </c>
      <c r="CX362" s="78">
        <f t="shared" si="634"/>
        <v>-833.33333333333337</v>
      </c>
      <c r="CY362" s="78">
        <f t="shared" si="635"/>
        <v>-833.33333333333337</v>
      </c>
      <c r="CZ362" s="78">
        <f t="shared" si="636"/>
        <v>-833.33333333333337</v>
      </c>
      <c r="DA362" s="78">
        <f t="shared" si="637"/>
        <v>-833.33333333333337</v>
      </c>
      <c r="DB362" s="78">
        <f t="shared" si="638"/>
        <v>-833.33333333333337</v>
      </c>
      <c r="DC362" s="78">
        <f t="shared" si="639"/>
        <v>-833.33333333333337</v>
      </c>
      <c r="DD362" s="78">
        <f t="shared" si="640"/>
        <v>-833.33333333333337</v>
      </c>
      <c r="DE362" s="78">
        <f t="shared" si="641"/>
        <v>-833.33333333333337</v>
      </c>
      <c r="DF362" s="78">
        <f t="shared" si="642"/>
        <v>-833.33333333333337</v>
      </c>
      <c r="DG362" s="77">
        <f t="shared" si="643"/>
        <v>-9213.7870000000003</v>
      </c>
      <c r="DH362" s="75"/>
      <c r="DJ362" s="6">
        <f t="shared" si="644"/>
        <v>30</v>
      </c>
      <c r="DK362" s="6">
        <f t="shared" si="645"/>
        <v>0</v>
      </c>
      <c r="DL362" s="6">
        <f t="shared" si="646"/>
        <v>0</v>
      </c>
      <c r="DM362" s="6">
        <f t="shared" si="647"/>
        <v>0</v>
      </c>
      <c r="DN362" s="6">
        <f t="shared" si="648"/>
        <v>0</v>
      </c>
      <c r="DO362" s="6">
        <f t="shared" si="649"/>
        <v>0</v>
      </c>
      <c r="DP362" s="6">
        <f t="shared" si="650"/>
        <v>0</v>
      </c>
      <c r="DQ362" s="6">
        <f t="shared" si="651"/>
        <v>0</v>
      </c>
      <c r="DR362" s="6">
        <f t="shared" si="652"/>
        <v>0</v>
      </c>
      <c r="DS362" s="6">
        <f t="shared" si="653"/>
        <v>0</v>
      </c>
      <c r="DT362" s="6">
        <f t="shared" si="654"/>
        <v>0</v>
      </c>
      <c r="DU362" s="6">
        <f t="shared" si="655"/>
        <v>0</v>
      </c>
      <c r="DV362" s="77">
        <f t="shared" si="673"/>
        <v>30</v>
      </c>
      <c r="DY362" s="6">
        <v>0</v>
      </c>
      <c r="DZ362" s="6">
        <v>0</v>
      </c>
      <c r="EA362" s="6">
        <v>0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>
        <v>0</v>
      </c>
      <c r="EK362" s="77">
        <f t="shared" si="671"/>
        <v>0</v>
      </c>
      <c r="EO362" s="75">
        <f t="shared" si="619"/>
        <v>-17.120333333333633</v>
      </c>
      <c r="EP362" s="75">
        <f t="shared" si="620"/>
        <v>-833.33333333333337</v>
      </c>
      <c r="EQ362" s="75">
        <f t="shared" si="621"/>
        <v>-833.33333333333337</v>
      </c>
      <c r="ER362" s="75">
        <f t="shared" si="622"/>
        <v>-833.33333333333337</v>
      </c>
      <c r="ES362" s="75">
        <f t="shared" si="623"/>
        <v>-833.33333333333337</v>
      </c>
      <c r="ET362" s="75">
        <f t="shared" si="624"/>
        <v>-833.33333333333337</v>
      </c>
      <c r="EU362" s="75">
        <f t="shared" si="625"/>
        <v>-833.33333333333337</v>
      </c>
      <c r="EV362" s="75">
        <f t="shared" si="626"/>
        <v>-833.33333333333337</v>
      </c>
      <c r="EW362" s="75">
        <f t="shared" si="627"/>
        <v>-833.33333333333337</v>
      </c>
      <c r="EX362" s="75">
        <f t="shared" si="628"/>
        <v>-833.33333333333337</v>
      </c>
      <c r="EY362" s="75">
        <f t="shared" si="629"/>
        <v>-833.33333333333337</v>
      </c>
      <c r="EZ362" s="75">
        <f t="shared" si="630"/>
        <v>-833.33333333333337</v>
      </c>
      <c r="FA362" s="77">
        <f t="shared" si="672"/>
        <v>-9183.7870000000003</v>
      </c>
      <c r="FD362" s="75">
        <f t="shared" si="656"/>
        <v>-4303.8396666666658</v>
      </c>
      <c r="FE362" s="75">
        <f t="shared" si="657"/>
        <v>833.33333333333337</v>
      </c>
      <c r="FF362" s="75">
        <f t="shared" si="658"/>
        <v>833.33333333333337</v>
      </c>
      <c r="FG362" s="75">
        <f t="shared" si="659"/>
        <v>833.33333333333337</v>
      </c>
      <c r="FH362" s="75">
        <f t="shared" si="660"/>
        <v>833.33333333333337</v>
      </c>
      <c r="FI362" s="75">
        <f t="shared" si="661"/>
        <v>833.33333333333337</v>
      </c>
      <c r="FJ362" s="75">
        <f t="shared" si="662"/>
        <v>833.33333333333337</v>
      </c>
      <c r="FK362" s="75">
        <f t="shared" si="663"/>
        <v>833.33333333333337</v>
      </c>
      <c r="FL362" s="75">
        <f t="shared" si="664"/>
        <v>833.33333333333337</v>
      </c>
      <c r="FM362" s="75">
        <f t="shared" si="665"/>
        <v>833.33333333333337</v>
      </c>
      <c r="FN362" s="75">
        <f t="shared" si="666"/>
        <v>833.33333333333337</v>
      </c>
      <c r="FO362" s="75">
        <f t="shared" si="667"/>
        <v>833.33333333333337</v>
      </c>
      <c r="FP362" s="75">
        <f t="shared" si="668"/>
        <v>4862.8270000000011</v>
      </c>
    </row>
    <row r="363" spans="1:172" ht="15" customHeight="1" outlineLevel="2" x14ac:dyDescent="0.25">
      <c r="A363" s="30">
        <v>12</v>
      </c>
      <c r="B363" s="30" t="s">
        <v>408</v>
      </c>
      <c r="C363" s="30" t="s">
        <v>169</v>
      </c>
      <c r="D363" s="64">
        <v>15004</v>
      </c>
      <c r="E363" s="61" t="s">
        <v>1055</v>
      </c>
      <c r="F363" s="39" t="s">
        <v>439</v>
      </c>
      <c r="G363" s="36" t="s">
        <v>410</v>
      </c>
      <c r="H363" s="36" t="s">
        <v>410</v>
      </c>
      <c r="I363" s="39" t="s">
        <v>440</v>
      </c>
      <c r="J363" s="44" t="s">
        <v>434</v>
      </c>
      <c r="K363" s="44" t="s">
        <v>434</v>
      </c>
      <c r="L363" s="38" t="s">
        <v>335</v>
      </c>
      <c r="M363" s="33" t="s">
        <v>405</v>
      </c>
      <c r="N363" s="34">
        <v>0</v>
      </c>
      <c r="O363" s="34">
        <v>0</v>
      </c>
      <c r="P363" s="34">
        <v>0</v>
      </c>
      <c r="Q363" s="34">
        <v>0.5</v>
      </c>
      <c r="R363" s="33">
        <v>0</v>
      </c>
      <c r="S363" s="40">
        <f t="shared" si="684"/>
        <v>-1666.6666666666667</v>
      </c>
      <c r="T363" s="33">
        <v>30</v>
      </c>
      <c r="U363" s="40"/>
      <c r="X363" s="75">
        <f>+VLOOKUP($D363,[1]venta_neta_cons!$A$2:$N$1048576,3,0)</f>
        <v>11414</v>
      </c>
      <c r="Y363" s="75">
        <f>+VLOOKUP($D363,[1]venta_neta_cons!$A$2:$N$1048576,4,0)</f>
        <v>0</v>
      </c>
      <c r="Z363" s="75">
        <f>+VLOOKUP($D363,[1]venta_neta_cons!$A$2:$N$1048576,5,0)</f>
        <v>0</v>
      </c>
      <c r="AA363" s="75">
        <f>+VLOOKUP($D363,[1]venta_neta_cons!$A$2:$N$1048576,6,0)</f>
        <v>0</v>
      </c>
      <c r="AB363" s="75">
        <f>+VLOOKUP($D363,[1]venta_neta_cons!$A$2:$N$1048576,7,0)</f>
        <v>0</v>
      </c>
      <c r="AC363" s="75">
        <f>+VLOOKUP($D363,[1]venta_neta_cons!$A$2:$N$1048576,8,0)</f>
        <v>0</v>
      </c>
      <c r="AD363" s="75">
        <f>+VLOOKUP($D363,[1]venta_neta_cons!$A$2:$N$1048576,9,0)</f>
        <v>0</v>
      </c>
      <c r="AE363" s="75">
        <f>+VLOOKUP($D363,[1]venta_neta_cons!$A$2:$N$1048576,10,0)</f>
        <v>0</v>
      </c>
      <c r="AF363" s="75">
        <f>+VLOOKUP($D363,[1]venta_neta_cons!$A$2:$N$1048576,11,0)</f>
        <v>0</v>
      </c>
      <c r="AG363" s="75">
        <f>+VLOOKUP($D363,[1]venta_neta_cons!$A$2:$N$1048576,12,0)</f>
        <v>0</v>
      </c>
      <c r="AH363" s="75">
        <f>+VLOOKUP($D363,[1]venta_neta_cons!$A$2:$N$1048576,13,0)</f>
        <v>0</v>
      </c>
      <c r="AI363" s="75">
        <f>+VLOOKUP($D363,[1]venta_neta_cons!$A$2:$N$1048576,14,0)</f>
        <v>0</v>
      </c>
      <c r="AJ363" s="76">
        <f t="shared" si="592"/>
        <v>11414</v>
      </c>
      <c r="AK363" s="159">
        <f t="shared" si="590"/>
        <v>0.22455493253898717</v>
      </c>
      <c r="AL363" s="76"/>
      <c r="AM363" s="75">
        <f>+VLOOKUP($D363,[1]saldo_cons!$A$2:$N$1048576,3,0)</f>
        <v>-4699.18</v>
      </c>
      <c r="AN363" s="75">
        <f>+VLOOKUP($D363,[1]saldo_cons!$A$2:$N$1048576,4,0)</f>
        <v>0</v>
      </c>
      <c r="AO363" s="75">
        <f>+VLOOKUP($D363,[1]saldo_cons!$A$2:$N$1048576,5,0)</f>
        <v>0</v>
      </c>
      <c r="AP363" s="75">
        <f>+VLOOKUP($D363,[1]saldo_cons!$A$2:$N$1048576,6,0)</f>
        <v>0</v>
      </c>
      <c r="AQ363" s="75">
        <f>+VLOOKUP($D363,[1]saldo_cons!$A$2:$N$1048576,7,0)</f>
        <v>0</v>
      </c>
      <c r="AR363" s="75">
        <f>+VLOOKUP($D363,[1]saldo_cons!$A$2:$N$1048576,8,0)</f>
        <v>0</v>
      </c>
      <c r="AS363" s="75">
        <f>+VLOOKUP($D363,[1]saldo_cons!$A$2:$N$1048576,9,0)</f>
        <v>0</v>
      </c>
      <c r="AT363" s="75">
        <f>+VLOOKUP($D363,[1]saldo_cons!$A$2:$N$1048576,10,0)</f>
        <v>0</v>
      </c>
      <c r="AU363" s="75">
        <f>+VLOOKUP($D363,[1]saldo_cons!$A$2:$N$1048576,11,0)</f>
        <v>0</v>
      </c>
      <c r="AV363" s="75">
        <f>+VLOOKUP($D363,[1]saldo_cons!$A$2:$N$1048576,12,0)</f>
        <v>0</v>
      </c>
      <c r="AW363" s="75">
        <f>+VLOOKUP($D363,[1]saldo_cons!$A$2:$N$1048576,13,0)</f>
        <v>0</v>
      </c>
      <c r="AX363" s="75">
        <f>+VLOOKUP($D363,[1]saldo_cons!$A$2:$N$1048576,14,0)</f>
        <v>0</v>
      </c>
      <c r="AY363" s="76">
        <f t="shared" si="669"/>
        <v>-4699.18</v>
      </c>
      <c r="AZ363" s="76"/>
      <c r="BA363" s="76"/>
      <c r="BB363" s="75">
        <f>+VLOOKUP($D363,[1]ggr_cons!$A$2:$N$1048576,3,0)</f>
        <v>2563.0699999999997</v>
      </c>
      <c r="BC363" s="75">
        <f>+VLOOKUP($D363,[1]ggr_cons!$A$2:$N$1048576,4,0)</f>
        <v>0</v>
      </c>
      <c r="BD363" s="75">
        <f>+VLOOKUP($D363,[1]ggr_cons!$A$2:$N$1048576,5,0)</f>
        <v>0</v>
      </c>
      <c r="BE363" s="75">
        <f>+VLOOKUP($D363,[1]ggr_cons!$A$2:$N$1048576,6,0)</f>
        <v>0</v>
      </c>
      <c r="BF363" s="75">
        <f>+VLOOKUP($D363,[1]ggr_cons!$A$2:$N$1048576,7,0)</f>
        <v>0</v>
      </c>
      <c r="BG363" s="75">
        <f>+VLOOKUP($D363,[1]ggr_cons!$A$2:$N$1048576,8,0)</f>
        <v>0</v>
      </c>
      <c r="BH363" s="75">
        <f>+VLOOKUP($D363,[1]ggr_cons!$A$2:$N$1048576,9,0)</f>
        <v>0</v>
      </c>
      <c r="BI363" s="75">
        <f>+VLOOKUP($D363,[1]ggr_cons!$A$2:$N$1048576,10,0)</f>
        <v>0</v>
      </c>
      <c r="BJ363" s="75">
        <f>+VLOOKUP($D363,[1]ggr_cons!$A$2:$N$1048576,11,0)</f>
        <v>0</v>
      </c>
      <c r="BK363" s="75">
        <f>+VLOOKUP($D363,[1]ggr_cons!$A$2:$N$1048576,12,0)</f>
        <v>0</v>
      </c>
      <c r="BL363" s="75">
        <f>+VLOOKUP($D363,[1]ggr_cons!$A$2:$N$1048576,13,0)</f>
        <v>0</v>
      </c>
      <c r="BM363" s="75">
        <f>+VLOOKUP($D363,[1]ggr_cons!$A$2:$N$1048576,14,0)</f>
        <v>0</v>
      </c>
      <c r="BN363" s="76">
        <f t="shared" si="670"/>
        <v>2563.0699999999997</v>
      </c>
      <c r="BO363" s="75"/>
      <c r="BP363" s="75"/>
      <c r="BQ363" s="77">
        <f t="shared" si="593"/>
        <v>0</v>
      </c>
      <c r="BR363" s="77">
        <f t="shared" si="594"/>
        <v>0</v>
      </c>
      <c r="BS363" s="77">
        <f t="shared" si="595"/>
        <v>0</v>
      </c>
      <c r="BT363" s="77">
        <f t="shared" si="596"/>
        <v>0</v>
      </c>
      <c r="BU363" s="77">
        <f t="shared" si="597"/>
        <v>0</v>
      </c>
      <c r="BV363" s="77">
        <f t="shared" si="598"/>
        <v>0</v>
      </c>
      <c r="BW363" s="77">
        <f t="shared" si="599"/>
        <v>0</v>
      </c>
      <c r="BX363" s="77">
        <f t="shared" si="600"/>
        <v>0</v>
      </c>
      <c r="BY363" s="77">
        <f t="shared" si="601"/>
        <v>0</v>
      </c>
      <c r="BZ363" s="77">
        <f t="shared" si="602"/>
        <v>0</v>
      </c>
      <c r="CA363" s="77">
        <f t="shared" si="603"/>
        <v>0</v>
      </c>
      <c r="CB363" s="77">
        <f t="shared" si="604"/>
        <v>0</v>
      </c>
      <c r="CC363" s="77">
        <f t="shared" si="605"/>
        <v>0</v>
      </c>
      <c r="CD363" s="75"/>
      <c r="CE363" s="77"/>
      <c r="CF363" s="77">
        <f t="shared" si="606"/>
        <v>0</v>
      </c>
      <c r="CG363" s="77">
        <f t="shared" si="607"/>
        <v>0</v>
      </c>
      <c r="CH363" s="77">
        <f t="shared" si="608"/>
        <v>0</v>
      </c>
      <c r="CI363" s="77">
        <f t="shared" si="609"/>
        <v>0</v>
      </c>
      <c r="CJ363" s="77">
        <f t="shared" si="610"/>
        <v>0</v>
      </c>
      <c r="CK363" s="77">
        <f t="shared" si="611"/>
        <v>0</v>
      </c>
      <c r="CL363" s="77">
        <f t="shared" si="612"/>
        <v>0</v>
      </c>
      <c r="CM363" s="77">
        <f t="shared" si="613"/>
        <v>0</v>
      </c>
      <c r="CN363" s="77">
        <f t="shared" si="614"/>
        <v>0</v>
      </c>
      <c r="CO363" s="77">
        <f t="shared" si="615"/>
        <v>0</v>
      </c>
      <c r="CP363" s="77">
        <f t="shared" si="616"/>
        <v>0</v>
      </c>
      <c r="CQ363" s="77">
        <f t="shared" si="617"/>
        <v>0</v>
      </c>
      <c r="CR363" s="77">
        <f t="shared" si="618"/>
        <v>0</v>
      </c>
      <c r="CS363" s="75"/>
      <c r="CT363" s="75"/>
      <c r="CU363" s="78">
        <f t="shared" si="631"/>
        <v>320.04816666666659</v>
      </c>
      <c r="CV363" s="78">
        <f t="shared" si="632"/>
        <v>-833.33333333333337</v>
      </c>
      <c r="CW363" s="78">
        <f t="shared" si="633"/>
        <v>-833.33333333333337</v>
      </c>
      <c r="CX363" s="78">
        <f t="shared" si="634"/>
        <v>-833.33333333333337</v>
      </c>
      <c r="CY363" s="78">
        <f t="shared" si="635"/>
        <v>-833.33333333333337</v>
      </c>
      <c r="CZ363" s="78">
        <f t="shared" si="636"/>
        <v>-833.33333333333337</v>
      </c>
      <c r="DA363" s="78">
        <f t="shared" si="637"/>
        <v>-833.33333333333337</v>
      </c>
      <c r="DB363" s="78">
        <f t="shared" si="638"/>
        <v>-833.33333333333337</v>
      </c>
      <c r="DC363" s="78">
        <f t="shared" si="639"/>
        <v>-833.33333333333337</v>
      </c>
      <c r="DD363" s="78">
        <f t="shared" si="640"/>
        <v>-833.33333333333337</v>
      </c>
      <c r="DE363" s="78">
        <f t="shared" si="641"/>
        <v>-833.33333333333337</v>
      </c>
      <c r="DF363" s="78">
        <f t="shared" si="642"/>
        <v>-833.33333333333337</v>
      </c>
      <c r="DG363" s="77">
        <f t="shared" si="643"/>
        <v>-8846.6184999999987</v>
      </c>
      <c r="DH363" s="75"/>
      <c r="DJ363" s="6">
        <f t="shared" si="644"/>
        <v>30</v>
      </c>
      <c r="DK363" s="6">
        <f t="shared" si="645"/>
        <v>0</v>
      </c>
      <c r="DL363" s="6">
        <f t="shared" si="646"/>
        <v>0</v>
      </c>
      <c r="DM363" s="6">
        <f t="shared" si="647"/>
        <v>0</v>
      </c>
      <c r="DN363" s="6">
        <f t="shared" si="648"/>
        <v>0</v>
      </c>
      <c r="DO363" s="6">
        <f t="shared" si="649"/>
        <v>0</v>
      </c>
      <c r="DP363" s="6">
        <f t="shared" si="650"/>
        <v>0</v>
      </c>
      <c r="DQ363" s="6">
        <f t="shared" si="651"/>
        <v>0</v>
      </c>
      <c r="DR363" s="6">
        <f t="shared" si="652"/>
        <v>0</v>
      </c>
      <c r="DS363" s="6">
        <f t="shared" si="653"/>
        <v>0</v>
      </c>
      <c r="DT363" s="6">
        <f t="shared" si="654"/>
        <v>0</v>
      </c>
      <c r="DU363" s="6">
        <f t="shared" si="655"/>
        <v>0</v>
      </c>
      <c r="DV363" s="77">
        <f t="shared" si="673"/>
        <v>30</v>
      </c>
      <c r="DY363" s="6">
        <v>0</v>
      </c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77">
        <f t="shared" si="671"/>
        <v>0</v>
      </c>
      <c r="EO363" s="75">
        <f t="shared" si="619"/>
        <v>350.04816666666659</v>
      </c>
      <c r="EP363" s="75">
        <f t="shared" si="620"/>
        <v>-833.33333333333337</v>
      </c>
      <c r="EQ363" s="75">
        <f t="shared" si="621"/>
        <v>-833.33333333333337</v>
      </c>
      <c r="ER363" s="75">
        <f t="shared" si="622"/>
        <v>-833.33333333333337</v>
      </c>
      <c r="ES363" s="75">
        <f t="shared" si="623"/>
        <v>-833.33333333333337</v>
      </c>
      <c r="ET363" s="75">
        <f t="shared" si="624"/>
        <v>-833.33333333333337</v>
      </c>
      <c r="EU363" s="75">
        <f t="shared" si="625"/>
        <v>-833.33333333333337</v>
      </c>
      <c r="EV363" s="75">
        <f t="shared" si="626"/>
        <v>-833.33333333333337</v>
      </c>
      <c r="EW363" s="75">
        <f t="shared" si="627"/>
        <v>-833.33333333333337</v>
      </c>
      <c r="EX363" s="75">
        <f t="shared" si="628"/>
        <v>-833.33333333333337</v>
      </c>
      <c r="EY363" s="75">
        <f t="shared" si="629"/>
        <v>-833.33333333333337</v>
      </c>
      <c r="EZ363" s="75">
        <f t="shared" si="630"/>
        <v>-833.33333333333337</v>
      </c>
      <c r="FA363" s="77">
        <f t="shared" si="672"/>
        <v>-8816.6184999999987</v>
      </c>
      <c r="FD363" s="75">
        <f t="shared" si="656"/>
        <v>-5049.2281666666668</v>
      </c>
      <c r="FE363" s="75">
        <f t="shared" si="657"/>
        <v>833.33333333333337</v>
      </c>
      <c r="FF363" s="75">
        <f t="shared" si="658"/>
        <v>833.33333333333337</v>
      </c>
      <c r="FG363" s="75">
        <f t="shared" si="659"/>
        <v>833.33333333333337</v>
      </c>
      <c r="FH363" s="75">
        <f t="shared" si="660"/>
        <v>833.33333333333337</v>
      </c>
      <c r="FI363" s="75">
        <f t="shared" si="661"/>
        <v>833.33333333333337</v>
      </c>
      <c r="FJ363" s="75">
        <f t="shared" si="662"/>
        <v>833.33333333333337</v>
      </c>
      <c r="FK363" s="75">
        <f t="shared" si="663"/>
        <v>833.33333333333337</v>
      </c>
      <c r="FL363" s="75">
        <f t="shared" si="664"/>
        <v>833.33333333333337</v>
      </c>
      <c r="FM363" s="75">
        <f t="shared" si="665"/>
        <v>833.33333333333337</v>
      </c>
      <c r="FN363" s="75">
        <f t="shared" si="666"/>
        <v>833.33333333333337</v>
      </c>
      <c r="FO363" s="75">
        <f t="shared" si="667"/>
        <v>833.33333333333337</v>
      </c>
      <c r="FP363" s="75">
        <f t="shared" si="668"/>
        <v>4117.4384999999984</v>
      </c>
    </row>
    <row r="364" spans="1:172" ht="15" customHeight="1" outlineLevel="2" x14ac:dyDescent="0.25">
      <c r="A364" s="30">
        <v>12</v>
      </c>
      <c r="B364" s="30" t="s">
        <v>408</v>
      </c>
      <c r="C364" s="30" t="s">
        <v>169</v>
      </c>
      <c r="D364" s="64">
        <v>15005</v>
      </c>
      <c r="E364" s="61" t="s">
        <v>1056</v>
      </c>
      <c r="F364" s="39" t="s">
        <v>441</v>
      </c>
      <c r="G364" s="36" t="s">
        <v>410</v>
      </c>
      <c r="H364" s="36" t="s">
        <v>410</v>
      </c>
      <c r="I364" s="39" t="s">
        <v>442</v>
      </c>
      <c r="J364" s="44" t="s">
        <v>434</v>
      </c>
      <c r="K364" s="44" t="s">
        <v>434</v>
      </c>
      <c r="L364" s="38" t="s">
        <v>335</v>
      </c>
      <c r="M364" s="33" t="s">
        <v>405</v>
      </c>
      <c r="N364" s="34">
        <v>0</v>
      </c>
      <c r="O364" s="34">
        <v>0</v>
      </c>
      <c r="P364" s="34">
        <v>0</v>
      </c>
      <c r="Q364" s="34">
        <v>0.5</v>
      </c>
      <c r="R364" s="33">
        <v>0</v>
      </c>
      <c r="S364" s="40">
        <f t="shared" si="684"/>
        <v>-1666.6666666666667</v>
      </c>
      <c r="T364" s="33">
        <v>30</v>
      </c>
      <c r="U364" s="40"/>
      <c r="X364" s="75">
        <f>+VLOOKUP($D364,[1]venta_neta_cons!$A$2:$N$1048576,3,0)</f>
        <v>25325</v>
      </c>
      <c r="Y364" s="75">
        <f>+VLOOKUP($D364,[1]venta_neta_cons!$A$2:$N$1048576,4,0)</f>
        <v>0</v>
      </c>
      <c r="Z364" s="75">
        <f>+VLOOKUP($D364,[1]venta_neta_cons!$A$2:$N$1048576,5,0)</f>
        <v>0</v>
      </c>
      <c r="AA364" s="75">
        <f>+VLOOKUP($D364,[1]venta_neta_cons!$A$2:$N$1048576,6,0)</f>
        <v>0</v>
      </c>
      <c r="AB364" s="75">
        <f>+VLOOKUP($D364,[1]venta_neta_cons!$A$2:$N$1048576,7,0)</f>
        <v>0</v>
      </c>
      <c r="AC364" s="75">
        <f>+VLOOKUP($D364,[1]venta_neta_cons!$A$2:$N$1048576,8,0)</f>
        <v>0</v>
      </c>
      <c r="AD364" s="75">
        <f>+VLOOKUP($D364,[1]venta_neta_cons!$A$2:$N$1048576,9,0)</f>
        <v>0</v>
      </c>
      <c r="AE364" s="75">
        <f>+VLOOKUP($D364,[1]venta_neta_cons!$A$2:$N$1048576,10,0)</f>
        <v>0</v>
      </c>
      <c r="AF364" s="75">
        <f>+VLOOKUP($D364,[1]venta_neta_cons!$A$2:$N$1048576,11,0)</f>
        <v>0</v>
      </c>
      <c r="AG364" s="75">
        <f>+VLOOKUP($D364,[1]venta_neta_cons!$A$2:$N$1048576,12,0)</f>
        <v>0</v>
      </c>
      <c r="AH364" s="75">
        <f>+VLOOKUP($D364,[1]venta_neta_cons!$A$2:$N$1048576,13,0)</f>
        <v>0</v>
      </c>
      <c r="AI364" s="75">
        <f>+VLOOKUP($D364,[1]venta_neta_cons!$A$2:$N$1048576,14,0)</f>
        <v>0</v>
      </c>
      <c r="AJ364" s="76">
        <f t="shared" si="592"/>
        <v>25325</v>
      </c>
      <c r="AK364" s="159">
        <f t="shared" si="590"/>
        <v>0.20215241855873636</v>
      </c>
      <c r="AL364" s="76"/>
      <c r="AM364" s="75">
        <f>+VLOOKUP($D364,[1]saldo_cons!$A$2:$N$1048576,3,0)</f>
        <v>-21021.510000000002</v>
      </c>
      <c r="AN364" s="75">
        <f>+VLOOKUP($D364,[1]saldo_cons!$A$2:$N$1048576,4,0)</f>
        <v>0</v>
      </c>
      <c r="AO364" s="75">
        <f>+VLOOKUP($D364,[1]saldo_cons!$A$2:$N$1048576,5,0)</f>
        <v>0</v>
      </c>
      <c r="AP364" s="75">
        <f>+VLOOKUP($D364,[1]saldo_cons!$A$2:$N$1048576,6,0)</f>
        <v>0</v>
      </c>
      <c r="AQ364" s="75">
        <f>+VLOOKUP($D364,[1]saldo_cons!$A$2:$N$1048576,7,0)</f>
        <v>0</v>
      </c>
      <c r="AR364" s="75">
        <f>+VLOOKUP($D364,[1]saldo_cons!$A$2:$N$1048576,8,0)</f>
        <v>0</v>
      </c>
      <c r="AS364" s="75">
        <f>+VLOOKUP($D364,[1]saldo_cons!$A$2:$N$1048576,9,0)</f>
        <v>0</v>
      </c>
      <c r="AT364" s="75">
        <f>+VLOOKUP($D364,[1]saldo_cons!$A$2:$N$1048576,10,0)</f>
        <v>0</v>
      </c>
      <c r="AU364" s="75">
        <f>+VLOOKUP($D364,[1]saldo_cons!$A$2:$N$1048576,11,0)</f>
        <v>0</v>
      </c>
      <c r="AV364" s="75">
        <f>+VLOOKUP($D364,[1]saldo_cons!$A$2:$N$1048576,12,0)</f>
        <v>0</v>
      </c>
      <c r="AW364" s="75">
        <f>+VLOOKUP($D364,[1]saldo_cons!$A$2:$N$1048576,13,0)</f>
        <v>0</v>
      </c>
      <c r="AX364" s="75">
        <f>+VLOOKUP($D364,[1]saldo_cons!$A$2:$N$1048576,14,0)</f>
        <v>0</v>
      </c>
      <c r="AY364" s="76">
        <f t="shared" si="669"/>
        <v>-21021.510000000002</v>
      </c>
      <c r="AZ364" s="76"/>
      <c r="BA364" s="76"/>
      <c r="BB364" s="75">
        <f>+VLOOKUP($D364,[1]ggr_cons!$A$2:$N$1048576,3,0)</f>
        <v>5119.5099999999984</v>
      </c>
      <c r="BC364" s="75">
        <f>+VLOOKUP($D364,[1]ggr_cons!$A$2:$N$1048576,4,0)</f>
        <v>0</v>
      </c>
      <c r="BD364" s="75">
        <f>+VLOOKUP($D364,[1]ggr_cons!$A$2:$N$1048576,5,0)</f>
        <v>0</v>
      </c>
      <c r="BE364" s="75">
        <f>+VLOOKUP($D364,[1]ggr_cons!$A$2:$N$1048576,6,0)</f>
        <v>0</v>
      </c>
      <c r="BF364" s="75">
        <f>+VLOOKUP($D364,[1]ggr_cons!$A$2:$N$1048576,7,0)</f>
        <v>0</v>
      </c>
      <c r="BG364" s="75">
        <f>+VLOOKUP($D364,[1]ggr_cons!$A$2:$N$1048576,8,0)</f>
        <v>0</v>
      </c>
      <c r="BH364" s="75">
        <f>+VLOOKUP($D364,[1]ggr_cons!$A$2:$N$1048576,9,0)</f>
        <v>0</v>
      </c>
      <c r="BI364" s="75">
        <f>+VLOOKUP($D364,[1]ggr_cons!$A$2:$N$1048576,10,0)</f>
        <v>0</v>
      </c>
      <c r="BJ364" s="75">
        <f>+VLOOKUP($D364,[1]ggr_cons!$A$2:$N$1048576,11,0)</f>
        <v>0</v>
      </c>
      <c r="BK364" s="75">
        <f>+VLOOKUP($D364,[1]ggr_cons!$A$2:$N$1048576,12,0)</f>
        <v>0</v>
      </c>
      <c r="BL364" s="75">
        <f>+VLOOKUP($D364,[1]ggr_cons!$A$2:$N$1048576,13,0)</f>
        <v>0</v>
      </c>
      <c r="BM364" s="75">
        <f>+VLOOKUP($D364,[1]ggr_cons!$A$2:$N$1048576,14,0)</f>
        <v>0</v>
      </c>
      <c r="BN364" s="76">
        <f t="shared" si="670"/>
        <v>5119.5099999999984</v>
      </c>
      <c r="BO364" s="75"/>
      <c r="BP364" s="75"/>
      <c r="BQ364" s="77">
        <f t="shared" si="593"/>
        <v>0</v>
      </c>
      <c r="BR364" s="77">
        <f t="shared" si="594"/>
        <v>0</v>
      </c>
      <c r="BS364" s="77">
        <f t="shared" si="595"/>
        <v>0</v>
      </c>
      <c r="BT364" s="77">
        <f t="shared" si="596"/>
        <v>0</v>
      </c>
      <c r="BU364" s="77">
        <f t="shared" si="597"/>
        <v>0</v>
      </c>
      <c r="BV364" s="77">
        <f t="shared" si="598"/>
        <v>0</v>
      </c>
      <c r="BW364" s="77">
        <f t="shared" si="599"/>
        <v>0</v>
      </c>
      <c r="BX364" s="77">
        <f t="shared" si="600"/>
        <v>0</v>
      </c>
      <c r="BY364" s="77">
        <f t="shared" si="601"/>
        <v>0</v>
      </c>
      <c r="BZ364" s="77">
        <f t="shared" si="602"/>
        <v>0</v>
      </c>
      <c r="CA364" s="77">
        <f t="shared" si="603"/>
        <v>0</v>
      </c>
      <c r="CB364" s="77">
        <f t="shared" si="604"/>
        <v>0</v>
      </c>
      <c r="CC364" s="77">
        <f t="shared" si="605"/>
        <v>0</v>
      </c>
      <c r="CD364" s="75"/>
      <c r="CE364" s="77"/>
      <c r="CF364" s="77">
        <f t="shared" si="606"/>
        <v>0</v>
      </c>
      <c r="CG364" s="77">
        <f t="shared" si="607"/>
        <v>0</v>
      </c>
      <c r="CH364" s="77">
        <f t="shared" si="608"/>
        <v>0</v>
      </c>
      <c r="CI364" s="77">
        <f t="shared" si="609"/>
        <v>0</v>
      </c>
      <c r="CJ364" s="77">
        <f t="shared" si="610"/>
        <v>0</v>
      </c>
      <c r="CK364" s="77">
        <f t="shared" si="611"/>
        <v>0</v>
      </c>
      <c r="CL364" s="77">
        <f t="shared" si="612"/>
        <v>0</v>
      </c>
      <c r="CM364" s="77">
        <f t="shared" si="613"/>
        <v>0</v>
      </c>
      <c r="CN364" s="77">
        <f t="shared" si="614"/>
        <v>0</v>
      </c>
      <c r="CO364" s="77">
        <f t="shared" si="615"/>
        <v>0</v>
      </c>
      <c r="CP364" s="77">
        <f t="shared" si="616"/>
        <v>0</v>
      </c>
      <c r="CQ364" s="77">
        <f t="shared" si="617"/>
        <v>0</v>
      </c>
      <c r="CR364" s="77">
        <f t="shared" si="618"/>
        <v>0</v>
      </c>
      <c r="CS364" s="75"/>
      <c r="CT364" s="75"/>
      <c r="CU364" s="78">
        <f t="shared" si="631"/>
        <v>1470.4461666666657</v>
      </c>
      <c r="CV364" s="78">
        <f t="shared" si="632"/>
        <v>-833.33333333333337</v>
      </c>
      <c r="CW364" s="78">
        <f t="shared" si="633"/>
        <v>-833.33333333333337</v>
      </c>
      <c r="CX364" s="78">
        <f t="shared" si="634"/>
        <v>-833.33333333333337</v>
      </c>
      <c r="CY364" s="78">
        <f t="shared" si="635"/>
        <v>-833.33333333333337</v>
      </c>
      <c r="CZ364" s="78">
        <f t="shared" si="636"/>
        <v>-833.33333333333337</v>
      </c>
      <c r="DA364" s="78">
        <f t="shared" si="637"/>
        <v>-833.33333333333337</v>
      </c>
      <c r="DB364" s="78">
        <f t="shared" si="638"/>
        <v>-833.33333333333337</v>
      </c>
      <c r="DC364" s="78">
        <f t="shared" si="639"/>
        <v>-833.33333333333337</v>
      </c>
      <c r="DD364" s="78">
        <f t="shared" si="640"/>
        <v>-833.33333333333337</v>
      </c>
      <c r="DE364" s="78">
        <f t="shared" si="641"/>
        <v>-833.33333333333337</v>
      </c>
      <c r="DF364" s="78">
        <f t="shared" si="642"/>
        <v>-833.33333333333337</v>
      </c>
      <c r="DG364" s="77">
        <f t="shared" si="643"/>
        <v>-7696.2205000000004</v>
      </c>
      <c r="DH364" s="75"/>
      <c r="DJ364" s="6">
        <f t="shared" si="644"/>
        <v>30</v>
      </c>
      <c r="DK364" s="6">
        <f t="shared" si="645"/>
        <v>0</v>
      </c>
      <c r="DL364" s="6">
        <f t="shared" si="646"/>
        <v>0</v>
      </c>
      <c r="DM364" s="6">
        <f t="shared" si="647"/>
        <v>0</v>
      </c>
      <c r="DN364" s="6">
        <f t="shared" si="648"/>
        <v>0</v>
      </c>
      <c r="DO364" s="6">
        <f t="shared" si="649"/>
        <v>0</v>
      </c>
      <c r="DP364" s="6">
        <f t="shared" si="650"/>
        <v>0</v>
      </c>
      <c r="DQ364" s="6">
        <f t="shared" si="651"/>
        <v>0</v>
      </c>
      <c r="DR364" s="6">
        <f t="shared" si="652"/>
        <v>0</v>
      </c>
      <c r="DS364" s="6">
        <f t="shared" si="653"/>
        <v>0</v>
      </c>
      <c r="DT364" s="6">
        <f t="shared" si="654"/>
        <v>0</v>
      </c>
      <c r="DU364" s="6">
        <f t="shared" si="655"/>
        <v>0</v>
      </c>
      <c r="DV364" s="77">
        <f t="shared" si="673"/>
        <v>30</v>
      </c>
      <c r="DY364" s="6">
        <v>0</v>
      </c>
      <c r="DZ364" s="6">
        <v>0</v>
      </c>
      <c r="EA364" s="6">
        <v>0</v>
      </c>
      <c r="EB364" s="6">
        <v>0</v>
      </c>
      <c r="EC364" s="6">
        <v>0</v>
      </c>
      <c r="ED364" s="6">
        <v>0</v>
      </c>
      <c r="EE364" s="6">
        <v>0</v>
      </c>
      <c r="EF364" s="6">
        <v>0</v>
      </c>
      <c r="EG364" s="6">
        <v>0</v>
      </c>
      <c r="EH364" s="6">
        <v>0</v>
      </c>
      <c r="EI364" s="6">
        <v>0</v>
      </c>
      <c r="EJ364" s="6">
        <v>0</v>
      </c>
      <c r="EK364" s="77">
        <f t="shared" si="671"/>
        <v>0</v>
      </c>
      <c r="EO364" s="75">
        <f t="shared" si="619"/>
        <v>1500.4461666666657</v>
      </c>
      <c r="EP364" s="75">
        <f t="shared" si="620"/>
        <v>-833.33333333333337</v>
      </c>
      <c r="EQ364" s="75">
        <f t="shared" si="621"/>
        <v>-833.33333333333337</v>
      </c>
      <c r="ER364" s="75">
        <f t="shared" si="622"/>
        <v>-833.33333333333337</v>
      </c>
      <c r="ES364" s="75">
        <f t="shared" si="623"/>
        <v>-833.33333333333337</v>
      </c>
      <c r="ET364" s="75">
        <f t="shared" si="624"/>
        <v>-833.33333333333337</v>
      </c>
      <c r="EU364" s="75">
        <f t="shared" si="625"/>
        <v>-833.33333333333337</v>
      </c>
      <c r="EV364" s="75">
        <f t="shared" si="626"/>
        <v>-833.33333333333337</v>
      </c>
      <c r="EW364" s="75">
        <f t="shared" si="627"/>
        <v>-833.33333333333337</v>
      </c>
      <c r="EX364" s="75">
        <f t="shared" si="628"/>
        <v>-833.33333333333337</v>
      </c>
      <c r="EY364" s="75">
        <f t="shared" si="629"/>
        <v>-833.33333333333337</v>
      </c>
      <c r="EZ364" s="75">
        <f t="shared" si="630"/>
        <v>-833.33333333333337</v>
      </c>
      <c r="FA364" s="77">
        <f t="shared" si="672"/>
        <v>-7666.2205000000004</v>
      </c>
      <c r="FD364" s="75">
        <f t="shared" si="656"/>
        <v>-22521.956166666667</v>
      </c>
      <c r="FE364" s="75">
        <f t="shared" si="657"/>
        <v>833.33333333333337</v>
      </c>
      <c r="FF364" s="75">
        <f t="shared" si="658"/>
        <v>833.33333333333337</v>
      </c>
      <c r="FG364" s="75">
        <f t="shared" si="659"/>
        <v>833.33333333333337</v>
      </c>
      <c r="FH364" s="75">
        <f t="shared" si="660"/>
        <v>833.33333333333337</v>
      </c>
      <c r="FI364" s="75">
        <f t="shared" si="661"/>
        <v>833.33333333333337</v>
      </c>
      <c r="FJ364" s="75">
        <f t="shared" si="662"/>
        <v>833.33333333333337</v>
      </c>
      <c r="FK364" s="75">
        <f t="shared" si="663"/>
        <v>833.33333333333337</v>
      </c>
      <c r="FL364" s="75">
        <f t="shared" si="664"/>
        <v>833.33333333333337</v>
      </c>
      <c r="FM364" s="75">
        <f t="shared" si="665"/>
        <v>833.33333333333337</v>
      </c>
      <c r="FN364" s="75">
        <f t="shared" si="666"/>
        <v>833.33333333333337</v>
      </c>
      <c r="FO364" s="75">
        <f t="shared" si="667"/>
        <v>833.33333333333337</v>
      </c>
      <c r="FP364" s="75">
        <f t="shared" si="668"/>
        <v>-13355.289500000003</v>
      </c>
    </row>
    <row r="365" spans="1:172" ht="15" customHeight="1" outlineLevel="2" x14ac:dyDescent="0.25">
      <c r="A365" s="30">
        <v>12</v>
      </c>
      <c r="B365" s="30" t="s">
        <v>408</v>
      </c>
      <c r="C365" s="30" t="s">
        <v>169</v>
      </c>
      <c r="D365" s="64">
        <v>15006</v>
      </c>
      <c r="E365" s="61" t="s">
        <v>1057</v>
      </c>
      <c r="F365" s="39" t="s">
        <v>443</v>
      </c>
      <c r="G365" s="36" t="s">
        <v>410</v>
      </c>
      <c r="H365" s="36" t="s">
        <v>410</v>
      </c>
      <c r="I365" s="39" t="s">
        <v>444</v>
      </c>
      <c r="J365" s="44" t="s">
        <v>445</v>
      </c>
      <c r="K365" s="44" t="s">
        <v>434</v>
      </c>
      <c r="L365" s="38" t="s">
        <v>335</v>
      </c>
      <c r="M365" s="33" t="s">
        <v>405</v>
      </c>
      <c r="N365" s="34">
        <v>0</v>
      </c>
      <c r="O365" s="34">
        <v>0</v>
      </c>
      <c r="P365" s="34">
        <v>0</v>
      </c>
      <c r="Q365" s="34">
        <v>0.5</v>
      </c>
      <c r="R365" s="33">
        <v>0</v>
      </c>
      <c r="S365" s="40">
        <f t="shared" si="684"/>
        <v>-1666.6666666666667</v>
      </c>
      <c r="T365" s="33">
        <v>30</v>
      </c>
      <c r="U365" s="40"/>
      <c r="X365" s="75">
        <f>+VLOOKUP($D365,[1]venta_neta_cons!$A$2:$N$1048576,3,0)</f>
        <v>168026</v>
      </c>
      <c r="Y365" s="75">
        <f>+VLOOKUP($D365,[1]venta_neta_cons!$A$2:$N$1048576,4,0)</f>
        <v>0</v>
      </c>
      <c r="Z365" s="75">
        <f>+VLOOKUP($D365,[1]venta_neta_cons!$A$2:$N$1048576,5,0)</f>
        <v>0</v>
      </c>
      <c r="AA365" s="75">
        <f>+VLOOKUP($D365,[1]venta_neta_cons!$A$2:$N$1048576,6,0)</f>
        <v>0</v>
      </c>
      <c r="AB365" s="75">
        <f>+VLOOKUP($D365,[1]venta_neta_cons!$A$2:$N$1048576,7,0)</f>
        <v>0</v>
      </c>
      <c r="AC365" s="75">
        <f>+VLOOKUP($D365,[1]venta_neta_cons!$A$2:$N$1048576,8,0)</f>
        <v>0</v>
      </c>
      <c r="AD365" s="75">
        <f>+VLOOKUP($D365,[1]venta_neta_cons!$A$2:$N$1048576,9,0)</f>
        <v>0</v>
      </c>
      <c r="AE365" s="75">
        <f>+VLOOKUP($D365,[1]venta_neta_cons!$A$2:$N$1048576,10,0)</f>
        <v>0</v>
      </c>
      <c r="AF365" s="75">
        <f>+VLOOKUP($D365,[1]venta_neta_cons!$A$2:$N$1048576,11,0)</f>
        <v>0</v>
      </c>
      <c r="AG365" s="75">
        <f>+VLOOKUP($D365,[1]venta_neta_cons!$A$2:$N$1048576,12,0)</f>
        <v>0</v>
      </c>
      <c r="AH365" s="75">
        <f>+VLOOKUP($D365,[1]venta_neta_cons!$A$2:$N$1048576,13,0)</f>
        <v>0</v>
      </c>
      <c r="AI365" s="75">
        <f>+VLOOKUP($D365,[1]venta_neta_cons!$A$2:$N$1048576,14,0)</f>
        <v>0</v>
      </c>
      <c r="AJ365" s="76">
        <f t="shared" si="592"/>
        <v>168026</v>
      </c>
      <c r="AK365" s="159">
        <f t="shared" si="590"/>
        <v>-0.17531780795829224</v>
      </c>
      <c r="AL365" s="76"/>
      <c r="AM365" s="75">
        <f>+VLOOKUP($D365,[1]saldo_cons!$A$2:$N$1048576,3,0)</f>
        <v>-63971.950000000012</v>
      </c>
      <c r="AN365" s="75">
        <f>+VLOOKUP($D365,[1]saldo_cons!$A$2:$N$1048576,4,0)</f>
        <v>0</v>
      </c>
      <c r="AO365" s="75">
        <f>+VLOOKUP($D365,[1]saldo_cons!$A$2:$N$1048576,5,0)</f>
        <v>0</v>
      </c>
      <c r="AP365" s="75">
        <f>+VLOOKUP($D365,[1]saldo_cons!$A$2:$N$1048576,6,0)</f>
        <v>0</v>
      </c>
      <c r="AQ365" s="75">
        <f>+VLOOKUP($D365,[1]saldo_cons!$A$2:$N$1048576,7,0)</f>
        <v>0</v>
      </c>
      <c r="AR365" s="75">
        <f>+VLOOKUP($D365,[1]saldo_cons!$A$2:$N$1048576,8,0)</f>
        <v>0</v>
      </c>
      <c r="AS365" s="75">
        <f>+VLOOKUP($D365,[1]saldo_cons!$A$2:$N$1048576,9,0)</f>
        <v>0</v>
      </c>
      <c r="AT365" s="75">
        <f>+VLOOKUP($D365,[1]saldo_cons!$A$2:$N$1048576,10,0)</f>
        <v>0</v>
      </c>
      <c r="AU365" s="75">
        <f>+VLOOKUP($D365,[1]saldo_cons!$A$2:$N$1048576,11,0)</f>
        <v>0</v>
      </c>
      <c r="AV365" s="75">
        <f>+VLOOKUP($D365,[1]saldo_cons!$A$2:$N$1048576,12,0)</f>
        <v>0</v>
      </c>
      <c r="AW365" s="75">
        <f>+VLOOKUP($D365,[1]saldo_cons!$A$2:$N$1048576,13,0)</f>
        <v>0</v>
      </c>
      <c r="AX365" s="75">
        <f>+VLOOKUP($D365,[1]saldo_cons!$A$2:$N$1048576,14,0)</f>
        <v>0</v>
      </c>
      <c r="AY365" s="76">
        <f t="shared" si="669"/>
        <v>-63971.950000000012</v>
      </c>
      <c r="AZ365" s="76"/>
      <c r="BA365" s="76"/>
      <c r="BB365" s="75">
        <f>+VLOOKUP($D365,[1]ggr_cons!$A$2:$N$1048576,3,0)</f>
        <v>-29457.950000000012</v>
      </c>
      <c r="BC365" s="75">
        <f>+VLOOKUP($D365,[1]ggr_cons!$A$2:$N$1048576,4,0)</f>
        <v>0</v>
      </c>
      <c r="BD365" s="75">
        <f>+VLOOKUP($D365,[1]ggr_cons!$A$2:$N$1048576,5,0)</f>
        <v>0</v>
      </c>
      <c r="BE365" s="75">
        <f>+VLOOKUP($D365,[1]ggr_cons!$A$2:$N$1048576,6,0)</f>
        <v>0</v>
      </c>
      <c r="BF365" s="75">
        <f>+VLOOKUP($D365,[1]ggr_cons!$A$2:$N$1048576,7,0)</f>
        <v>0</v>
      </c>
      <c r="BG365" s="75">
        <f>+VLOOKUP($D365,[1]ggr_cons!$A$2:$N$1048576,8,0)</f>
        <v>0</v>
      </c>
      <c r="BH365" s="75">
        <f>+VLOOKUP($D365,[1]ggr_cons!$A$2:$N$1048576,9,0)</f>
        <v>0</v>
      </c>
      <c r="BI365" s="75">
        <f>+VLOOKUP($D365,[1]ggr_cons!$A$2:$N$1048576,10,0)</f>
        <v>0</v>
      </c>
      <c r="BJ365" s="75">
        <f>+VLOOKUP($D365,[1]ggr_cons!$A$2:$N$1048576,11,0)</f>
        <v>0</v>
      </c>
      <c r="BK365" s="75">
        <f>+VLOOKUP($D365,[1]ggr_cons!$A$2:$N$1048576,12,0)</f>
        <v>0</v>
      </c>
      <c r="BL365" s="75">
        <f>+VLOOKUP($D365,[1]ggr_cons!$A$2:$N$1048576,13,0)</f>
        <v>0</v>
      </c>
      <c r="BM365" s="75">
        <f>+VLOOKUP($D365,[1]ggr_cons!$A$2:$N$1048576,14,0)</f>
        <v>0</v>
      </c>
      <c r="BN365" s="76">
        <f t="shared" si="670"/>
        <v>-29457.950000000012</v>
      </c>
      <c r="BO365" s="75"/>
      <c r="BP365" s="75"/>
      <c r="BQ365" s="77">
        <f t="shared" si="593"/>
        <v>0</v>
      </c>
      <c r="BR365" s="77">
        <f t="shared" si="594"/>
        <v>0</v>
      </c>
      <c r="BS365" s="77">
        <f t="shared" si="595"/>
        <v>0</v>
      </c>
      <c r="BT365" s="77">
        <f t="shared" si="596"/>
        <v>0</v>
      </c>
      <c r="BU365" s="77">
        <f t="shared" si="597"/>
        <v>0</v>
      </c>
      <c r="BV365" s="77">
        <f t="shared" si="598"/>
        <v>0</v>
      </c>
      <c r="BW365" s="77">
        <f t="shared" si="599"/>
        <v>0</v>
      </c>
      <c r="BX365" s="77">
        <f t="shared" si="600"/>
        <v>0</v>
      </c>
      <c r="BY365" s="77">
        <f t="shared" si="601"/>
        <v>0</v>
      </c>
      <c r="BZ365" s="77">
        <f t="shared" si="602"/>
        <v>0</v>
      </c>
      <c r="CA365" s="77">
        <f t="shared" si="603"/>
        <v>0</v>
      </c>
      <c r="CB365" s="77">
        <f t="shared" si="604"/>
        <v>0</v>
      </c>
      <c r="CC365" s="77">
        <f t="shared" si="605"/>
        <v>0</v>
      </c>
      <c r="CD365" s="75"/>
      <c r="CE365" s="77"/>
      <c r="CF365" s="77">
        <f t="shared" si="606"/>
        <v>0</v>
      </c>
      <c r="CG365" s="77">
        <f t="shared" si="607"/>
        <v>0</v>
      </c>
      <c r="CH365" s="77">
        <f t="shared" si="608"/>
        <v>0</v>
      </c>
      <c r="CI365" s="77">
        <f t="shared" si="609"/>
        <v>0</v>
      </c>
      <c r="CJ365" s="77">
        <f t="shared" si="610"/>
        <v>0</v>
      </c>
      <c r="CK365" s="77">
        <f t="shared" si="611"/>
        <v>0</v>
      </c>
      <c r="CL365" s="77">
        <f t="shared" si="612"/>
        <v>0</v>
      </c>
      <c r="CM365" s="77">
        <f t="shared" si="613"/>
        <v>0</v>
      </c>
      <c r="CN365" s="77">
        <f t="shared" si="614"/>
        <v>0</v>
      </c>
      <c r="CO365" s="77">
        <f t="shared" si="615"/>
        <v>0</v>
      </c>
      <c r="CP365" s="77">
        <f t="shared" si="616"/>
        <v>0</v>
      </c>
      <c r="CQ365" s="77">
        <f t="shared" si="617"/>
        <v>0</v>
      </c>
      <c r="CR365" s="77">
        <f t="shared" si="618"/>
        <v>0</v>
      </c>
      <c r="CS365" s="75"/>
      <c r="CT365" s="75"/>
      <c r="CU365" s="78">
        <f t="shared" si="631"/>
        <v>-14089.410833333339</v>
      </c>
      <c r="CV365" s="78">
        <f t="shared" si="632"/>
        <v>-833.33333333333337</v>
      </c>
      <c r="CW365" s="78">
        <f t="shared" si="633"/>
        <v>-833.33333333333337</v>
      </c>
      <c r="CX365" s="78">
        <f t="shared" si="634"/>
        <v>-833.33333333333337</v>
      </c>
      <c r="CY365" s="78">
        <f t="shared" si="635"/>
        <v>-833.33333333333337</v>
      </c>
      <c r="CZ365" s="78">
        <f t="shared" si="636"/>
        <v>-833.33333333333337</v>
      </c>
      <c r="DA365" s="78">
        <f t="shared" si="637"/>
        <v>-833.33333333333337</v>
      </c>
      <c r="DB365" s="78">
        <f t="shared" si="638"/>
        <v>-833.33333333333337</v>
      </c>
      <c r="DC365" s="78">
        <f t="shared" si="639"/>
        <v>-833.33333333333337</v>
      </c>
      <c r="DD365" s="78">
        <f t="shared" si="640"/>
        <v>-833.33333333333337</v>
      </c>
      <c r="DE365" s="78">
        <f t="shared" si="641"/>
        <v>-833.33333333333337</v>
      </c>
      <c r="DF365" s="78">
        <f t="shared" si="642"/>
        <v>-833.33333333333337</v>
      </c>
      <c r="DG365" s="77">
        <f t="shared" si="643"/>
        <v>-23256.077499999996</v>
      </c>
      <c r="DH365" s="75"/>
      <c r="DJ365" s="6">
        <f t="shared" si="644"/>
        <v>30</v>
      </c>
      <c r="DK365" s="6">
        <f t="shared" si="645"/>
        <v>0</v>
      </c>
      <c r="DL365" s="6">
        <f t="shared" si="646"/>
        <v>0</v>
      </c>
      <c r="DM365" s="6">
        <f t="shared" si="647"/>
        <v>0</v>
      </c>
      <c r="DN365" s="6">
        <f t="shared" si="648"/>
        <v>0</v>
      </c>
      <c r="DO365" s="6">
        <f t="shared" si="649"/>
        <v>0</v>
      </c>
      <c r="DP365" s="6">
        <f t="shared" si="650"/>
        <v>0</v>
      </c>
      <c r="DQ365" s="6">
        <f t="shared" si="651"/>
        <v>0</v>
      </c>
      <c r="DR365" s="6">
        <f t="shared" si="652"/>
        <v>0</v>
      </c>
      <c r="DS365" s="6">
        <f t="shared" si="653"/>
        <v>0</v>
      </c>
      <c r="DT365" s="6">
        <f t="shared" si="654"/>
        <v>0</v>
      </c>
      <c r="DU365" s="6">
        <f t="shared" si="655"/>
        <v>0</v>
      </c>
      <c r="DV365" s="77">
        <f t="shared" si="673"/>
        <v>30</v>
      </c>
      <c r="DY365" s="6">
        <v>0</v>
      </c>
      <c r="DZ365" s="6">
        <v>0</v>
      </c>
      <c r="EA365" s="6">
        <v>0</v>
      </c>
      <c r="EB365" s="6">
        <v>0</v>
      </c>
      <c r="EC365" s="6">
        <v>0</v>
      </c>
      <c r="ED365" s="6">
        <v>0</v>
      </c>
      <c r="EE365" s="6">
        <v>0</v>
      </c>
      <c r="EF365" s="6">
        <v>0</v>
      </c>
      <c r="EG365" s="6">
        <v>0</v>
      </c>
      <c r="EH365" s="6">
        <v>0</v>
      </c>
      <c r="EI365" s="6">
        <v>0</v>
      </c>
      <c r="EJ365" s="6">
        <v>0</v>
      </c>
      <c r="EK365" s="77">
        <f t="shared" si="671"/>
        <v>0</v>
      </c>
      <c r="EO365" s="75">
        <f t="shared" si="619"/>
        <v>-14059.410833333339</v>
      </c>
      <c r="EP365" s="75">
        <f t="shared" si="620"/>
        <v>-833.33333333333337</v>
      </c>
      <c r="EQ365" s="75">
        <f t="shared" si="621"/>
        <v>-833.33333333333337</v>
      </c>
      <c r="ER365" s="75">
        <f t="shared" si="622"/>
        <v>-833.33333333333337</v>
      </c>
      <c r="ES365" s="75">
        <f t="shared" si="623"/>
        <v>-833.33333333333337</v>
      </c>
      <c r="ET365" s="75">
        <f t="shared" si="624"/>
        <v>-833.33333333333337</v>
      </c>
      <c r="EU365" s="75">
        <f t="shared" si="625"/>
        <v>-833.33333333333337</v>
      </c>
      <c r="EV365" s="75">
        <f t="shared" si="626"/>
        <v>-833.33333333333337</v>
      </c>
      <c r="EW365" s="75">
        <f t="shared" si="627"/>
        <v>-833.33333333333337</v>
      </c>
      <c r="EX365" s="75">
        <f t="shared" si="628"/>
        <v>-833.33333333333337</v>
      </c>
      <c r="EY365" s="75">
        <f t="shared" si="629"/>
        <v>-833.33333333333337</v>
      </c>
      <c r="EZ365" s="75">
        <f t="shared" si="630"/>
        <v>-833.33333333333337</v>
      </c>
      <c r="FA365" s="77">
        <f t="shared" si="672"/>
        <v>-23226.077499999996</v>
      </c>
      <c r="FD365" s="75">
        <f t="shared" si="656"/>
        <v>-49912.539166666669</v>
      </c>
      <c r="FE365" s="75">
        <f t="shared" si="657"/>
        <v>833.33333333333337</v>
      </c>
      <c r="FF365" s="75">
        <f t="shared" si="658"/>
        <v>833.33333333333337</v>
      </c>
      <c r="FG365" s="75">
        <f t="shared" si="659"/>
        <v>833.33333333333337</v>
      </c>
      <c r="FH365" s="75">
        <f t="shared" si="660"/>
        <v>833.33333333333337</v>
      </c>
      <c r="FI365" s="75">
        <f t="shared" si="661"/>
        <v>833.33333333333337</v>
      </c>
      <c r="FJ365" s="75">
        <f t="shared" si="662"/>
        <v>833.33333333333337</v>
      </c>
      <c r="FK365" s="75">
        <f t="shared" si="663"/>
        <v>833.33333333333337</v>
      </c>
      <c r="FL365" s="75">
        <f t="shared" si="664"/>
        <v>833.33333333333337</v>
      </c>
      <c r="FM365" s="75">
        <f t="shared" si="665"/>
        <v>833.33333333333337</v>
      </c>
      <c r="FN365" s="75">
        <f t="shared" si="666"/>
        <v>833.33333333333337</v>
      </c>
      <c r="FO365" s="75">
        <f t="shared" si="667"/>
        <v>833.33333333333337</v>
      </c>
      <c r="FP365" s="75">
        <f t="shared" si="668"/>
        <v>-40745.872500000012</v>
      </c>
    </row>
    <row r="366" spans="1:172" ht="15" customHeight="1" outlineLevel="2" x14ac:dyDescent="0.25">
      <c r="A366" s="30">
        <v>12</v>
      </c>
      <c r="B366" s="30" t="s">
        <v>408</v>
      </c>
      <c r="C366" s="30" t="s">
        <v>169</v>
      </c>
      <c r="D366" s="64">
        <v>15007</v>
      </c>
      <c r="E366" s="61" t="s">
        <v>1058</v>
      </c>
      <c r="F366" s="39" t="s">
        <v>446</v>
      </c>
      <c r="G366" s="36" t="s">
        <v>410</v>
      </c>
      <c r="H366" s="36" t="s">
        <v>410</v>
      </c>
      <c r="I366" s="39" t="s">
        <v>447</v>
      </c>
      <c r="J366" s="44" t="s">
        <v>445</v>
      </c>
      <c r="K366" s="44" t="s">
        <v>434</v>
      </c>
      <c r="L366" s="38" t="s">
        <v>335</v>
      </c>
      <c r="M366" s="33" t="s">
        <v>405</v>
      </c>
      <c r="N366" s="34">
        <v>0</v>
      </c>
      <c r="O366" s="34">
        <v>0</v>
      </c>
      <c r="P366" s="34">
        <v>0</v>
      </c>
      <c r="Q366" s="34">
        <v>0.5</v>
      </c>
      <c r="R366" s="33">
        <v>0</v>
      </c>
      <c r="S366" s="40">
        <f t="shared" si="684"/>
        <v>-1666.6666666666667</v>
      </c>
      <c r="T366" s="33">
        <v>30</v>
      </c>
      <c r="U366" s="40"/>
      <c r="X366" s="75">
        <f>+VLOOKUP($D366,[1]venta_neta_cons!$A$2:$N$1048576,3,0)</f>
        <v>65231</v>
      </c>
      <c r="Y366" s="75">
        <f>+VLOOKUP($D366,[1]venta_neta_cons!$A$2:$N$1048576,4,0)</f>
        <v>0</v>
      </c>
      <c r="Z366" s="75">
        <f>+VLOOKUP($D366,[1]venta_neta_cons!$A$2:$N$1048576,5,0)</f>
        <v>0</v>
      </c>
      <c r="AA366" s="75">
        <f>+VLOOKUP($D366,[1]venta_neta_cons!$A$2:$N$1048576,6,0)</f>
        <v>0</v>
      </c>
      <c r="AB366" s="75">
        <f>+VLOOKUP($D366,[1]venta_neta_cons!$A$2:$N$1048576,7,0)</f>
        <v>0</v>
      </c>
      <c r="AC366" s="75">
        <f>+VLOOKUP($D366,[1]venta_neta_cons!$A$2:$N$1048576,8,0)</f>
        <v>0</v>
      </c>
      <c r="AD366" s="75">
        <f>+VLOOKUP($D366,[1]venta_neta_cons!$A$2:$N$1048576,9,0)</f>
        <v>0</v>
      </c>
      <c r="AE366" s="75">
        <f>+VLOOKUP($D366,[1]venta_neta_cons!$A$2:$N$1048576,10,0)</f>
        <v>0</v>
      </c>
      <c r="AF366" s="75">
        <f>+VLOOKUP($D366,[1]venta_neta_cons!$A$2:$N$1048576,11,0)</f>
        <v>0</v>
      </c>
      <c r="AG366" s="75">
        <f>+VLOOKUP($D366,[1]venta_neta_cons!$A$2:$N$1048576,12,0)</f>
        <v>0</v>
      </c>
      <c r="AH366" s="75">
        <f>+VLOOKUP($D366,[1]venta_neta_cons!$A$2:$N$1048576,13,0)</f>
        <v>0</v>
      </c>
      <c r="AI366" s="75">
        <f>+VLOOKUP($D366,[1]venta_neta_cons!$A$2:$N$1048576,14,0)</f>
        <v>0</v>
      </c>
      <c r="AJ366" s="76">
        <f t="shared" si="592"/>
        <v>65231</v>
      </c>
      <c r="AK366" s="159">
        <f t="shared" si="590"/>
        <v>0.18959697076543358</v>
      </c>
      <c r="AL366" s="76"/>
      <c r="AM366" s="75">
        <f>+VLOOKUP($D366,[1]saldo_cons!$A$2:$N$1048576,3,0)</f>
        <v>-54832.69</v>
      </c>
      <c r="AN366" s="75">
        <f>+VLOOKUP($D366,[1]saldo_cons!$A$2:$N$1048576,4,0)</f>
        <v>0</v>
      </c>
      <c r="AO366" s="75">
        <f>+VLOOKUP($D366,[1]saldo_cons!$A$2:$N$1048576,5,0)</f>
        <v>0</v>
      </c>
      <c r="AP366" s="75">
        <f>+VLOOKUP($D366,[1]saldo_cons!$A$2:$N$1048576,6,0)</f>
        <v>0</v>
      </c>
      <c r="AQ366" s="75">
        <f>+VLOOKUP($D366,[1]saldo_cons!$A$2:$N$1048576,7,0)</f>
        <v>0</v>
      </c>
      <c r="AR366" s="75">
        <f>+VLOOKUP($D366,[1]saldo_cons!$A$2:$N$1048576,8,0)</f>
        <v>0</v>
      </c>
      <c r="AS366" s="75">
        <f>+VLOOKUP($D366,[1]saldo_cons!$A$2:$N$1048576,9,0)</f>
        <v>0</v>
      </c>
      <c r="AT366" s="75">
        <f>+VLOOKUP($D366,[1]saldo_cons!$A$2:$N$1048576,10,0)</f>
        <v>0</v>
      </c>
      <c r="AU366" s="75">
        <f>+VLOOKUP($D366,[1]saldo_cons!$A$2:$N$1048576,11,0)</f>
        <v>0</v>
      </c>
      <c r="AV366" s="75">
        <f>+VLOOKUP($D366,[1]saldo_cons!$A$2:$N$1048576,12,0)</f>
        <v>0</v>
      </c>
      <c r="AW366" s="75">
        <f>+VLOOKUP($D366,[1]saldo_cons!$A$2:$N$1048576,13,0)</f>
        <v>0</v>
      </c>
      <c r="AX366" s="75">
        <f>+VLOOKUP($D366,[1]saldo_cons!$A$2:$N$1048576,14,0)</f>
        <v>0</v>
      </c>
      <c r="AY366" s="76">
        <f t="shared" si="669"/>
        <v>-54832.69</v>
      </c>
      <c r="AZ366" s="76"/>
      <c r="BA366" s="76"/>
      <c r="BB366" s="75">
        <f>+VLOOKUP($D366,[1]ggr_cons!$A$2:$N$1048576,3,0)</f>
        <v>12367.599999999999</v>
      </c>
      <c r="BC366" s="75">
        <f>+VLOOKUP($D366,[1]ggr_cons!$A$2:$N$1048576,4,0)</f>
        <v>0</v>
      </c>
      <c r="BD366" s="75">
        <f>+VLOOKUP($D366,[1]ggr_cons!$A$2:$N$1048576,5,0)</f>
        <v>0</v>
      </c>
      <c r="BE366" s="75">
        <f>+VLOOKUP($D366,[1]ggr_cons!$A$2:$N$1048576,6,0)</f>
        <v>0</v>
      </c>
      <c r="BF366" s="75">
        <f>+VLOOKUP($D366,[1]ggr_cons!$A$2:$N$1048576,7,0)</f>
        <v>0</v>
      </c>
      <c r="BG366" s="75">
        <f>+VLOOKUP($D366,[1]ggr_cons!$A$2:$N$1048576,8,0)</f>
        <v>0</v>
      </c>
      <c r="BH366" s="75">
        <f>+VLOOKUP($D366,[1]ggr_cons!$A$2:$N$1048576,9,0)</f>
        <v>0</v>
      </c>
      <c r="BI366" s="75">
        <f>+VLOOKUP($D366,[1]ggr_cons!$A$2:$N$1048576,10,0)</f>
        <v>0</v>
      </c>
      <c r="BJ366" s="75">
        <f>+VLOOKUP($D366,[1]ggr_cons!$A$2:$N$1048576,11,0)</f>
        <v>0</v>
      </c>
      <c r="BK366" s="75">
        <f>+VLOOKUP($D366,[1]ggr_cons!$A$2:$N$1048576,12,0)</f>
        <v>0</v>
      </c>
      <c r="BL366" s="75">
        <f>+VLOOKUP($D366,[1]ggr_cons!$A$2:$N$1048576,13,0)</f>
        <v>0</v>
      </c>
      <c r="BM366" s="75">
        <f>+VLOOKUP($D366,[1]ggr_cons!$A$2:$N$1048576,14,0)</f>
        <v>0</v>
      </c>
      <c r="BN366" s="76">
        <f t="shared" si="670"/>
        <v>12367.599999999999</v>
      </c>
      <c r="BO366" s="75"/>
      <c r="BP366" s="75"/>
      <c r="BQ366" s="77">
        <f t="shared" si="593"/>
        <v>0</v>
      </c>
      <c r="BR366" s="77">
        <f t="shared" si="594"/>
        <v>0</v>
      </c>
      <c r="BS366" s="77">
        <f t="shared" si="595"/>
        <v>0</v>
      </c>
      <c r="BT366" s="77">
        <f t="shared" si="596"/>
        <v>0</v>
      </c>
      <c r="BU366" s="77">
        <f t="shared" si="597"/>
        <v>0</v>
      </c>
      <c r="BV366" s="77">
        <f t="shared" si="598"/>
        <v>0</v>
      </c>
      <c r="BW366" s="77">
        <f t="shared" si="599"/>
        <v>0</v>
      </c>
      <c r="BX366" s="77">
        <f t="shared" si="600"/>
        <v>0</v>
      </c>
      <c r="BY366" s="77">
        <f t="shared" si="601"/>
        <v>0</v>
      </c>
      <c r="BZ366" s="77">
        <f t="shared" si="602"/>
        <v>0</v>
      </c>
      <c r="CA366" s="77">
        <f t="shared" si="603"/>
        <v>0</v>
      </c>
      <c r="CB366" s="77">
        <f t="shared" si="604"/>
        <v>0</v>
      </c>
      <c r="CC366" s="77">
        <f t="shared" si="605"/>
        <v>0</v>
      </c>
      <c r="CD366" s="75"/>
      <c r="CE366" s="77"/>
      <c r="CF366" s="77">
        <f t="shared" si="606"/>
        <v>0</v>
      </c>
      <c r="CG366" s="77">
        <f t="shared" si="607"/>
        <v>0</v>
      </c>
      <c r="CH366" s="77">
        <f t="shared" si="608"/>
        <v>0</v>
      </c>
      <c r="CI366" s="77">
        <f t="shared" si="609"/>
        <v>0</v>
      </c>
      <c r="CJ366" s="77">
        <f t="shared" si="610"/>
        <v>0</v>
      </c>
      <c r="CK366" s="77">
        <f t="shared" si="611"/>
        <v>0</v>
      </c>
      <c r="CL366" s="77">
        <f t="shared" si="612"/>
        <v>0</v>
      </c>
      <c r="CM366" s="77">
        <f t="shared" si="613"/>
        <v>0</v>
      </c>
      <c r="CN366" s="77">
        <f t="shared" si="614"/>
        <v>0</v>
      </c>
      <c r="CO366" s="77">
        <f t="shared" si="615"/>
        <v>0</v>
      </c>
      <c r="CP366" s="77">
        <f t="shared" si="616"/>
        <v>0</v>
      </c>
      <c r="CQ366" s="77">
        <f t="shared" si="617"/>
        <v>0</v>
      </c>
      <c r="CR366" s="77">
        <f t="shared" si="618"/>
        <v>0</v>
      </c>
      <c r="CS366" s="75"/>
      <c r="CT366" s="75"/>
      <c r="CU366" s="78">
        <f t="shared" si="631"/>
        <v>4732.0866666666661</v>
      </c>
      <c r="CV366" s="78">
        <f t="shared" si="632"/>
        <v>-833.33333333333337</v>
      </c>
      <c r="CW366" s="78">
        <f t="shared" si="633"/>
        <v>-833.33333333333337</v>
      </c>
      <c r="CX366" s="78">
        <f t="shared" si="634"/>
        <v>-833.33333333333337</v>
      </c>
      <c r="CY366" s="78">
        <f t="shared" si="635"/>
        <v>-833.33333333333337</v>
      </c>
      <c r="CZ366" s="78">
        <f t="shared" si="636"/>
        <v>-833.33333333333337</v>
      </c>
      <c r="DA366" s="78">
        <f t="shared" si="637"/>
        <v>-833.33333333333337</v>
      </c>
      <c r="DB366" s="78">
        <f t="shared" si="638"/>
        <v>-833.33333333333337</v>
      </c>
      <c r="DC366" s="78">
        <f t="shared" si="639"/>
        <v>-833.33333333333337</v>
      </c>
      <c r="DD366" s="78">
        <f t="shared" si="640"/>
        <v>-833.33333333333337</v>
      </c>
      <c r="DE366" s="78">
        <f t="shared" si="641"/>
        <v>-833.33333333333337</v>
      </c>
      <c r="DF366" s="78">
        <f t="shared" si="642"/>
        <v>-833.33333333333337</v>
      </c>
      <c r="DG366" s="77">
        <f t="shared" si="643"/>
        <v>-4434.5800000000017</v>
      </c>
      <c r="DH366" s="75"/>
      <c r="DJ366" s="6">
        <f t="shared" si="644"/>
        <v>30</v>
      </c>
      <c r="DK366" s="6">
        <f t="shared" si="645"/>
        <v>0</v>
      </c>
      <c r="DL366" s="6">
        <f t="shared" si="646"/>
        <v>0</v>
      </c>
      <c r="DM366" s="6">
        <f t="shared" si="647"/>
        <v>0</v>
      </c>
      <c r="DN366" s="6">
        <f t="shared" si="648"/>
        <v>0</v>
      </c>
      <c r="DO366" s="6">
        <f t="shared" si="649"/>
        <v>0</v>
      </c>
      <c r="DP366" s="6">
        <f t="shared" si="650"/>
        <v>0</v>
      </c>
      <c r="DQ366" s="6">
        <f t="shared" si="651"/>
        <v>0</v>
      </c>
      <c r="DR366" s="6">
        <f t="shared" si="652"/>
        <v>0</v>
      </c>
      <c r="DS366" s="6">
        <f t="shared" si="653"/>
        <v>0</v>
      </c>
      <c r="DT366" s="6">
        <f t="shared" si="654"/>
        <v>0</v>
      </c>
      <c r="DU366" s="6">
        <f t="shared" si="655"/>
        <v>0</v>
      </c>
      <c r="DV366" s="77">
        <f t="shared" si="673"/>
        <v>30</v>
      </c>
      <c r="DY366" s="6">
        <v>0</v>
      </c>
      <c r="DZ366" s="6">
        <v>0</v>
      </c>
      <c r="EA366" s="6">
        <v>0</v>
      </c>
      <c r="EB366" s="6">
        <v>0</v>
      </c>
      <c r="EC366" s="6">
        <v>0</v>
      </c>
      <c r="ED366" s="6">
        <v>0</v>
      </c>
      <c r="EE366" s="6">
        <v>0</v>
      </c>
      <c r="EF366" s="6">
        <v>0</v>
      </c>
      <c r="EG366" s="6">
        <v>0</v>
      </c>
      <c r="EH366" s="6">
        <v>0</v>
      </c>
      <c r="EI366" s="6">
        <v>0</v>
      </c>
      <c r="EJ366" s="6">
        <v>0</v>
      </c>
      <c r="EK366" s="77">
        <f t="shared" si="671"/>
        <v>0</v>
      </c>
      <c r="EO366" s="75">
        <f t="shared" si="619"/>
        <v>4762.0866666666661</v>
      </c>
      <c r="EP366" s="75">
        <f t="shared" si="620"/>
        <v>-833.33333333333337</v>
      </c>
      <c r="EQ366" s="75">
        <f t="shared" si="621"/>
        <v>-833.33333333333337</v>
      </c>
      <c r="ER366" s="75">
        <f t="shared" si="622"/>
        <v>-833.33333333333337</v>
      </c>
      <c r="ES366" s="75">
        <f t="shared" si="623"/>
        <v>-833.33333333333337</v>
      </c>
      <c r="ET366" s="75">
        <f t="shared" si="624"/>
        <v>-833.33333333333337</v>
      </c>
      <c r="EU366" s="75">
        <f t="shared" si="625"/>
        <v>-833.33333333333337</v>
      </c>
      <c r="EV366" s="75">
        <f t="shared" si="626"/>
        <v>-833.33333333333337</v>
      </c>
      <c r="EW366" s="75">
        <f t="shared" si="627"/>
        <v>-833.33333333333337</v>
      </c>
      <c r="EX366" s="75">
        <f t="shared" si="628"/>
        <v>-833.33333333333337</v>
      </c>
      <c r="EY366" s="75">
        <f t="shared" si="629"/>
        <v>-833.33333333333337</v>
      </c>
      <c r="EZ366" s="75">
        <f t="shared" si="630"/>
        <v>-833.33333333333337</v>
      </c>
      <c r="FA366" s="77">
        <f t="shared" si="672"/>
        <v>-4404.5800000000017</v>
      </c>
      <c r="FD366" s="75">
        <f t="shared" si="656"/>
        <v>-59594.776666666672</v>
      </c>
      <c r="FE366" s="75">
        <f t="shared" si="657"/>
        <v>833.33333333333337</v>
      </c>
      <c r="FF366" s="75">
        <f t="shared" si="658"/>
        <v>833.33333333333337</v>
      </c>
      <c r="FG366" s="75">
        <f t="shared" si="659"/>
        <v>833.33333333333337</v>
      </c>
      <c r="FH366" s="75">
        <f t="shared" si="660"/>
        <v>833.33333333333337</v>
      </c>
      <c r="FI366" s="75">
        <f t="shared" si="661"/>
        <v>833.33333333333337</v>
      </c>
      <c r="FJ366" s="75">
        <f t="shared" si="662"/>
        <v>833.33333333333337</v>
      </c>
      <c r="FK366" s="75">
        <f t="shared" si="663"/>
        <v>833.33333333333337</v>
      </c>
      <c r="FL366" s="75">
        <f t="shared" si="664"/>
        <v>833.33333333333337</v>
      </c>
      <c r="FM366" s="75">
        <f t="shared" si="665"/>
        <v>833.33333333333337</v>
      </c>
      <c r="FN366" s="75">
        <f t="shared" si="666"/>
        <v>833.33333333333337</v>
      </c>
      <c r="FO366" s="75">
        <f t="shared" si="667"/>
        <v>833.33333333333337</v>
      </c>
      <c r="FP366" s="75">
        <f t="shared" si="668"/>
        <v>-50428.11</v>
      </c>
    </row>
    <row r="367" spans="1:172" ht="15" customHeight="1" outlineLevel="2" x14ac:dyDescent="0.25">
      <c r="A367" s="30">
        <v>12</v>
      </c>
      <c r="B367" s="30" t="s">
        <v>408</v>
      </c>
      <c r="C367" s="30" t="s">
        <v>169</v>
      </c>
      <c r="D367" s="64">
        <v>15008</v>
      </c>
      <c r="E367" s="61" t="s">
        <v>1059</v>
      </c>
      <c r="F367" s="39" t="s">
        <v>448</v>
      </c>
      <c r="G367" s="36" t="s">
        <v>410</v>
      </c>
      <c r="H367" s="36" t="s">
        <v>410</v>
      </c>
      <c r="I367" s="39" t="s">
        <v>449</v>
      </c>
      <c r="J367" s="39" t="s">
        <v>450</v>
      </c>
      <c r="K367" s="44" t="s">
        <v>434</v>
      </c>
      <c r="L367" s="38" t="s">
        <v>335</v>
      </c>
      <c r="M367" s="33" t="s">
        <v>405</v>
      </c>
      <c r="N367" s="34">
        <v>0</v>
      </c>
      <c r="O367" s="34">
        <v>0</v>
      </c>
      <c r="P367" s="34">
        <v>0</v>
      </c>
      <c r="Q367" s="34">
        <v>0.5</v>
      </c>
      <c r="R367" s="33">
        <v>0</v>
      </c>
      <c r="S367" s="40">
        <f t="shared" si="684"/>
        <v>-1666.6666666666667</v>
      </c>
      <c r="T367" s="33">
        <v>30</v>
      </c>
      <c r="U367" s="40"/>
      <c r="X367" s="75">
        <f>+VLOOKUP($D367,[1]venta_neta_cons!$A$2:$N$1048576,3,0)</f>
        <v>46807.59</v>
      </c>
      <c r="Y367" s="75">
        <f>+VLOOKUP($D367,[1]venta_neta_cons!$A$2:$N$1048576,4,0)</f>
        <v>0</v>
      </c>
      <c r="Z367" s="75">
        <f>+VLOOKUP($D367,[1]venta_neta_cons!$A$2:$N$1048576,5,0)</f>
        <v>0</v>
      </c>
      <c r="AA367" s="75">
        <f>+VLOOKUP($D367,[1]venta_neta_cons!$A$2:$N$1048576,6,0)</f>
        <v>0</v>
      </c>
      <c r="AB367" s="75">
        <f>+VLOOKUP($D367,[1]venta_neta_cons!$A$2:$N$1048576,7,0)</f>
        <v>0</v>
      </c>
      <c r="AC367" s="75">
        <f>+VLOOKUP($D367,[1]venta_neta_cons!$A$2:$N$1048576,8,0)</f>
        <v>0</v>
      </c>
      <c r="AD367" s="75">
        <f>+VLOOKUP($D367,[1]venta_neta_cons!$A$2:$N$1048576,9,0)</f>
        <v>0</v>
      </c>
      <c r="AE367" s="75">
        <f>+VLOOKUP($D367,[1]venta_neta_cons!$A$2:$N$1048576,10,0)</f>
        <v>0</v>
      </c>
      <c r="AF367" s="75">
        <f>+VLOOKUP($D367,[1]venta_neta_cons!$A$2:$N$1048576,11,0)</f>
        <v>0</v>
      </c>
      <c r="AG367" s="75">
        <f>+VLOOKUP($D367,[1]venta_neta_cons!$A$2:$N$1048576,12,0)</f>
        <v>0</v>
      </c>
      <c r="AH367" s="75">
        <f>+VLOOKUP($D367,[1]venta_neta_cons!$A$2:$N$1048576,13,0)</f>
        <v>0</v>
      </c>
      <c r="AI367" s="75">
        <f>+VLOOKUP($D367,[1]venta_neta_cons!$A$2:$N$1048576,14,0)</f>
        <v>0</v>
      </c>
      <c r="AJ367" s="76">
        <f t="shared" si="592"/>
        <v>46807.59</v>
      </c>
      <c r="AK367" s="159">
        <f t="shared" si="590"/>
        <v>0.13301411160027679</v>
      </c>
      <c r="AL367" s="76"/>
      <c r="AM367" s="75">
        <f>+VLOOKUP($D367,[1]saldo_cons!$A$2:$N$1048576,3,0)</f>
        <v>-13923.800000000003</v>
      </c>
      <c r="AN367" s="75">
        <f>+VLOOKUP($D367,[1]saldo_cons!$A$2:$N$1048576,4,0)</f>
        <v>0</v>
      </c>
      <c r="AO367" s="75">
        <f>+VLOOKUP($D367,[1]saldo_cons!$A$2:$N$1048576,5,0)</f>
        <v>0</v>
      </c>
      <c r="AP367" s="75">
        <f>+VLOOKUP($D367,[1]saldo_cons!$A$2:$N$1048576,6,0)</f>
        <v>0</v>
      </c>
      <c r="AQ367" s="75">
        <f>+VLOOKUP($D367,[1]saldo_cons!$A$2:$N$1048576,7,0)</f>
        <v>0</v>
      </c>
      <c r="AR367" s="75">
        <f>+VLOOKUP($D367,[1]saldo_cons!$A$2:$N$1048576,8,0)</f>
        <v>0</v>
      </c>
      <c r="AS367" s="75">
        <f>+VLOOKUP($D367,[1]saldo_cons!$A$2:$N$1048576,9,0)</f>
        <v>0</v>
      </c>
      <c r="AT367" s="75">
        <f>+VLOOKUP($D367,[1]saldo_cons!$A$2:$N$1048576,10,0)</f>
        <v>0</v>
      </c>
      <c r="AU367" s="75">
        <f>+VLOOKUP($D367,[1]saldo_cons!$A$2:$N$1048576,11,0)</f>
        <v>0</v>
      </c>
      <c r="AV367" s="75">
        <f>+VLOOKUP($D367,[1]saldo_cons!$A$2:$N$1048576,12,0)</f>
        <v>0</v>
      </c>
      <c r="AW367" s="75">
        <f>+VLOOKUP($D367,[1]saldo_cons!$A$2:$N$1048576,13,0)</f>
        <v>0</v>
      </c>
      <c r="AX367" s="75">
        <f>+VLOOKUP($D367,[1]saldo_cons!$A$2:$N$1048576,14,0)</f>
        <v>0</v>
      </c>
      <c r="AY367" s="76">
        <f t="shared" si="669"/>
        <v>-13923.800000000003</v>
      </c>
      <c r="AZ367" s="76"/>
      <c r="BA367" s="76"/>
      <c r="BB367" s="75">
        <f>+VLOOKUP($D367,[1]ggr_cons!$A$2:$N$1048576,3,0)</f>
        <v>6226.07</v>
      </c>
      <c r="BC367" s="75">
        <f>+VLOOKUP($D367,[1]ggr_cons!$A$2:$N$1048576,4,0)</f>
        <v>0</v>
      </c>
      <c r="BD367" s="75">
        <f>+VLOOKUP($D367,[1]ggr_cons!$A$2:$N$1048576,5,0)</f>
        <v>0</v>
      </c>
      <c r="BE367" s="75">
        <f>+VLOOKUP($D367,[1]ggr_cons!$A$2:$N$1048576,6,0)</f>
        <v>0</v>
      </c>
      <c r="BF367" s="75">
        <f>+VLOOKUP($D367,[1]ggr_cons!$A$2:$N$1048576,7,0)</f>
        <v>0</v>
      </c>
      <c r="BG367" s="75">
        <f>+VLOOKUP($D367,[1]ggr_cons!$A$2:$N$1048576,8,0)</f>
        <v>0</v>
      </c>
      <c r="BH367" s="75">
        <f>+VLOOKUP($D367,[1]ggr_cons!$A$2:$N$1048576,9,0)</f>
        <v>0</v>
      </c>
      <c r="BI367" s="75">
        <f>+VLOOKUP($D367,[1]ggr_cons!$A$2:$N$1048576,10,0)</f>
        <v>0</v>
      </c>
      <c r="BJ367" s="75">
        <f>+VLOOKUP($D367,[1]ggr_cons!$A$2:$N$1048576,11,0)</f>
        <v>0</v>
      </c>
      <c r="BK367" s="75">
        <f>+VLOOKUP($D367,[1]ggr_cons!$A$2:$N$1048576,12,0)</f>
        <v>0</v>
      </c>
      <c r="BL367" s="75">
        <f>+VLOOKUP($D367,[1]ggr_cons!$A$2:$N$1048576,13,0)</f>
        <v>0</v>
      </c>
      <c r="BM367" s="75">
        <f>+VLOOKUP($D367,[1]ggr_cons!$A$2:$N$1048576,14,0)</f>
        <v>0</v>
      </c>
      <c r="BN367" s="76">
        <f t="shared" si="670"/>
        <v>6226.07</v>
      </c>
      <c r="BO367" s="75"/>
      <c r="BP367" s="75"/>
      <c r="BQ367" s="77">
        <f t="shared" si="593"/>
        <v>0</v>
      </c>
      <c r="BR367" s="77">
        <f t="shared" si="594"/>
        <v>0</v>
      </c>
      <c r="BS367" s="77">
        <f t="shared" si="595"/>
        <v>0</v>
      </c>
      <c r="BT367" s="77">
        <f t="shared" si="596"/>
        <v>0</v>
      </c>
      <c r="BU367" s="77">
        <f t="shared" si="597"/>
        <v>0</v>
      </c>
      <c r="BV367" s="77">
        <f t="shared" si="598"/>
        <v>0</v>
      </c>
      <c r="BW367" s="77">
        <f t="shared" si="599"/>
        <v>0</v>
      </c>
      <c r="BX367" s="77">
        <f t="shared" si="600"/>
        <v>0</v>
      </c>
      <c r="BY367" s="77">
        <f t="shared" si="601"/>
        <v>0</v>
      </c>
      <c r="BZ367" s="77">
        <f t="shared" si="602"/>
        <v>0</v>
      </c>
      <c r="CA367" s="77">
        <f t="shared" si="603"/>
        <v>0</v>
      </c>
      <c r="CB367" s="77">
        <f t="shared" si="604"/>
        <v>0</v>
      </c>
      <c r="CC367" s="77">
        <f t="shared" si="605"/>
        <v>0</v>
      </c>
      <c r="CD367" s="75"/>
      <c r="CE367" s="77"/>
      <c r="CF367" s="77">
        <f t="shared" si="606"/>
        <v>0</v>
      </c>
      <c r="CG367" s="77">
        <f t="shared" si="607"/>
        <v>0</v>
      </c>
      <c r="CH367" s="77">
        <f t="shared" si="608"/>
        <v>0</v>
      </c>
      <c r="CI367" s="77">
        <f t="shared" si="609"/>
        <v>0</v>
      </c>
      <c r="CJ367" s="77">
        <f t="shared" si="610"/>
        <v>0</v>
      </c>
      <c r="CK367" s="77">
        <f t="shared" si="611"/>
        <v>0</v>
      </c>
      <c r="CL367" s="77">
        <f t="shared" si="612"/>
        <v>0</v>
      </c>
      <c r="CM367" s="77">
        <f t="shared" si="613"/>
        <v>0</v>
      </c>
      <c r="CN367" s="77">
        <f t="shared" si="614"/>
        <v>0</v>
      </c>
      <c r="CO367" s="77">
        <f t="shared" si="615"/>
        <v>0</v>
      </c>
      <c r="CP367" s="77">
        <f t="shared" si="616"/>
        <v>0</v>
      </c>
      <c r="CQ367" s="77">
        <f t="shared" si="617"/>
        <v>0</v>
      </c>
      <c r="CR367" s="77">
        <f t="shared" si="618"/>
        <v>0</v>
      </c>
      <c r="CS367" s="75"/>
      <c r="CT367" s="75"/>
      <c r="CU367" s="78">
        <f t="shared" si="631"/>
        <v>1968.3981666666664</v>
      </c>
      <c r="CV367" s="78">
        <f t="shared" si="632"/>
        <v>-833.33333333333337</v>
      </c>
      <c r="CW367" s="78">
        <f t="shared" si="633"/>
        <v>-833.33333333333337</v>
      </c>
      <c r="CX367" s="78">
        <f t="shared" si="634"/>
        <v>-833.33333333333337</v>
      </c>
      <c r="CY367" s="78">
        <f t="shared" si="635"/>
        <v>-833.33333333333337</v>
      </c>
      <c r="CZ367" s="78">
        <f t="shared" si="636"/>
        <v>-833.33333333333337</v>
      </c>
      <c r="DA367" s="78">
        <f t="shared" si="637"/>
        <v>-833.33333333333337</v>
      </c>
      <c r="DB367" s="78">
        <f t="shared" si="638"/>
        <v>-833.33333333333337</v>
      </c>
      <c r="DC367" s="78">
        <f t="shared" si="639"/>
        <v>-833.33333333333337</v>
      </c>
      <c r="DD367" s="78">
        <f t="shared" si="640"/>
        <v>-833.33333333333337</v>
      </c>
      <c r="DE367" s="78">
        <f t="shared" si="641"/>
        <v>-833.33333333333337</v>
      </c>
      <c r="DF367" s="78">
        <f t="shared" si="642"/>
        <v>-833.33333333333337</v>
      </c>
      <c r="DG367" s="77">
        <f t="shared" si="643"/>
        <v>-7198.2685000000001</v>
      </c>
      <c r="DH367" s="75"/>
      <c r="DJ367" s="6">
        <f t="shared" si="644"/>
        <v>30</v>
      </c>
      <c r="DK367" s="6">
        <f t="shared" si="645"/>
        <v>0</v>
      </c>
      <c r="DL367" s="6">
        <f t="shared" si="646"/>
        <v>0</v>
      </c>
      <c r="DM367" s="6">
        <f t="shared" si="647"/>
        <v>0</v>
      </c>
      <c r="DN367" s="6">
        <f t="shared" si="648"/>
        <v>0</v>
      </c>
      <c r="DO367" s="6">
        <f t="shared" si="649"/>
        <v>0</v>
      </c>
      <c r="DP367" s="6">
        <f t="shared" si="650"/>
        <v>0</v>
      </c>
      <c r="DQ367" s="6">
        <f t="shared" si="651"/>
        <v>0</v>
      </c>
      <c r="DR367" s="6">
        <f t="shared" si="652"/>
        <v>0</v>
      </c>
      <c r="DS367" s="6">
        <f t="shared" si="653"/>
        <v>0</v>
      </c>
      <c r="DT367" s="6">
        <f t="shared" si="654"/>
        <v>0</v>
      </c>
      <c r="DU367" s="6">
        <f t="shared" si="655"/>
        <v>0</v>
      </c>
      <c r="DV367" s="77">
        <f t="shared" si="673"/>
        <v>30</v>
      </c>
      <c r="DY367" s="6">
        <v>0</v>
      </c>
      <c r="DZ367" s="6">
        <v>0</v>
      </c>
      <c r="EA367" s="6">
        <v>0</v>
      </c>
      <c r="EB367" s="6">
        <v>0</v>
      </c>
      <c r="EC367" s="6">
        <v>0</v>
      </c>
      <c r="ED367" s="6">
        <v>0</v>
      </c>
      <c r="EE367" s="6">
        <v>0</v>
      </c>
      <c r="EF367" s="6">
        <v>0</v>
      </c>
      <c r="EG367" s="6">
        <v>0</v>
      </c>
      <c r="EH367" s="6">
        <v>0</v>
      </c>
      <c r="EI367" s="6">
        <v>0</v>
      </c>
      <c r="EJ367" s="6">
        <v>0</v>
      </c>
      <c r="EK367" s="77">
        <f t="shared" si="671"/>
        <v>0</v>
      </c>
      <c r="EO367" s="75">
        <f t="shared" si="619"/>
        <v>1998.3981666666664</v>
      </c>
      <c r="EP367" s="75">
        <f t="shared" si="620"/>
        <v>-833.33333333333337</v>
      </c>
      <c r="EQ367" s="75">
        <f t="shared" si="621"/>
        <v>-833.33333333333337</v>
      </c>
      <c r="ER367" s="75">
        <f t="shared" si="622"/>
        <v>-833.33333333333337</v>
      </c>
      <c r="ES367" s="75">
        <f t="shared" si="623"/>
        <v>-833.33333333333337</v>
      </c>
      <c r="ET367" s="75">
        <f t="shared" si="624"/>
        <v>-833.33333333333337</v>
      </c>
      <c r="EU367" s="75">
        <f t="shared" si="625"/>
        <v>-833.33333333333337</v>
      </c>
      <c r="EV367" s="75">
        <f t="shared" si="626"/>
        <v>-833.33333333333337</v>
      </c>
      <c r="EW367" s="75">
        <f t="shared" si="627"/>
        <v>-833.33333333333337</v>
      </c>
      <c r="EX367" s="75">
        <f t="shared" si="628"/>
        <v>-833.33333333333337</v>
      </c>
      <c r="EY367" s="75">
        <f t="shared" si="629"/>
        <v>-833.33333333333337</v>
      </c>
      <c r="EZ367" s="75">
        <f t="shared" si="630"/>
        <v>-833.33333333333337</v>
      </c>
      <c r="FA367" s="77">
        <f t="shared" si="672"/>
        <v>-7168.2685000000001</v>
      </c>
      <c r="FD367" s="75">
        <f t="shared" si="656"/>
        <v>-15922.198166666669</v>
      </c>
      <c r="FE367" s="75">
        <f t="shared" si="657"/>
        <v>833.33333333333337</v>
      </c>
      <c r="FF367" s="75">
        <f t="shared" si="658"/>
        <v>833.33333333333337</v>
      </c>
      <c r="FG367" s="75">
        <f t="shared" si="659"/>
        <v>833.33333333333337</v>
      </c>
      <c r="FH367" s="75">
        <f t="shared" si="660"/>
        <v>833.33333333333337</v>
      </c>
      <c r="FI367" s="75">
        <f t="shared" si="661"/>
        <v>833.33333333333337</v>
      </c>
      <c r="FJ367" s="75">
        <f t="shared" si="662"/>
        <v>833.33333333333337</v>
      </c>
      <c r="FK367" s="75">
        <f t="shared" si="663"/>
        <v>833.33333333333337</v>
      </c>
      <c r="FL367" s="75">
        <f t="shared" si="664"/>
        <v>833.33333333333337</v>
      </c>
      <c r="FM367" s="75">
        <f t="shared" si="665"/>
        <v>833.33333333333337</v>
      </c>
      <c r="FN367" s="75">
        <f t="shared" si="666"/>
        <v>833.33333333333337</v>
      </c>
      <c r="FO367" s="75">
        <f t="shared" si="667"/>
        <v>833.33333333333337</v>
      </c>
      <c r="FP367" s="75">
        <f t="shared" si="668"/>
        <v>-6755.5315000000028</v>
      </c>
    </row>
    <row r="368" spans="1:172" ht="15" customHeight="1" outlineLevel="2" x14ac:dyDescent="0.25">
      <c r="A368" s="30">
        <v>12</v>
      </c>
      <c r="B368" s="30" t="s">
        <v>408</v>
      </c>
      <c r="C368" s="30" t="s">
        <v>169</v>
      </c>
      <c r="D368" s="64">
        <v>15009</v>
      </c>
      <c r="E368" s="61" t="s">
        <v>1060</v>
      </c>
      <c r="F368" s="39" t="s">
        <v>451</v>
      </c>
      <c r="G368" s="36" t="s">
        <v>410</v>
      </c>
      <c r="H368" s="36" t="s">
        <v>410</v>
      </c>
      <c r="I368" s="39" t="s">
        <v>452</v>
      </c>
      <c r="J368" s="39" t="s">
        <v>453</v>
      </c>
      <c r="K368" s="44" t="s">
        <v>434</v>
      </c>
      <c r="L368" s="38" t="s">
        <v>335</v>
      </c>
      <c r="M368" s="33" t="s">
        <v>405</v>
      </c>
      <c r="N368" s="34">
        <v>0</v>
      </c>
      <c r="O368" s="34">
        <v>0</v>
      </c>
      <c r="P368" s="34">
        <v>0</v>
      </c>
      <c r="Q368" s="34">
        <v>0.5</v>
      </c>
      <c r="R368" s="33">
        <v>0</v>
      </c>
      <c r="S368" s="40">
        <f t="shared" si="684"/>
        <v>-1666.6666666666667</v>
      </c>
      <c r="T368" s="33">
        <v>30</v>
      </c>
      <c r="U368" s="40"/>
      <c r="X368" s="75">
        <f>+VLOOKUP($D368,[1]venta_neta_cons!$A$2:$N$1048576,3,0)</f>
        <v>22403.27</v>
      </c>
      <c r="Y368" s="75">
        <f>+VLOOKUP($D368,[1]venta_neta_cons!$A$2:$N$1048576,4,0)</f>
        <v>0</v>
      </c>
      <c r="Z368" s="75">
        <f>+VLOOKUP($D368,[1]venta_neta_cons!$A$2:$N$1048576,5,0)</f>
        <v>0</v>
      </c>
      <c r="AA368" s="75">
        <f>+VLOOKUP($D368,[1]venta_neta_cons!$A$2:$N$1048576,6,0)</f>
        <v>0</v>
      </c>
      <c r="AB368" s="75">
        <f>+VLOOKUP($D368,[1]venta_neta_cons!$A$2:$N$1048576,7,0)</f>
        <v>0</v>
      </c>
      <c r="AC368" s="75">
        <f>+VLOOKUP($D368,[1]venta_neta_cons!$A$2:$N$1048576,8,0)</f>
        <v>0</v>
      </c>
      <c r="AD368" s="75">
        <f>+VLOOKUP($D368,[1]venta_neta_cons!$A$2:$N$1048576,9,0)</f>
        <v>0</v>
      </c>
      <c r="AE368" s="75">
        <f>+VLOOKUP($D368,[1]venta_neta_cons!$A$2:$N$1048576,10,0)</f>
        <v>0</v>
      </c>
      <c r="AF368" s="75">
        <f>+VLOOKUP($D368,[1]venta_neta_cons!$A$2:$N$1048576,11,0)</f>
        <v>0</v>
      </c>
      <c r="AG368" s="75">
        <f>+VLOOKUP($D368,[1]venta_neta_cons!$A$2:$N$1048576,12,0)</f>
        <v>0</v>
      </c>
      <c r="AH368" s="75">
        <f>+VLOOKUP($D368,[1]venta_neta_cons!$A$2:$N$1048576,13,0)</f>
        <v>0</v>
      </c>
      <c r="AI368" s="75">
        <f>+VLOOKUP($D368,[1]venta_neta_cons!$A$2:$N$1048576,14,0)</f>
        <v>0</v>
      </c>
      <c r="AJ368" s="76">
        <f t="shared" si="592"/>
        <v>22403.27</v>
      </c>
      <c r="AK368" s="159">
        <f t="shared" si="590"/>
        <v>7.5746978008121121E-2</v>
      </c>
      <c r="AL368" s="76"/>
      <c r="AM368" s="75">
        <f>+VLOOKUP($D368,[1]saldo_cons!$A$2:$N$1048576,3,0)</f>
        <v>-47891.19</v>
      </c>
      <c r="AN368" s="75">
        <f>+VLOOKUP($D368,[1]saldo_cons!$A$2:$N$1048576,4,0)</f>
        <v>0</v>
      </c>
      <c r="AO368" s="75">
        <f>+VLOOKUP($D368,[1]saldo_cons!$A$2:$N$1048576,5,0)</f>
        <v>0</v>
      </c>
      <c r="AP368" s="75">
        <f>+VLOOKUP($D368,[1]saldo_cons!$A$2:$N$1048576,6,0)</f>
        <v>0</v>
      </c>
      <c r="AQ368" s="75">
        <f>+VLOOKUP($D368,[1]saldo_cons!$A$2:$N$1048576,7,0)</f>
        <v>0</v>
      </c>
      <c r="AR368" s="75">
        <f>+VLOOKUP($D368,[1]saldo_cons!$A$2:$N$1048576,8,0)</f>
        <v>0</v>
      </c>
      <c r="AS368" s="75">
        <f>+VLOOKUP($D368,[1]saldo_cons!$A$2:$N$1048576,9,0)</f>
        <v>0</v>
      </c>
      <c r="AT368" s="75">
        <f>+VLOOKUP($D368,[1]saldo_cons!$A$2:$N$1048576,10,0)</f>
        <v>0</v>
      </c>
      <c r="AU368" s="75">
        <f>+VLOOKUP($D368,[1]saldo_cons!$A$2:$N$1048576,11,0)</f>
        <v>0</v>
      </c>
      <c r="AV368" s="75">
        <f>+VLOOKUP($D368,[1]saldo_cons!$A$2:$N$1048576,12,0)</f>
        <v>0</v>
      </c>
      <c r="AW368" s="75">
        <f>+VLOOKUP($D368,[1]saldo_cons!$A$2:$N$1048576,13,0)</f>
        <v>0</v>
      </c>
      <c r="AX368" s="75">
        <f>+VLOOKUP($D368,[1]saldo_cons!$A$2:$N$1048576,14,0)</f>
        <v>0</v>
      </c>
      <c r="AY368" s="76">
        <f t="shared" si="669"/>
        <v>-47891.19</v>
      </c>
      <c r="AZ368" s="76"/>
      <c r="BA368" s="76"/>
      <c r="BB368" s="75">
        <f>+VLOOKUP($D368,[1]ggr_cons!$A$2:$N$1048576,3,0)</f>
        <v>1696.9799999999996</v>
      </c>
      <c r="BC368" s="75">
        <f>+VLOOKUP($D368,[1]ggr_cons!$A$2:$N$1048576,4,0)</f>
        <v>0</v>
      </c>
      <c r="BD368" s="75">
        <f>+VLOOKUP($D368,[1]ggr_cons!$A$2:$N$1048576,5,0)</f>
        <v>0</v>
      </c>
      <c r="BE368" s="75">
        <f>+VLOOKUP($D368,[1]ggr_cons!$A$2:$N$1048576,6,0)</f>
        <v>0</v>
      </c>
      <c r="BF368" s="75">
        <f>+VLOOKUP($D368,[1]ggr_cons!$A$2:$N$1048576,7,0)</f>
        <v>0</v>
      </c>
      <c r="BG368" s="75">
        <f>+VLOOKUP($D368,[1]ggr_cons!$A$2:$N$1048576,8,0)</f>
        <v>0</v>
      </c>
      <c r="BH368" s="75">
        <f>+VLOOKUP($D368,[1]ggr_cons!$A$2:$N$1048576,9,0)</f>
        <v>0</v>
      </c>
      <c r="BI368" s="75">
        <f>+VLOOKUP($D368,[1]ggr_cons!$A$2:$N$1048576,10,0)</f>
        <v>0</v>
      </c>
      <c r="BJ368" s="75">
        <f>+VLOOKUP($D368,[1]ggr_cons!$A$2:$N$1048576,11,0)</f>
        <v>0</v>
      </c>
      <c r="BK368" s="75">
        <f>+VLOOKUP($D368,[1]ggr_cons!$A$2:$N$1048576,12,0)</f>
        <v>0</v>
      </c>
      <c r="BL368" s="75">
        <f>+VLOOKUP($D368,[1]ggr_cons!$A$2:$N$1048576,13,0)</f>
        <v>0</v>
      </c>
      <c r="BM368" s="75">
        <f>+VLOOKUP($D368,[1]ggr_cons!$A$2:$N$1048576,14,0)</f>
        <v>0</v>
      </c>
      <c r="BN368" s="76">
        <f t="shared" si="670"/>
        <v>1696.9799999999996</v>
      </c>
      <c r="BO368" s="75"/>
      <c r="BP368" s="75"/>
      <c r="BQ368" s="77">
        <f t="shared" si="593"/>
        <v>0</v>
      </c>
      <c r="BR368" s="77">
        <f t="shared" si="594"/>
        <v>0</v>
      </c>
      <c r="BS368" s="77">
        <f t="shared" si="595"/>
        <v>0</v>
      </c>
      <c r="BT368" s="77">
        <f t="shared" si="596"/>
        <v>0</v>
      </c>
      <c r="BU368" s="77">
        <f t="shared" si="597"/>
        <v>0</v>
      </c>
      <c r="BV368" s="77">
        <f t="shared" si="598"/>
        <v>0</v>
      </c>
      <c r="BW368" s="77">
        <f t="shared" si="599"/>
        <v>0</v>
      </c>
      <c r="BX368" s="77">
        <f t="shared" si="600"/>
        <v>0</v>
      </c>
      <c r="BY368" s="77">
        <f t="shared" si="601"/>
        <v>0</v>
      </c>
      <c r="BZ368" s="77">
        <f t="shared" si="602"/>
        <v>0</v>
      </c>
      <c r="CA368" s="77">
        <f t="shared" si="603"/>
        <v>0</v>
      </c>
      <c r="CB368" s="77">
        <f t="shared" si="604"/>
        <v>0</v>
      </c>
      <c r="CC368" s="77">
        <f t="shared" si="605"/>
        <v>0</v>
      </c>
      <c r="CD368" s="75"/>
      <c r="CE368" s="77"/>
      <c r="CF368" s="77">
        <f t="shared" si="606"/>
        <v>0</v>
      </c>
      <c r="CG368" s="77">
        <f t="shared" si="607"/>
        <v>0</v>
      </c>
      <c r="CH368" s="77">
        <f t="shared" si="608"/>
        <v>0</v>
      </c>
      <c r="CI368" s="77">
        <f t="shared" si="609"/>
        <v>0</v>
      </c>
      <c r="CJ368" s="77">
        <f t="shared" si="610"/>
        <v>0</v>
      </c>
      <c r="CK368" s="77">
        <f t="shared" si="611"/>
        <v>0</v>
      </c>
      <c r="CL368" s="77">
        <f t="shared" si="612"/>
        <v>0</v>
      </c>
      <c r="CM368" s="77">
        <f t="shared" si="613"/>
        <v>0</v>
      </c>
      <c r="CN368" s="77">
        <f t="shared" si="614"/>
        <v>0</v>
      </c>
      <c r="CO368" s="77">
        <f t="shared" si="615"/>
        <v>0</v>
      </c>
      <c r="CP368" s="77">
        <f t="shared" si="616"/>
        <v>0</v>
      </c>
      <c r="CQ368" s="77">
        <f t="shared" si="617"/>
        <v>0</v>
      </c>
      <c r="CR368" s="77">
        <f t="shared" si="618"/>
        <v>0</v>
      </c>
      <c r="CS368" s="75"/>
      <c r="CT368" s="75"/>
      <c r="CU368" s="78">
        <f t="shared" si="631"/>
        <v>-69.692333333333522</v>
      </c>
      <c r="CV368" s="78">
        <f t="shared" si="632"/>
        <v>-833.33333333333337</v>
      </c>
      <c r="CW368" s="78">
        <f t="shared" si="633"/>
        <v>-833.33333333333337</v>
      </c>
      <c r="CX368" s="78">
        <f t="shared" si="634"/>
        <v>-833.33333333333337</v>
      </c>
      <c r="CY368" s="78">
        <f t="shared" si="635"/>
        <v>-833.33333333333337</v>
      </c>
      <c r="CZ368" s="78">
        <f t="shared" si="636"/>
        <v>-833.33333333333337</v>
      </c>
      <c r="DA368" s="78">
        <f t="shared" si="637"/>
        <v>-833.33333333333337</v>
      </c>
      <c r="DB368" s="78">
        <f t="shared" si="638"/>
        <v>-833.33333333333337</v>
      </c>
      <c r="DC368" s="78">
        <f t="shared" si="639"/>
        <v>-833.33333333333337</v>
      </c>
      <c r="DD368" s="78">
        <f t="shared" si="640"/>
        <v>-833.33333333333337</v>
      </c>
      <c r="DE368" s="78">
        <f t="shared" si="641"/>
        <v>-833.33333333333337</v>
      </c>
      <c r="DF368" s="78">
        <f t="shared" si="642"/>
        <v>-833.33333333333337</v>
      </c>
      <c r="DG368" s="77">
        <f t="shared" si="643"/>
        <v>-9236.3590000000004</v>
      </c>
      <c r="DH368" s="75"/>
      <c r="DJ368" s="6">
        <f t="shared" si="644"/>
        <v>30</v>
      </c>
      <c r="DK368" s="6">
        <f t="shared" si="645"/>
        <v>0</v>
      </c>
      <c r="DL368" s="6">
        <f t="shared" si="646"/>
        <v>0</v>
      </c>
      <c r="DM368" s="6">
        <f t="shared" si="647"/>
        <v>0</v>
      </c>
      <c r="DN368" s="6">
        <f t="shared" si="648"/>
        <v>0</v>
      </c>
      <c r="DO368" s="6">
        <f t="shared" si="649"/>
        <v>0</v>
      </c>
      <c r="DP368" s="6">
        <f t="shared" si="650"/>
        <v>0</v>
      </c>
      <c r="DQ368" s="6">
        <f t="shared" si="651"/>
        <v>0</v>
      </c>
      <c r="DR368" s="6">
        <f t="shared" si="652"/>
        <v>0</v>
      </c>
      <c r="DS368" s="6">
        <f t="shared" si="653"/>
        <v>0</v>
      </c>
      <c r="DT368" s="6">
        <f t="shared" si="654"/>
        <v>0</v>
      </c>
      <c r="DU368" s="6">
        <f t="shared" si="655"/>
        <v>0</v>
      </c>
      <c r="DV368" s="77">
        <f t="shared" si="673"/>
        <v>30</v>
      </c>
      <c r="DY368" s="6">
        <v>0</v>
      </c>
      <c r="DZ368" s="6">
        <v>0</v>
      </c>
      <c r="EA368" s="6">
        <v>0</v>
      </c>
      <c r="EB368" s="6">
        <v>0</v>
      </c>
      <c r="EC368" s="6">
        <v>0</v>
      </c>
      <c r="ED368" s="6">
        <v>0</v>
      </c>
      <c r="EE368" s="6">
        <v>0</v>
      </c>
      <c r="EF368" s="6">
        <v>0</v>
      </c>
      <c r="EG368" s="6">
        <v>0</v>
      </c>
      <c r="EH368" s="6">
        <v>0</v>
      </c>
      <c r="EI368" s="6">
        <v>0</v>
      </c>
      <c r="EJ368" s="6">
        <v>0</v>
      </c>
      <c r="EK368" s="77">
        <f t="shared" si="671"/>
        <v>0</v>
      </c>
      <c r="EO368" s="75">
        <f t="shared" si="619"/>
        <v>-39.692333333333522</v>
      </c>
      <c r="EP368" s="75">
        <f t="shared" si="620"/>
        <v>-833.33333333333337</v>
      </c>
      <c r="EQ368" s="75">
        <f t="shared" si="621"/>
        <v>-833.33333333333337</v>
      </c>
      <c r="ER368" s="75">
        <f t="shared" si="622"/>
        <v>-833.33333333333337</v>
      </c>
      <c r="ES368" s="75">
        <f t="shared" si="623"/>
        <v>-833.33333333333337</v>
      </c>
      <c r="ET368" s="75">
        <f t="shared" si="624"/>
        <v>-833.33333333333337</v>
      </c>
      <c r="EU368" s="75">
        <f t="shared" si="625"/>
        <v>-833.33333333333337</v>
      </c>
      <c r="EV368" s="75">
        <f t="shared" si="626"/>
        <v>-833.33333333333337</v>
      </c>
      <c r="EW368" s="75">
        <f t="shared" si="627"/>
        <v>-833.33333333333337</v>
      </c>
      <c r="EX368" s="75">
        <f t="shared" si="628"/>
        <v>-833.33333333333337</v>
      </c>
      <c r="EY368" s="75">
        <f t="shared" si="629"/>
        <v>-833.33333333333337</v>
      </c>
      <c r="EZ368" s="75">
        <f t="shared" si="630"/>
        <v>-833.33333333333337</v>
      </c>
      <c r="FA368" s="77">
        <f t="shared" si="672"/>
        <v>-9206.3590000000004</v>
      </c>
      <c r="FD368" s="75">
        <f t="shared" si="656"/>
        <v>-47851.49766666667</v>
      </c>
      <c r="FE368" s="75">
        <f t="shared" si="657"/>
        <v>833.33333333333337</v>
      </c>
      <c r="FF368" s="75">
        <f t="shared" si="658"/>
        <v>833.33333333333337</v>
      </c>
      <c r="FG368" s="75">
        <f t="shared" si="659"/>
        <v>833.33333333333337</v>
      </c>
      <c r="FH368" s="75">
        <f t="shared" si="660"/>
        <v>833.33333333333337</v>
      </c>
      <c r="FI368" s="75">
        <f t="shared" si="661"/>
        <v>833.33333333333337</v>
      </c>
      <c r="FJ368" s="75">
        <f t="shared" si="662"/>
        <v>833.33333333333337</v>
      </c>
      <c r="FK368" s="75">
        <f t="shared" si="663"/>
        <v>833.33333333333337</v>
      </c>
      <c r="FL368" s="75">
        <f t="shared" si="664"/>
        <v>833.33333333333337</v>
      </c>
      <c r="FM368" s="75">
        <f t="shared" si="665"/>
        <v>833.33333333333337</v>
      </c>
      <c r="FN368" s="75">
        <f t="shared" si="666"/>
        <v>833.33333333333337</v>
      </c>
      <c r="FO368" s="75">
        <f t="shared" si="667"/>
        <v>833.33333333333337</v>
      </c>
      <c r="FP368" s="75">
        <f t="shared" si="668"/>
        <v>-38684.831000000006</v>
      </c>
    </row>
    <row r="369" spans="1:172" ht="15" customHeight="1" outlineLevel="2" x14ac:dyDescent="0.25">
      <c r="A369" s="30">
        <v>12</v>
      </c>
      <c r="B369" s="30" t="s">
        <v>408</v>
      </c>
      <c r="C369" s="30" t="s">
        <v>169</v>
      </c>
      <c r="D369" s="64">
        <v>15010</v>
      </c>
      <c r="E369" s="61" t="s">
        <v>1061</v>
      </c>
      <c r="F369" s="39" t="s">
        <v>454</v>
      </c>
      <c r="G369" s="36" t="s">
        <v>410</v>
      </c>
      <c r="H369" s="36" t="s">
        <v>410</v>
      </c>
      <c r="I369" s="39" t="s">
        <v>455</v>
      </c>
      <c r="J369" s="37" t="s">
        <v>415</v>
      </c>
      <c r="K369" s="37" t="s">
        <v>415</v>
      </c>
      <c r="L369" s="38" t="s">
        <v>335</v>
      </c>
      <c r="M369" s="33" t="s">
        <v>405</v>
      </c>
      <c r="N369" s="34">
        <v>0</v>
      </c>
      <c r="O369" s="34">
        <v>0</v>
      </c>
      <c r="P369" s="34">
        <v>0</v>
      </c>
      <c r="Q369" s="34">
        <v>0.5</v>
      </c>
      <c r="R369" s="33">
        <v>0</v>
      </c>
      <c r="S369" s="40">
        <f t="shared" si="684"/>
        <v>-1666.6666666666667</v>
      </c>
      <c r="T369" s="33">
        <v>30</v>
      </c>
      <c r="U369" s="40"/>
      <c r="X369" s="75">
        <f>+VLOOKUP($D369,[1]venta_neta_cons!$A$2:$N$1048576,3,0)</f>
        <v>33616</v>
      </c>
      <c r="Y369" s="75">
        <f>+VLOOKUP($D369,[1]venta_neta_cons!$A$2:$N$1048576,4,0)</f>
        <v>0</v>
      </c>
      <c r="Z369" s="75">
        <f>+VLOOKUP($D369,[1]venta_neta_cons!$A$2:$N$1048576,5,0)</f>
        <v>0</v>
      </c>
      <c r="AA369" s="75">
        <f>+VLOOKUP($D369,[1]venta_neta_cons!$A$2:$N$1048576,6,0)</f>
        <v>0</v>
      </c>
      <c r="AB369" s="75">
        <f>+VLOOKUP($D369,[1]venta_neta_cons!$A$2:$N$1048576,7,0)</f>
        <v>0</v>
      </c>
      <c r="AC369" s="75">
        <f>+VLOOKUP($D369,[1]venta_neta_cons!$A$2:$N$1048576,8,0)</f>
        <v>0</v>
      </c>
      <c r="AD369" s="75">
        <f>+VLOOKUP($D369,[1]venta_neta_cons!$A$2:$N$1048576,9,0)</f>
        <v>0</v>
      </c>
      <c r="AE369" s="75">
        <f>+VLOOKUP($D369,[1]venta_neta_cons!$A$2:$N$1048576,10,0)</f>
        <v>0</v>
      </c>
      <c r="AF369" s="75">
        <f>+VLOOKUP($D369,[1]venta_neta_cons!$A$2:$N$1048576,11,0)</f>
        <v>0</v>
      </c>
      <c r="AG369" s="75">
        <f>+VLOOKUP($D369,[1]venta_neta_cons!$A$2:$N$1048576,12,0)</f>
        <v>0</v>
      </c>
      <c r="AH369" s="75">
        <f>+VLOOKUP($D369,[1]venta_neta_cons!$A$2:$N$1048576,13,0)</f>
        <v>0</v>
      </c>
      <c r="AI369" s="75">
        <f>+VLOOKUP($D369,[1]venta_neta_cons!$A$2:$N$1048576,14,0)</f>
        <v>0</v>
      </c>
      <c r="AJ369" s="76">
        <f t="shared" si="592"/>
        <v>33616</v>
      </c>
      <c r="AK369" s="159">
        <f t="shared" si="590"/>
        <v>0.28786619466920516</v>
      </c>
      <c r="AL369" s="76"/>
      <c r="AM369" s="75">
        <f>+VLOOKUP($D369,[1]saldo_cons!$A$2:$N$1048576,3,0)</f>
        <v>-32799.600000000006</v>
      </c>
      <c r="AN369" s="75">
        <f>+VLOOKUP($D369,[1]saldo_cons!$A$2:$N$1048576,4,0)</f>
        <v>0</v>
      </c>
      <c r="AO369" s="75">
        <f>+VLOOKUP($D369,[1]saldo_cons!$A$2:$N$1048576,5,0)</f>
        <v>0</v>
      </c>
      <c r="AP369" s="75">
        <f>+VLOOKUP($D369,[1]saldo_cons!$A$2:$N$1048576,6,0)</f>
        <v>0</v>
      </c>
      <c r="AQ369" s="75">
        <f>+VLOOKUP($D369,[1]saldo_cons!$A$2:$N$1048576,7,0)</f>
        <v>0</v>
      </c>
      <c r="AR369" s="75">
        <f>+VLOOKUP($D369,[1]saldo_cons!$A$2:$N$1048576,8,0)</f>
        <v>0</v>
      </c>
      <c r="AS369" s="75">
        <f>+VLOOKUP($D369,[1]saldo_cons!$A$2:$N$1048576,9,0)</f>
        <v>0</v>
      </c>
      <c r="AT369" s="75">
        <f>+VLOOKUP($D369,[1]saldo_cons!$A$2:$N$1048576,10,0)</f>
        <v>0</v>
      </c>
      <c r="AU369" s="75">
        <f>+VLOOKUP($D369,[1]saldo_cons!$A$2:$N$1048576,11,0)</f>
        <v>0</v>
      </c>
      <c r="AV369" s="75">
        <f>+VLOOKUP($D369,[1]saldo_cons!$A$2:$N$1048576,12,0)</f>
        <v>0</v>
      </c>
      <c r="AW369" s="75">
        <f>+VLOOKUP($D369,[1]saldo_cons!$A$2:$N$1048576,13,0)</f>
        <v>0</v>
      </c>
      <c r="AX369" s="75">
        <f>+VLOOKUP($D369,[1]saldo_cons!$A$2:$N$1048576,14,0)</f>
        <v>0</v>
      </c>
      <c r="AY369" s="76">
        <f t="shared" si="669"/>
        <v>-32799.600000000006</v>
      </c>
      <c r="AZ369" s="76"/>
      <c r="BA369" s="76"/>
      <c r="BB369" s="75">
        <f>+VLOOKUP($D369,[1]ggr_cons!$A$2:$N$1048576,3,0)</f>
        <v>9676.91</v>
      </c>
      <c r="BC369" s="75">
        <f>+VLOOKUP($D369,[1]ggr_cons!$A$2:$N$1048576,4,0)</f>
        <v>0</v>
      </c>
      <c r="BD369" s="75">
        <f>+VLOOKUP($D369,[1]ggr_cons!$A$2:$N$1048576,5,0)</f>
        <v>0</v>
      </c>
      <c r="BE369" s="75">
        <f>+VLOOKUP($D369,[1]ggr_cons!$A$2:$N$1048576,6,0)</f>
        <v>0</v>
      </c>
      <c r="BF369" s="75">
        <f>+VLOOKUP($D369,[1]ggr_cons!$A$2:$N$1048576,7,0)</f>
        <v>0</v>
      </c>
      <c r="BG369" s="75">
        <f>+VLOOKUP($D369,[1]ggr_cons!$A$2:$N$1048576,8,0)</f>
        <v>0</v>
      </c>
      <c r="BH369" s="75">
        <f>+VLOOKUP($D369,[1]ggr_cons!$A$2:$N$1048576,9,0)</f>
        <v>0</v>
      </c>
      <c r="BI369" s="75">
        <f>+VLOOKUP($D369,[1]ggr_cons!$A$2:$N$1048576,10,0)</f>
        <v>0</v>
      </c>
      <c r="BJ369" s="75">
        <f>+VLOOKUP($D369,[1]ggr_cons!$A$2:$N$1048576,11,0)</f>
        <v>0</v>
      </c>
      <c r="BK369" s="75">
        <f>+VLOOKUP($D369,[1]ggr_cons!$A$2:$N$1048576,12,0)</f>
        <v>0</v>
      </c>
      <c r="BL369" s="75">
        <f>+VLOOKUP($D369,[1]ggr_cons!$A$2:$N$1048576,13,0)</f>
        <v>0</v>
      </c>
      <c r="BM369" s="75">
        <f>+VLOOKUP($D369,[1]ggr_cons!$A$2:$N$1048576,14,0)</f>
        <v>0</v>
      </c>
      <c r="BN369" s="76">
        <f t="shared" si="670"/>
        <v>9676.91</v>
      </c>
      <c r="BO369" s="75"/>
      <c r="BP369" s="75"/>
      <c r="BQ369" s="77">
        <f t="shared" si="593"/>
        <v>0</v>
      </c>
      <c r="BR369" s="77">
        <f t="shared" si="594"/>
        <v>0</v>
      </c>
      <c r="BS369" s="77">
        <f t="shared" si="595"/>
        <v>0</v>
      </c>
      <c r="BT369" s="77">
        <f t="shared" si="596"/>
        <v>0</v>
      </c>
      <c r="BU369" s="77">
        <f t="shared" si="597"/>
        <v>0</v>
      </c>
      <c r="BV369" s="77">
        <f t="shared" si="598"/>
        <v>0</v>
      </c>
      <c r="BW369" s="77">
        <f t="shared" si="599"/>
        <v>0</v>
      </c>
      <c r="BX369" s="77">
        <f t="shared" si="600"/>
        <v>0</v>
      </c>
      <c r="BY369" s="77">
        <f t="shared" si="601"/>
        <v>0</v>
      </c>
      <c r="BZ369" s="77">
        <f t="shared" si="602"/>
        <v>0</v>
      </c>
      <c r="CA369" s="77">
        <f t="shared" si="603"/>
        <v>0</v>
      </c>
      <c r="CB369" s="77">
        <f t="shared" si="604"/>
        <v>0</v>
      </c>
      <c r="CC369" s="77">
        <f t="shared" si="605"/>
        <v>0</v>
      </c>
      <c r="CD369" s="75"/>
      <c r="CE369" s="77"/>
      <c r="CF369" s="77">
        <f t="shared" si="606"/>
        <v>0</v>
      </c>
      <c r="CG369" s="77">
        <f t="shared" si="607"/>
        <v>0</v>
      </c>
      <c r="CH369" s="77">
        <f t="shared" si="608"/>
        <v>0</v>
      </c>
      <c r="CI369" s="77">
        <f t="shared" si="609"/>
        <v>0</v>
      </c>
      <c r="CJ369" s="77">
        <f t="shared" si="610"/>
        <v>0</v>
      </c>
      <c r="CK369" s="77">
        <f t="shared" si="611"/>
        <v>0</v>
      </c>
      <c r="CL369" s="77">
        <f t="shared" si="612"/>
        <v>0</v>
      </c>
      <c r="CM369" s="77">
        <f t="shared" si="613"/>
        <v>0</v>
      </c>
      <c r="CN369" s="77">
        <f t="shared" si="614"/>
        <v>0</v>
      </c>
      <c r="CO369" s="77">
        <f t="shared" si="615"/>
        <v>0</v>
      </c>
      <c r="CP369" s="77">
        <f t="shared" si="616"/>
        <v>0</v>
      </c>
      <c r="CQ369" s="77">
        <f t="shared" si="617"/>
        <v>0</v>
      </c>
      <c r="CR369" s="77">
        <f t="shared" si="618"/>
        <v>0</v>
      </c>
      <c r="CS369" s="75"/>
      <c r="CT369" s="75"/>
      <c r="CU369" s="78">
        <f t="shared" si="631"/>
        <v>3521.276166666667</v>
      </c>
      <c r="CV369" s="78">
        <f t="shared" si="632"/>
        <v>-833.33333333333337</v>
      </c>
      <c r="CW369" s="78">
        <f t="shared" si="633"/>
        <v>-833.33333333333337</v>
      </c>
      <c r="CX369" s="78">
        <f t="shared" si="634"/>
        <v>-833.33333333333337</v>
      </c>
      <c r="CY369" s="78">
        <f t="shared" si="635"/>
        <v>-833.33333333333337</v>
      </c>
      <c r="CZ369" s="78">
        <f t="shared" si="636"/>
        <v>-833.33333333333337</v>
      </c>
      <c r="DA369" s="78">
        <f t="shared" si="637"/>
        <v>-833.33333333333337</v>
      </c>
      <c r="DB369" s="78">
        <f t="shared" si="638"/>
        <v>-833.33333333333337</v>
      </c>
      <c r="DC369" s="78">
        <f t="shared" si="639"/>
        <v>-833.33333333333337</v>
      </c>
      <c r="DD369" s="78">
        <f t="shared" si="640"/>
        <v>-833.33333333333337</v>
      </c>
      <c r="DE369" s="78">
        <f t="shared" si="641"/>
        <v>-833.33333333333337</v>
      </c>
      <c r="DF369" s="78">
        <f t="shared" si="642"/>
        <v>-833.33333333333337</v>
      </c>
      <c r="DG369" s="77">
        <f t="shared" si="643"/>
        <v>-5645.3905000000004</v>
      </c>
      <c r="DH369" s="75"/>
      <c r="DJ369" s="6">
        <f t="shared" si="644"/>
        <v>30</v>
      </c>
      <c r="DK369" s="6">
        <f t="shared" si="645"/>
        <v>0</v>
      </c>
      <c r="DL369" s="6">
        <f t="shared" si="646"/>
        <v>0</v>
      </c>
      <c r="DM369" s="6">
        <f t="shared" si="647"/>
        <v>0</v>
      </c>
      <c r="DN369" s="6">
        <f t="shared" si="648"/>
        <v>0</v>
      </c>
      <c r="DO369" s="6">
        <f t="shared" si="649"/>
        <v>0</v>
      </c>
      <c r="DP369" s="6">
        <f t="shared" si="650"/>
        <v>0</v>
      </c>
      <c r="DQ369" s="6">
        <f t="shared" si="651"/>
        <v>0</v>
      </c>
      <c r="DR369" s="6">
        <f t="shared" si="652"/>
        <v>0</v>
      </c>
      <c r="DS369" s="6">
        <f t="shared" si="653"/>
        <v>0</v>
      </c>
      <c r="DT369" s="6">
        <f t="shared" si="654"/>
        <v>0</v>
      </c>
      <c r="DU369" s="6">
        <f t="shared" si="655"/>
        <v>0</v>
      </c>
      <c r="DV369" s="77">
        <f t="shared" si="673"/>
        <v>30</v>
      </c>
      <c r="DY369" s="6">
        <v>0</v>
      </c>
      <c r="DZ369" s="6">
        <v>0</v>
      </c>
      <c r="EA369" s="6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77">
        <f t="shared" si="671"/>
        <v>0</v>
      </c>
      <c r="EO369" s="75">
        <f t="shared" si="619"/>
        <v>3551.276166666667</v>
      </c>
      <c r="EP369" s="75">
        <f t="shared" si="620"/>
        <v>-833.33333333333337</v>
      </c>
      <c r="EQ369" s="75">
        <f t="shared" si="621"/>
        <v>-833.33333333333337</v>
      </c>
      <c r="ER369" s="75">
        <f t="shared" si="622"/>
        <v>-833.33333333333337</v>
      </c>
      <c r="ES369" s="75">
        <f t="shared" si="623"/>
        <v>-833.33333333333337</v>
      </c>
      <c r="ET369" s="75">
        <f t="shared" si="624"/>
        <v>-833.33333333333337</v>
      </c>
      <c r="EU369" s="75">
        <f t="shared" si="625"/>
        <v>-833.33333333333337</v>
      </c>
      <c r="EV369" s="75">
        <f t="shared" si="626"/>
        <v>-833.33333333333337</v>
      </c>
      <c r="EW369" s="75">
        <f t="shared" si="627"/>
        <v>-833.33333333333337</v>
      </c>
      <c r="EX369" s="75">
        <f t="shared" si="628"/>
        <v>-833.33333333333337</v>
      </c>
      <c r="EY369" s="75">
        <f t="shared" si="629"/>
        <v>-833.33333333333337</v>
      </c>
      <c r="EZ369" s="75">
        <f t="shared" si="630"/>
        <v>-833.33333333333337</v>
      </c>
      <c r="FA369" s="77">
        <f t="shared" si="672"/>
        <v>-5615.3905000000004</v>
      </c>
      <c r="FD369" s="75">
        <f t="shared" si="656"/>
        <v>-36350.876166666676</v>
      </c>
      <c r="FE369" s="75">
        <f t="shared" si="657"/>
        <v>833.33333333333337</v>
      </c>
      <c r="FF369" s="75">
        <f t="shared" si="658"/>
        <v>833.33333333333337</v>
      </c>
      <c r="FG369" s="75">
        <f t="shared" si="659"/>
        <v>833.33333333333337</v>
      </c>
      <c r="FH369" s="75">
        <f t="shared" si="660"/>
        <v>833.33333333333337</v>
      </c>
      <c r="FI369" s="75">
        <f t="shared" si="661"/>
        <v>833.33333333333337</v>
      </c>
      <c r="FJ369" s="75">
        <f t="shared" si="662"/>
        <v>833.33333333333337</v>
      </c>
      <c r="FK369" s="75">
        <f t="shared" si="663"/>
        <v>833.33333333333337</v>
      </c>
      <c r="FL369" s="75">
        <f t="shared" si="664"/>
        <v>833.33333333333337</v>
      </c>
      <c r="FM369" s="75">
        <f t="shared" si="665"/>
        <v>833.33333333333337</v>
      </c>
      <c r="FN369" s="75">
        <f t="shared" si="666"/>
        <v>833.33333333333337</v>
      </c>
      <c r="FO369" s="75">
        <f t="shared" si="667"/>
        <v>833.33333333333337</v>
      </c>
      <c r="FP369" s="75">
        <f t="shared" si="668"/>
        <v>-27184.209500000004</v>
      </c>
    </row>
    <row r="370" spans="1:172" ht="15" customHeight="1" outlineLevel="2" x14ac:dyDescent="0.25">
      <c r="A370" s="30">
        <v>12</v>
      </c>
      <c r="B370" s="30" t="s">
        <v>408</v>
      </c>
      <c r="C370" s="30" t="s">
        <v>169</v>
      </c>
      <c r="D370" s="64">
        <v>15011</v>
      </c>
      <c r="E370" s="61" t="s">
        <v>1062</v>
      </c>
      <c r="F370" s="39" t="s">
        <v>456</v>
      </c>
      <c r="G370" s="36" t="s">
        <v>410</v>
      </c>
      <c r="H370" s="36" t="s">
        <v>410</v>
      </c>
      <c r="I370" s="39" t="s">
        <v>457</v>
      </c>
      <c r="J370" s="39" t="s">
        <v>458</v>
      </c>
      <c r="K370" s="37" t="s">
        <v>415</v>
      </c>
      <c r="L370" s="38" t="s">
        <v>335</v>
      </c>
      <c r="M370" s="33" t="s">
        <v>405</v>
      </c>
      <c r="N370" s="34">
        <v>0</v>
      </c>
      <c r="O370" s="34">
        <v>0</v>
      </c>
      <c r="P370" s="34">
        <v>0</v>
      </c>
      <c r="Q370" s="34">
        <v>0.5</v>
      </c>
      <c r="R370" s="33">
        <v>0</v>
      </c>
      <c r="S370" s="40">
        <f t="shared" si="684"/>
        <v>-1666.6666666666667</v>
      </c>
      <c r="T370" s="33">
        <v>30</v>
      </c>
      <c r="U370" s="40"/>
      <c r="X370" s="75">
        <f>+VLOOKUP($D370,[1]venta_neta_cons!$A$2:$N$1048576,3,0)</f>
        <v>61381</v>
      </c>
      <c r="Y370" s="75">
        <f>+VLOOKUP($D370,[1]venta_neta_cons!$A$2:$N$1048576,4,0)</f>
        <v>0</v>
      </c>
      <c r="Z370" s="75">
        <f>+VLOOKUP($D370,[1]venta_neta_cons!$A$2:$N$1048576,5,0)</f>
        <v>0</v>
      </c>
      <c r="AA370" s="75">
        <f>+VLOOKUP($D370,[1]venta_neta_cons!$A$2:$N$1048576,6,0)</f>
        <v>0</v>
      </c>
      <c r="AB370" s="75">
        <f>+VLOOKUP($D370,[1]venta_neta_cons!$A$2:$N$1048576,7,0)</f>
        <v>0</v>
      </c>
      <c r="AC370" s="75">
        <f>+VLOOKUP($D370,[1]venta_neta_cons!$A$2:$N$1048576,8,0)</f>
        <v>0</v>
      </c>
      <c r="AD370" s="75">
        <f>+VLOOKUP($D370,[1]venta_neta_cons!$A$2:$N$1048576,9,0)</f>
        <v>0</v>
      </c>
      <c r="AE370" s="75">
        <f>+VLOOKUP($D370,[1]venta_neta_cons!$A$2:$N$1048576,10,0)</f>
        <v>0</v>
      </c>
      <c r="AF370" s="75">
        <f>+VLOOKUP($D370,[1]venta_neta_cons!$A$2:$N$1048576,11,0)</f>
        <v>0</v>
      </c>
      <c r="AG370" s="75">
        <f>+VLOOKUP($D370,[1]venta_neta_cons!$A$2:$N$1048576,12,0)</f>
        <v>0</v>
      </c>
      <c r="AH370" s="75">
        <f>+VLOOKUP($D370,[1]venta_neta_cons!$A$2:$N$1048576,13,0)</f>
        <v>0</v>
      </c>
      <c r="AI370" s="75">
        <f>+VLOOKUP($D370,[1]venta_neta_cons!$A$2:$N$1048576,14,0)</f>
        <v>0</v>
      </c>
      <c r="AJ370" s="76">
        <f t="shared" si="592"/>
        <v>61381</v>
      </c>
      <c r="AK370" s="159">
        <f t="shared" si="590"/>
        <v>0.11210358254182888</v>
      </c>
      <c r="AL370" s="76"/>
      <c r="AM370" s="75">
        <f>+VLOOKUP($D370,[1]saldo_cons!$A$2:$N$1048576,3,0)</f>
        <v>-939.23999999999796</v>
      </c>
      <c r="AN370" s="75">
        <f>+VLOOKUP($D370,[1]saldo_cons!$A$2:$N$1048576,4,0)</f>
        <v>0</v>
      </c>
      <c r="AO370" s="75">
        <f>+VLOOKUP($D370,[1]saldo_cons!$A$2:$N$1048576,5,0)</f>
        <v>0</v>
      </c>
      <c r="AP370" s="75">
        <f>+VLOOKUP($D370,[1]saldo_cons!$A$2:$N$1048576,6,0)</f>
        <v>0</v>
      </c>
      <c r="AQ370" s="75">
        <f>+VLOOKUP($D370,[1]saldo_cons!$A$2:$N$1048576,7,0)</f>
        <v>0</v>
      </c>
      <c r="AR370" s="75">
        <f>+VLOOKUP($D370,[1]saldo_cons!$A$2:$N$1048576,8,0)</f>
        <v>0</v>
      </c>
      <c r="AS370" s="75">
        <f>+VLOOKUP($D370,[1]saldo_cons!$A$2:$N$1048576,9,0)</f>
        <v>0</v>
      </c>
      <c r="AT370" s="75">
        <f>+VLOOKUP($D370,[1]saldo_cons!$A$2:$N$1048576,10,0)</f>
        <v>0</v>
      </c>
      <c r="AU370" s="75">
        <f>+VLOOKUP($D370,[1]saldo_cons!$A$2:$N$1048576,11,0)</f>
        <v>0</v>
      </c>
      <c r="AV370" s="75">
        <f>+VLOOKUP($D370,[1]saldo_cons!$A$2:$N$1048576,12,0)</f>
        <v>0</v>
      </c>
      <c r="AW370" s="75">
        <f>+VLOOKUP($D370,[1]saldo_cons!$A$2:$N$1048576,13,0)</f>
        <v>0</v>
      </c>
      <c r="AX370" s="75">
        <f>+VLOOKUP($D370,[1]saldo_cons!$A$2:$N$1048576,14,0)</f>
        <v>0</v>
      </c>
      <c r="AY370" s="76">
        <f t="shared" si="669"/>
        <v>-939.23999999999796</v>
      </c>
      <c r="AZ370" s="76"/>
      <c r="BA370" s="76"/>
      <c r="BB370" s="75">
        <f>+VLOOKUP($D370,[1]ggr_cons!$A$2:$N$1048576,3,0)</f>
        <v>6881.0299999999988</v>
      </c>
      <c r="BC370" s="75">
        <f>+VLOOKUP($D370,[1]ggr_cons!$A$2:$N$1048576,4,0)</f>
        <v>0</v>
      </c>
      <c r="BD370" s="75">
        <f>+VLOOKUP($D370,[1]ggr_cons!$A$2:$N$1048576,5,0)</f>
        <v>0</v>
      </c>
      <c r="BE370" s="75">
        <f>+VLOOKUP($D370,[1]ggr_cons!$A$2:$N$1048576,6,0)</f>
        <v>0</v>
      </c>
      <c r="BF370" s="75">
        <f>+VLOOKUP($D370,[1]ggr_cons!$A$2:$N$1048576,7,0)</f>
        <v>0</v>
      </c>
      <c r="BG370" s="75">
        <f>+VLOOKUP($D370,[1]ggr_cons!$A$2:$N$1048576,8,0)</f>
        <v>0</v>
      </c>
      <c r="BH370" s="75">
        <f>+VLOOKUP($D370,[1]ggr_cons!$A$2:$N$1048576,9,0)</f>
        <v>0</v>
      </c>
      <c r="BI370" s="75">
        <f>+VLOOKUP($D370,[1]ggr_cons!$A$2:$N$1048576,10,0)</f>
        <v>0</v>
      </c>
      <c r="BJ370" s="75">
        <f>+VLOOKUP($D370,[1]ggr_cons!$A$2:$N$1048576,11,0)</f>
        <v>0</v>
      </c>
      <c r="BK370" s="75">
        <f>+VLOOKUP($D370,[1]ggr_cons!$A$2:$N$1048576,12,0)</f>
        <v>0</v>
      </c>
      <c r="BL370" s="75">
        <f>+VLOOKUP($D370,[1]ggr_cons!$A$2:$N$1048576,13,0)</f>
        <v>0</v>
      </c>
      <c r="BM370" s="75">
        <f>+VLOOKUP($D370,[1]ggr_cons!$A$2:$N$1048576,14,0)</f>
        <v>0</v>
      </c>
      <c r="BN370" s="76">
        <f t="shared" si="670"/>
        <v>6881.0299999999988</v>
      </c>
      <c r="BO370" s="75"/>
      <c r="BP370" s="75"/>
      <c r="BQ370" s="77">
        <f t="shared" si="593"/>
        <v>0</v>
      </c>
      <c r="BR370" s="77">
        <f t="shared" si="594"/>
        <v>0</v>
      </c>
      <c r="BS370" s="77">
        <f t="shared" si="595"/>
        <v>0</v>
      </c>
      <c r="BT370" s="77">
        <f t="shared" si="596"/>
        <v>0</v>
      </c>
      <c r="BU370" s="77">
        <f t="shared" si="597"/>
        <v>0</v>
      </c>
      <c r="BV370" s="77">
        <f t="shared" si="598"/>
        <v>0</v>
      </c>
      <c r="BW370" s="77">
        <f t="shared" si="599"/>
        <v>0</v>
      </c>
      <c r="BX370" s="77">
        <f t="shared" si="600"/>
        <v>0</v>
      </c>
      <c r="BY370" s="77">
        <f t="shared" si="601"/>
        <v>0</v>
      </c>
      <c r="BZ370" s="77">
        <f t="shared" si="602"/>
        <v>0</v>
      </c>
      <c r="CA370" s="77">
        <f t="shared" si="603"/>
        <v>0</v>
      </c>
      <c r="CB370" s="77">
        <f t="shared" si="604"/>
        <v>0</v>
      </c>
      <c r="CC370" s="77">
        <f t="shared" si="605"/>
        <v>0</v>
      </c>
      <c r="CD370" s="75"/>
      <c r="CE370" s="77"/>
      <c r="CF370" s="77">
        <f t="shared" si="606"/>
        <v>0</v>
      </c>
      <c r="CG370" s="77">
        <f t="shared" si="607"/>
        <v>0</v>
      </c>
      <c r="CH370" s="77">
        <f t="shared" si="608"/>
        <v>0</v>
      </c>
      <c r="CI370" s="77">
        <f t="shared" si="609"/>
        <v>0</v>
      </c>
      <c r="CJ370" s="77">
        <f t="shared" si="610"/>
        <v>0</v>
      </c>
      <c r="CK370" s="77">
        <f t="shared" si="611"/>
        <v>0</v>
      </c>
      <c r="CL370" s="77">
        <f t="shared" si="612"/>
        <v>0</v>
      </c>
      <c r="CM370" s="77">
        <f t="shared" si="613"/>
        <v>0</v>
      </c>
      <c r="CN370" s="77">
        <f t="shared" si="614"/>
        <v>0</v>
      </c>
      <c r="CO370" s="77">
        <f t="shared" si="615"/>
        <v>0</v>
      </c>
      <c r="CP370" s="77">
        <f t="shared" si="616"/>
        <v>0</v>
      </c>
      <c r="CQ370" s="77">
        <f t="shared" si="617"/>
        <v>0</v>
      </c>
      <c r="CR370" s="77">
        <f t="shared" si="618"/>
        <v>0</v>
      </c>
      <c r="CS370" s="75"/>
      <c r="CT370" s="75"/>
      <c r="CU370" s="78">
        <f t="shared" si="631"/>
        <v>2263.1301666666659</v>
      </c>
      <c r="CV370" s="78">
        <f t="shared" si="632"/>
        <v>-833.33333333333337</v>
      </c>
      <c r="CW370" s="78">
        <f t="shared" si="633"/>
        <v>-833.33333333333337</v>
      </c>
      <c r="CX370" s="78">
        <f t="shared" si="634"/>
        <v>-833.33333333333337</v>
      </c>
      <c r="CY370" s="78">
        <f t="shared" si="635"/>
        <v>-833.33333333333337</v>
      </c>
      <c r="CZ370" s="78">
        <f t="shared" si="636"/>
        <v>-833.33333333333337</v>
      </c>
      <c r="DA370" s="78">
        <f t="shared" si="637"/>
        <v>-833.33333333333337</v>
      </c>
      <c r="DB370" s="78">
        <f t="shared" si="638"/>
        <v>-833.33333333333337</v>
      </c>
      <c r="DC370" s="78">
        <f t="shared" si="639"/>
        <v>-833.33333333333337</v>
      </c>
      <c r="DD370" s="78">
        <f t="shared" si="640"/>
        <v>-833.33333333333337</v>
      </c>
      <c r="DE370" s="78">
        <f t="shared" si="641"/>
        <v>-833.33333333333337</v>
      </c>
      <c r="DF370" s="78">
        <f t="shared" si="642"/>
        <v>-833.33333333333337</v>
      </c>
      <c r="DG370" s="77">
        <f t="shared" si="643"/>
        <v>-6903.5365000000002</v>
      </c>
      <c r="DH370" s="75"/>
      <c r="DJ370" s="6">
        <f t="shared" si="644"/>
        <v>30</v>
      </c>
      <c r="DK370" s="6">
        <f t="shared" si="645"/>
        <v>0</v>
      </c>
      <c r="DL370" s="6">
        <f t="shared" si="646"/>
        <v>0</v>
      </c>
      <c r="DM370" s="6">
        <f t="shared" si="647"/>
        <v>0</v>
      </c>
      <c r="DN370" s="6">
        <f t="shared" si="648"/>
        <v>0</v>
      </c>
      <c r="DO370" s="6">
        <f t="shared" si="649"/>
        <v>0</v>
      </c>
      <c r="DP370" s="6">
        <f t="shared" si="650"/>
        <v>0</v>
      </c>
      <c r="DQ370" s="6">
        <f t="shared" si="651"/>
        <v>0</v>
      </c>
      <c r="DR370" s="6">
        <f t="shared" si="652"/>
        <v>0</v>
      </c>
      <c r="DS370" s="6">
        <f t="shared" si="653"/>
        <v>0</v>
      </c>
      <c r="DT370" s="6">
        <f t="shared" si="654"/>
        <v>0</v>
      </c>
      <c r="DU370" s="6">
        <f t="shared" si="655"/>
        <v>0</v>
      </c>
      <c r="DV370" s="77">
        <f t="shared" si="673"/>
        <v>30</v>
      </c>
      <c r="DY370" s="6">
        <v>0</v>
      </c>
      <c r="DZ370" s="6">
        <v>0</v>
      </c>
      <c r="EA370" s="6">
        <v>0</v>
      </c>
      <c r="EB370" s="6">
        <v>0</v>
      </c>
      <c r="EC370" s="6">
        <v>0</v>
      </c>
      <c r="ED370" s="6">
        <v>0</v>
      </c>
      <c r="EE370" s="6">
        <v>0</v>
      </c>
      <c r="EF370" s="6">
        <v>0</v>
      </c>
      <c r="EG370" s="6">
        <v>0</v>
      </c>
      <c r="EH370" s="6">
        <v>0</v>
      </c>
      <c r="EI370" s="6">
        <v>0</v>
      </c>
      <c r="EJ370" s="6">
        <v>0</v>
      </c>
      <c r="EK370" s="77">
        <f t="shared" si="671"/>
        <v>0</v>
      </c>
      <c r="EO370" s="75">
        <f t="shared" si="619"/>
        <v>2293.1301666666659</v>
      </c>
      <c r="EP370" s="75">
        <f t="shared" si="620"/>
        <v>-833.33333333333337</v>
      </c>
      <c r="EQ370" s="75">
        <f t="shared" si="621"/>
        <v>-833.33333333333337</v>
      </c>
      <c r="ER370" s="75">
        <f t="shared" si="622"/>
        <v>-833.33333333333337</v>
      </c>
      <c r="ES370" s="75">
        <f t="shared" si="623"/>
        <v>-833.33333333333337</v>
      </c>
      <c r="ET370" s="75">
        <f t="shared" si="624"/>
        <v>-833.33333333333337</v>
      </c>
      <c r="EU370" s="75">
        <f t="shared" si="625"/>
        <v>-833.33333333333337</v>
      </c>
      <c r="EV370" s="75">
        <f t="shared" si="626"/>
        <v>-833.33333333333337</v>
      </c>
      <c r="EW370" s="75">
        <f t="shared" si="627"/>
        <v>-833.33333333333337</v>
      </c>
      <c r="EX370" s="75">
        <f t="shared" si="628"/>
        <v>-833.33333333333337</v>
      </c>
      <c r="EY370" s="75">
        <f t="shared" si="629"/>
        <v>-833.33333333333337</v>
      </c>
      <c r="EZ370" s="75">
        <f t="shared" si="630"/>
        <v>-833.33333333333337</v>
      </c>
      <c r="FA370" s="77">
        <f t="shared" si="672"/>
        <v>-6873.5365000000002</v>
      </c>
      <c r="FD370" s="75">
        <f t="shared" si="656"/>
        <v>-3232.3701666666639</v>
      </c>
      <c r="FE370" s="75">
        <f t="shared" si="657"/>
        <v>833.33333333333337</v>
      </c>
      <c r="FF370" s="75">
        <f t="shared" si="658"/>
        <v>833.33333333333337</v>
      </c>
      <c r="FG370" s="75">
        <f t="shared" si="659"/>
        <v>833.33333333333337</v>
      </c>
      <c r="FH370" s="75">
        <f t="shared" si="660"/>
        <v>833.33333333333337</v>
      </c>
      <c r="FI370" s="75">
        <f t="shared" si="661"/>
        <v>833.33333333333337</v>
      </c>
      <c r="FJ370" s="75">
        <f t="shared" si="662"/>
        <v>833.33333333333337</v>
      </c>
      <c r="FK370" s="75">
        <f t="shared" si="663"/>
        <v>833.33333333333337</v>
      </c>
      <c r="FL370" s="75">
        <f t="shared" si="664"/>
        <v>833.33333333333337</v>
      </c>
      <c r="FM370" s="75">
        <f t="shared" si="665"/>
        <v>833.33333333333337</v>
      </c>
      <c r="FN370" s="75">
        <f t="shared" si="666"/>
        <v>833.33333333333337</v>
      </c>
      <c r="FO370" s="75">
        <f t="shared" si="667"/>
        <v>833.33333333333337</v>
      </c>
      <c r="FP370" s="75">
        <f t="shared" si="668"/>
        <v>5934.2965000000022</v>
      </c>
    </row>
    <row r="371" spans="1:172" ht="15" customHeight="1" outlineLevel="2" x14ac:dyDescent="0.25">
      <c r="A371" s="30">
        <v>12</v>
      </c>
      <c r="B371" s="30" t="s">
        <v>408</v>
      </c>
      <c r="C371" s="30" t="s">
        <v>169</v>
      </c>
      <c r="D371" s="64">
        <v>15012</v>
      </c>
      <c r="E371" s="61" t="s">
        <v>1063</v>
      </c>
      <c r="F371" s="39" t="s">
        <v>459</v>
      </c>
      <c r="G371" s="36" t="s">
        <v>410</v>
      </c>
      <c r="H371" s="36" t="s">
        <v>410</v>
      </c>
      <c r="I371" s="39" t="s">
        <v>460</v>
      </c>
      <c r="J371" s="39" t="s">
        <v>458</v>
      </c>
      <c r="K371" s="37" t="s">
        <v>415</v>
      </c>
      <c r="L371" s="38" t="s">
        <v>335</v>
      </c>
      <c r="M371" s="33" t="s">
        <v>405</v>
      </c>
      <c r="N371" s="34">
        <v>0</v>
      </c>
      <c r="O371" s="34">
        <v>0</v>
      </c>
      <c r="P371" s="34">
        <v>0</v>
      </c>
      <c r="Q371" s="34">
        <v>0.5</v>
      </c>
      <c r="R371" s="33">
        <v>0</v>
      </c>
      <c r="S371" s="40">
        <f t="shared" si="684"/>
        <v>-1666.6666666666667</v>
      </c>
      <c r="T371" s="33">
        <v>30</v>
      </c>
      <c r="U371" s="40"/>
      <c r="X371" s="75">
        <f>+VLOOKUP($D371,[1]venta_neta_cons!$A$2:$N$1048576,3,0)</f>
        <v>23315</v>
      </c>
      <c r="Y371" s="75">
        <f>+VLOOKUP($D371,[1]venta_neta_cons!$A$2:$N$1048576,4,0)</f>
        <v>0</v>
      </c>
      <c r="Z371" s="75">
        <f>+VLOOKUP($D371,[1]venta_neta_cons!$A$2:$N$1048576,5,0)</f>
        <v>0</v>
      </c>
      <c r="AA371" s="75">
        <f>+VLOOKUP($D371,[1]venta_neta_cons!$A$2:$N$1048576,6,0)</f>
        <v>0</v>
      </c>
      <c r="AB371" s="75">
        <f>+VLOOKUP($D371,[1]venta_neta_cons!$A$2:$N$1048576,7,0)</f>
        <v>0</v>
      </c>
      <c r="AC371" s="75">
        <f>+VLOOKUP($D371,[1]venta_neta_cons!$A$2:$N$1048576,8,0)</f>
        <v>0</v>
      </c>
      <c r="AD371" s="75">
        <f>+VLOOKUP($D371,[1]venta_neta_cons!$A$2:$N$1048576,9,0)</f>
        <v>0</v>
      </c>
      <c r="AE371" s="75">
        <f>+VLOOKUP($D371,[1]venta_neta_cons!$A$2:$N$1048576,10,0)</f>
        <v>0</v>
      </c>
      <c r="AF371" s="75">
        <f>+VLOOKUP($D371,[1]venta_neta_cons!$A$2:$N$1048576,11,0)</f>
        <v>0</v>
      </c>
      <c r="AG371" s="75">
        <f>+VLOOKUP($D371,[1]venta_neta_cons!$A$2:$N$1048576,12,0)</f>
        <v>0</v>
      </c>
      <c r="AH371" s="75">
        <f>+VLOOKUP($D371,[1]venta_neta_cons!$A$2:$N$1048576,13,0)</f>
        <v>0</v>
      </c>
      <c r="AI371" s="75">
        <f>+VLOOKUP($D371,[1]venta_neta_cons!$A$2:$N$1048576,14,0)</f>
        <v>0</v>
      </c>
      <c r="AJ371" s="76">
        <f t="shared" si="592"/>
        <v>23315</v>
      </c>
      <c r="AK371" s="159">
        <f t="shared" si="590"/>
        <v>0.13659275144756594</v>
      </c>
      <c r="AL371" s="76"/>
      <c r="AM371" s="75">
        <f>+VLOOKUP($D371,[1]saldo_cons!$A$2:$N$1048576,3,0)</f>
        <v>-15071.330000000002</v>
      </c>
      <c r="AN371" s="75">
        <f>+VLOOKUP($D371,[1]saldo_cons!$A$2:$N$1048576,4,0)</f>
        <v>0</v>
      </c>
      <c r="AO371" s="75">
        <f>+VLOOKUP($D371,[1]saldo_cons!$A$2:$N$1048576,5,0)</f>
        <v>0</v>
      </c>
      <c r="AP371" s="75">
        <f>+VLOOKUP($D371,[1]saldo_cons!$A$2:$N$1048576,6,0)</f>
        <v>0</v>
      </c>
      <c r="AQ371" s="75">
        <f>+VLOOKUP($D371,[1]saldo_cons!$A$2:$N$1048576,7,0)</f>
        <v>0</v>
      </c>
      <c r="AR371" s="75">
        <f>+VLOOKUP($D371,[1]saldo_cons!$A$2:$N$1048576,8,0)</f>
        <v>0</v>
      </c>
      <c r="AS371" s="75">
        <f>+VLOOKUP($D371,[1]saldo_cons!$A$2:$N$1048576,9,0)</f>
        <v>0</v>
      </c>
      <c r="AT371" s="75">
        <f>+VLOOKUP($D371,[1]saldo_cons!$A$2:$N$1048576,10,0)</f>
        <v>0</v>
      </c>
      <c r="AU371" s="75">
        <f>+VLOOKUP($D371,[1]saldo_cons!$A$2:$N$1048576,11,0)</f>
        <v>0</v>
      </c>
      <c r="AV371" s="75">
        <f>+VLOOKUP($D371,[1]saldo_cons!$A$2:$N$1048576,12,0)</f>
        <v>0</v>
      </c>
      <c r="AW371" s="75">
        <f>+VLOOKUP($D371,[1]saldo_cons!$A$2:$N$1048576,13,0)</f>
        <v>0</v>
      </c>
      <c r="AX371" s="75">
        <f>+VLOOKUP($D371,[1]saldo_cons!$A$2:$N$1048576,14,0)</f>
        <v>0</v>
      </c>
      <c r="AY371" s="76">
        <f t="shared" si="669"/>
        <v>-15071.330000000002</v>
      </c>
      <c r="AZ371" s="76"/>
      <c r="BA371" s="76"/>
      <c r="BB371" s="75">
        <f>+VLOOKUP($D371,[1]ggr_cons!$A$2:$N$1048576,3,0)</f>
        <v>3184.66</v>
      </c>
      <c r="BC371" s="75">
        <f>+VLOOKUP($D371,[1]ggr_cons!$A$2:$N$1048576,4,0)</f>
        <v>0</v>
      </c>
      <c r="BD371" s="75">
        <f>+VLOOKUP($D371,[1]ggr_cons!$A$2:$N$1048576,5,0)</f>
        <v>0</v>
      </c>
      <c r="BE371" s="75">
        <f>+VLOOKUP($D371,[1]ggr_cons!$A$2:$N$1048576,6,0)</f>
        <v>0</v>
      </c>
      <c r="BF371" s="75">
        <f>+VLOOKUP($D371,[1]ggr_cons!$A$2:$N$1048576,7,0)</f>
        <v>0</v>
      </c>
      <c r="BG371" s="75">
        <f>+VLOOKUP($D371,[1]ggr_cons!$A$2:$N$1048576,8,0)</f>
        <v>0</v>
      </c>
      <c r="BH371" s="75">
        <f>+VLOOKUP($D371,[1]ggr_cons!$A$2:$N$1048576,9,0)</f>
        <v>0</v>
      </c>
      <c r="BI371" s="75">
        <f>+VLOOKUP($D371,[1]ggr_cons!$A$2:$N$1048576,10,0)</f>
        <v>0</v>
      </c>
      <c r="BJ371" s="75">
        <f>+VLOOKUP($D371,[1]ggr_cons!$A$2:$N$1048576,11,0)</f>
        <v>0</v>
      </c>
      <c r="BK371" s="75">
        <f>+VLOOKUP($D371,[1]ggr_cons!$A$2:$N$1048576,12,0)</f>
        <v>0</v>
      </c>
      <c r="BL371" s="75">
        <f>+VLOOKUP($D371,[1]ggr_cons!$A$2:$N$1048576,13,0)</f>
        <v>0</v>
      </c>
      <c r="BM371" s="75">
        <f>+VLOOKUP($D371,[1]ggr_cons!$A$2:$N$1048576,14,0)</f>
        <v>0</v>
      </c>
      <c r="BN371" s="76">
        <f t="shared" si="670"/>
        <v>3184.66</v>
      </c>
      <c r="BO371" s="75"/>
      <c r="BP371" s="75"/>
      <c r="BQ371" s="77">
        <f t="shared" si="593"/>
        <v>0</v>
      </c>
      <c r="BR371" s="77">
        <f t="shared" si="594"/>
        <v>0</v>
      </c>
      <c r="BS371" s="77">
        <f t="shared" si="595"/>
        <v>0</v>
      </c>
      <c r="BT371" s="77">
        <f t="shared" si="596"/>
        <v>0</v>
      </c>
      <c r="BU371" s="77">
        <f t="shared" si="597"/>
        <v>0</v>
      </c>
      <c r="BV371" s="77">
        <f t="shared" si="598"/>
        <v>0</v>
      </c>
      <c r="BW371" s="77">
        <f t="shared" si="599"/>
        <v>0</v>
      </c>
      <c r="BX371" s="77">
        <f t="shared" si="600"/>
        <v>0</v>
      </c>
      <c r="BY371" s="77">
        <f t="shared" si="601"/>
        <v>0</v>
      </c>
      <c r="BZ371" s="77">
        <f t="shared" si="602"/>
        <v>0</v>
      </c>
      <c r="CA371" s="77">
        <f t="shared" si="603"/>
        <v>0</v>
      </c>
      <c r="CB371" s="77">
        <f t="shared" si="604"/>
        <v>0</v>
      </c>
      <c r="CC371" s="77">
        <f t="shared" si="605"/>
        <v>0</v>
      </c>
      <c r="CD371" s="75"/>
      <c r="CE371" s="77"/>
      <c r="CF371" s="77">
        <f t="shared" si="606"/>
        <v>0</v>
      </c>
      <c r="CG371" s="77">
        <f t="shared" si="607"/>
        <v>0</v>
      </c>
      <c r="CH371" s="77">
        <f t="shared" si="608"/>
        <v>0</v>
      </c>
      <c r="CI371" s="77">
        <f t="shared" si="609"/>
        <v>0</v>
      </c>
      <c r="CJ371" s="77">
        <f t="shared" si="610"/>
        <v>0</v>
      </c>
      <c r="CK371" s="77">
        <f t="shared" si="611"/>
        <v>0</v>
      </c>
      <c r="CL371" s="77">
        <f t="shared" si="612"/>
        <v>0</v>
      </c>
      <c r="CM371" s="77">
        <f t="shared" si="613"/>
        <v>0</v>
      </c>
      <c r="CN371" s="77">
        <f t="shared" si="614"/>
        <v>0</v>
      </c>
      <c r="CO371" s="77">
        <f t="shared" si="615"/>
        <v>0</v>
      </c>
      <c r="CP371" s="77">
        <f t="shared" si="616"/>
        <v>0</v>
      </c>
      <c r="CQ371" s="77">
        <f t="shared" si="617"/>
        <v>0</v>
      </c>
      <c r="CR371" s="77">
        <f t="shared" si="618"/>
        <v>0</v>
      </c>
      <c r="CS371" s="75"/>
      <c r="CT371" s="75"/>
      <c r="CU371" s="78">
        <f t="shared" si="631"/>
        <v>599.76366666666661</v>
      </c>
      <c r="CV371" s="78">
        <f t="shared" si="632"/>
        <v>-833.33333333333337</v>
      </c>
      <c r="CW371" s="78">
        <f t="shared" si="633"/>
        <v>-833.33333333333337</v>
      </c>
      <c r="CX371" s="78">
        <f t="shared" si="634"/>
        <v>-833.33333333333337</v>
      </c>
      <c r="CY371" s="78">
        <f t="shared" si="635"/>
        <v>-833.33333333333337</v>
      </c>
      <c r="CZ371" s="78">
        <f t="shared" si="636"/>
        <v>-833.33333333333337</v>
      </c>
      <c r="DA371" s="78">
        <f t="shared" si="637"/>
        <v>-833.33333333333337</v>
      </c>
      <c r="DB371" s="78">
        <f t="shared" si="638"/>
        <v>-833.33333333333337</v>
      </c>
      <c r="DC371" s="78">
        <f t="shared" si="639"/>
        <v>-833.33333333333337</v>
      </c>
      <c r="DD371" s="78">
        <f t="shared" si="640"/>
        <v>-833.33333333333337</v>
      </c>
      <c r="DE371" s="78">
        <f t="shared" si="641"/>
        <v>-833.33333333333337</v>
      </c>
      <c r="DF371" s="78">
        <f t="shared" si="642"/>
        <v>-833.33333333333337</v>
      </c>
      <c r="DG371" s="77">
        <f t="shared" si="643"/>
        <v>-8566.9030000000002</v>
      </c>
      <c r="DH371" s="75"/>
      <c r="DJ371" s="6">
        <f t="shared" si="644"/>
        <v>30</v>
      </c>
      <c r="DK371" s="6">
        <f t="shared" si="645"/>
        <v>0</v>
      </c>
      <c r="DL371" s="6">
        <f t="shared" si="646"/>
        <v>0</v>
      </c>
      <c r="DM371" s="6">
        <f t="shared" si="647"/>
        <v>0</v>
      </c>
      <c r="DN371" s="6">
        <f t="shared" si="648"/>
        <v>0</v>
      </c>
      <c r="DO371" s="6">
        <f t="shared" si="649"/>
        <v>0</v>
      </c>
      <c r="DP371" s="6">
        <f t="shared" si="650"/>
        <v>0</v>
      </c>
      <c r="DQ371" s="6">
        <f t="shared" si="651"/>
        <v>0</v>
      </c>
      <c r="DR371" s="6">
        <f t="shared" si="652"/>
        <v>0</v>
      </c>
      <c r="DS371" s="6">
        <f t="shared" si="653"/>
        <v>0</v>
      </c>
      <c r="DT371" s="6">
        <f t="shared" si="654"/>
        <v>0</v>
      </c>
      <c r="DU371" s="6">
        <f t="shared" si="655"/>
        <v>0</v>
      </c>
      <c r="DV371" s="77">
        <f t="shared" si="673"/>
        <v>30</v>
      </c>
      <c r="DY371" s="6">
        <v>0</v>
      </c>
      <c r="DZ371" s="6">
        <v>0</v>
      </c>
      <c r="EA371" s="6">
        <v>0</v>
      </c>
      <c r="EB371" s="6">
        <v>0</v>
      </c>
      <c r="EC371" s="6">
        <v>0</v>
      </c>
      <c r="ED371" s="6">
        <v>0</v>
      </c>
      <c r="EE371" s="6">
        <v>0</v>
      </c>
      <c r="EF371" s="6">
        <v>0</v>
      </c>
      <c r="EG371" s="6">
        <v>0</v>
      </c>
      <c r="EH371" s="6">
        <v>0</v>
      </c>
      <c r="EI371" s="6">
        <v>0</v>
      </c>
      <c r="EJ371" s="6">
        <v>0</v>
      </c>
      <c r="EK371" s="77">
        <f t="shared" si="671"/>
        <v>0</v>
      </c>
      <c r="EO371" s="75">
        <f t="shared" si="619"/>
        <v>629.76366666666661</v>
      </c>
      <c r="EP371" s="75">
        <f t="shared" si="620"/>
        <v>-833.33333333333337</v>
      </c>
      <c r="EQ371" s="75">
        <f t="shared" si="621"/>
        <v>-833.33333333333337</v>
      </c>
      <c r="ER371" s="75">
        <f t="shared" si="622"/>
        <v>-833.33333333333337</v>
      </c>
      <c r="ES371" s="75">
        <f t="shared" si="623"/>
        <v>-833.33333333333337</v>
      </c>
      <c r="ET371" s="75">
        <f t="shared" si="624"/>
        <v>-833.33333333333337</v>
      </c>
      <c r="EU371" s="75">
        <f t="shared" si="625"/>
        <v>-833.33333333333337</v>
      </c>
      <c r="EV371" s="75">
        <f t="shared" si="626"/>
        <v>-833.33333333333337</v>
      </c>
      <c r="EW371" s="75">
        <f t="shared" si="627"/>
        <v>-833.33333333333337</v>
      </c>
      <c r="EX371" s="75">
        <f t="shared" si="628"/>
        <v>-833.33333333333337</v>
      </c>
      <c r="EY371" s="75">
        <f t="shared" si="629"/>
        <v>-833.33333333333337</v>
      </c>
      <c r="EZ371" s="75">
        <f t="shared" si="630"/>
        <v>-833.33333333333337</v>
      </c>
      <c r="FA371" s="77">
        <f t="shared" si="672"/>
        <v>-8536.9030000000002</v>
      </c>
      <c r="FD371" s="75">
        <f t="shared" si="656"/>
        <v>-15701.093666666668</v>
      </c>
      <c r="FE371" s="75">
        <f t="shared" si="657"/>
        <v>833.33333333333337</v>
      </c>
      <c r="FF371" s="75">
        <f t="shared" si="658"/>
        <v>833.33333333333337</v>
      </c>
      <c r="FG371" s="75">
        <f t="shared" si="659"/>
        <v>833.33333333333337</v>
      </c>
      <c r="FH371" s="75">
        <f t="shared" si="660"/>
        <v>833.33333333333337</v>
      </c>
      <c r="FI371" s="75">
        <f t="shared" si="661"/>
        <v>833.33333333333337</v>
      </c>
      <c r="FJ371" s="75">
        <f t="shared" si="662"/>
        <v>833.33333333333337</v>
      </c>
      <c r="FK371" s="75">
        <f t="shared" si="663"/>
        <v>833.33333333333337</v>
      </c>
      <c r="FL371" s="75">
        <f t="shared" si="664"/>
        <v>833.33333333333337</v>
      </c>
      <c r="FM371" s="75">
        <f t="shared" si="665"/>
        <v>833.33333333333337</v>
      </c>
      <c r="FN371" s="75">
        <f t="shared" si="666"/>
        <v>833.33333333333337</v>
      </c>
      <c r="FO371" s="75">
        <f t="shared" si="667"/>
        <v>833.33333333333337</v>
      </c>
      <c r="FP371" s="75">
        <f t="shared" si="668"/>
        <v>-6534.4270000000015</v>
      </c>
    </row>
    <row r="372" spans="1:172" ht="15" customHeight="1" outlineLevel="2" x14ac:dyDescent="0.25">
      <c r="A372" s="30">
        <v>12</v>
      </c>
      <c r="B372" s="30" t="s">
        <v>408</v>
      </c>
      <c r="C372" s="30" t="s">
        <v>169</v>
      </c>
      <c r="D372" s="64">
        <v>15014</v>
      </c>
      <c r="E372" s="61" t="s">
        <v>1064</v>
      </c>
      <c r="F372" s="39" t="s">
        <v>461</v>
      </c>
      <c r="G372" s="36" t="s">
        <v>410</v>
      </c>
      <c r="H372" s="36" t="s">
        <v>410</v>
      </c>
      <c r="I372" s="39" t="s">
        <v>462</v>
      </c>
      <c r="J372" s="44" t="s">
        <v>463</v>
      </c>
      <c r="K372" s="44" t="s">
        <v>463</v>
      </c>
      <c r="L372" s="38" t="s">
        <v>335</v>
      </c>
      <c r="M372" s="33" t="s">
        <v>405</v>
      </c>
      <c r="N372" s="34">
        <v>0</v>
      </c>
      <c r="O372" s="34">
        <v>0</v>
      </c>
      <c r="P372" s="34">
        <v>0</v>
      </c>
      <c r="Q372" s="34">
        <v>0.5</v>
      </c>
      <c r="R372" s="33">
        <v>0</v>
      </c>
      <c r="S372" s="40">
        <f t="shared" si="684"/>
        <v>-1666.6666666666667</v>
      </c>
      <c r="T372" s="33">
        <v>30</v>
      </c>
      <c r="U372" s="40"/>
      <c r="X372" s="75">
        <f>+VLOOKUP($D372,[1]venta_neta_cons!$A$2:$N$1048576,3,0)</f>
        <v>32310</v>
      </c>
      <c r="Y372" s="75">
        <f>+VLOOKUP($D372,[1]venta_neta_cons!$A$2:$N$1048576,4,0)</f>
        <v>0</v>
      </c>
      <c r="Z372" s="75">
        <f>+VLOOKUP($D372,[1]venta_neta_cons!$A$2:$N$1048576,5,0)</f>
        <v>0</v>
      </c>
      <c r="AA372" s="75">
        <f>+VLOOKUP($D372,[1]venta_neta_cons!$A$2:$N$1048576,6,0)</f>
        <v>0</v>
      </c>
      <c r="AB372" s="75">
        <f>+VLOOKUP($D372,[1]venta_neta_cons!$A$2:$N$1048576,7,0)</f>
        <v>0</v>
      </c>
      <c r="AC372" s="75">
        <f>+VLOOKUP($D372,[1]venta_neta_cons!$A$2:$N$1048576,8,0)</f>
        <v>0</v>
      </c>
      <c r="AD372" s="75">
        <f>+VLOOKUP($D372,[1]venta_neta_cons!$A$2:$N$1048576,9,0)</f>
        <v>0</v>
      </c>
      <c r="AE372" s="75">
        <f>+VLOOKUP($D372,[1]venta_neta_cons!$A$2:$N$1048576,10,0)</f>
        <v>0</v>
      </c>
      <c r="AF372" s="75">
        <f>+VLOOKUP($D372,[1]venta_neta_cons!$A$2:$N$1048576,11,0)</f>
        <v>0</v>
      </c>
      <c r="AG372" s="75">
        <f>+VLOOKUP($D372,[1]venta_neta_cons!$A$2:$N$1048576,12,0)</f>
        <v>0</v>
      </c>
      <c r="AH372" s="75">
        <f>+VLOOKUP($D372,[1]venta_neta_cons!$A$2:$N$1048576,13,0)</f>
        <v>0</v>
      </c>
      <c r="AI372" s="75">
        <f>+VLOOKUP($D372,[1]venta_neta_cons!$A$2:$N$1048576,14,0)</f>
        <v>0</v>
      </c>
      <c r="AJ372" s="76">
        <f t="shared" si="592"/>
        <v>32310</v>
      </c>
      <c r="AK372" s="159">
        <f t="shared" si="590"/>
        <v>0.16244846796657378</v>
      </c>
      <c r="AL372" s="76"/>
      <c r="AM372" s="75">
        <f>+VLOOKUP($D372,[1]saldo_cons!$A$2:$N$1048576,3,0)</f>
        <v>-62588.53</v>
      </c>
      <c r="AN372" s="75">
        <f>+VLOOKUP($D372,[1]saldo_cons!$A$2:$N$1048576,4,0)</f>
        <v>0</v>
      </c>
      <c r="AO372" s="75">
        <f>+VLOOKUP($D372,[1]saldo_cons!$A$2:$N$1048576,5,0)</f>
        <v>0</v>
      </c>
      <c r="AP372" s="75">
        <f>+VLOOKUP($D372,[1]saldo_cons!$A$2:$N$1048576,6,0)</f>
        <v>0</v>
      </c>
      <c r="AQ372" s="75">
        <f>+VLOOKUP($D372,[1]saldo_cons!$A$2:$N$1048576,7,0)</f>
        <v>0</v>
      </c>
      <c r="AR372" s="75">
        <f>+VLOOKUP($D372,[1]saldo_cons!$A$2:$N$1048576,8,0)</f>
        <v>0</v>
      </c>
      <c r="AS372" s="75">
        <f>+VLOOKUP($D372,[1]saldo_cons!$A$2:$N$1048576,9,0)</f>
        <v>0</v>
      </c>
      <c r="AT372" s="75">
        <f>+VLOOKUP($D372,[1]saldo_cons!$A$2:$N$1048576,10,0)</f>
        <v>0</v>
      </c>
      <c r="AU372" s="75">
        <f>+VLOOKUP($D372,[1]saldo_cons!$A$2:$N$1048576,11,0)</f>
        <v>0</v>
      </c>
      <c r="AV372" s="75">
        <f>+VLOOKUP($D372,[1]saldo_cons!$A$2:$N$1048576,12,0)</f>
        <v>0</v>
      </c>
      <c r="AW372" s="75">
        <f>+VLOOKUP($D372,[1]saldo_cons!$A$2:$N$1048576,13,0)</f>
        <v>0</v>
      </c>
      <c r="AX372" s="75">
        <f>+VLOOKUP($D372,[1]saldo_cons!$A$2:$N$1048576,14,0)</f>
        <v>0</v>
      </c>
      <c r="AY372" s="76">
        <f t="shared" si="669"/>
        <v>-62588.53</v>
      </c>
      <c r="AZ372" s="76"/>
      <c r="BA372" s="76"/>
      <c r="BB372" s="75">
        <f>+VLOOKUP($D372,[1]ggr_cons!$A$2:$N$1048576,3,0)</f>
        <v>5248.7099999999991</v>
      </c>
      <c r="BC372" s="75">
        <f>+VLOOKUP($D372,[1]ggr_cons!$A$2:$N$1048576,4,0)</f>
        <v>0</v>
      </c>
      <c r="BD372" s="75">
        <f>+VLOOKUP($D372,[1]ggr_cons!$A$2:$N$1048576,5,0)</f>
        <v>0</v>
      </c>
      <c r="BE372" s="75">
        <f>+VLOOKUP($D372,[1]ggr_cons!$A$2:$N$1048576,6,0)</f>
        <v>0</v>
      </c>
      <c r="BF372" s="75">
        <f>+VLOOKUP($D372,[1]ggr_cons!$A$2:$N$1048576,7,0)</f>
        <v>0</v>
      </c>
      <c r="BG372" s="75">
        <f>+VLOOKUP($D372,[1]ggr_cons!$A$2:$N$1048576,8,0)</f>
        <v>0</v>
      </c>
      <c r="BH372" s="75">
        <f>+VLOOKUP($D372,[1]ggr_cons!$A$2:$N$1048576,9,0)</f>
        <v>0</v>
      </c>
      <c r="BI372" s="75">
        <f>+VLOOKUP($D372,[1]ggr_cons!$A$2:$N$1048576,10,0)</f>
        <v>0</v>
      </c>
      <c r="BJ372" s="75">
        <f>+VLOOKUP($D372,[1]ggr_cons!$A$2:$N$1048576,11,0)</f>
        <v>0</v>
      </c>
      <c r="BK372" s="75">
        <f>+VLOOKUP($D372,[1]ggr_cons!$A$2:$N$1048576,12,0)</f>
        <v>0</v>
      </c>
      <c r="BL372" s="75">
        <f>+VLOOKUP($D372,[1]ggr_cons!$A$2:$N$1048576,13,0)</f>
        <v>0</v>
      </c>
      <c r="BM372" s="75">
        <f>+VLOOKUP($D372,[1]ggr_cons!$A$2:$N$1048576,14,0)</f>
        <v>0</v>
      </c>
      <c r="BN372" s="76">
        <f t="shared" si="670"/>
        <v>5248.7099999999991</v>
      </c>
      <c r="BO372" s="75"/>
      <c r="BP372" s="75"/>
      <c r="BQ372" s="77">
        <f t="shared" si="593"/>
        <v>0</v>
      </c>
      <c r="BR372" s="77">
        <f t="shared" si="594"/>
        <v>0</v>
      </c>
      <c r="BS372" s="77">
        <f t="shared" si="595"/>
        <v>0</v>
      </c>
      <c r="BT372" s="77">
        <f t="shared" si="596"/>
        <v>0</v>
      </c>
      <c r="BU372" s="77">
        <f t="shared" si="597"/>
        <v>0</v>
      </c>
      <c r="BV372" s="77">
        <f t="shared" si="598"/>
        <v>0</v>
      </c>
      <c r="BW372" s="77">
        <f t="shared" si="599"/>
        <v>0</v>
      </c>
      <c r="BX372" s="77">
        <f t="shared" si="600"/>
        <v>0</v>
      </c>
      <c r="BY372" s="77">
        <f t="shared" si="601"/>
        <v>0</v>
      </c>
      <c r="BZ372" s="77">
        <f t="shared" si="602"/>
        <v>0</v>
      </c>
      <c r="CA372" s="77">
        <f t="shared" si="603"/>
        <v>0</v>
      </c>
      <c r="CB372" s="77">
        <f t="shared" si="604"/>
        <v>0</v>
      </c>
      <c r="CC372" s="77">
        <f t="shared" si="605"/>
        <v>0</v>
      </c>
      <c r="CD372" s="75"/>
      <c r="CE372" s="77"/>
      <c r="CF372" s="77">
        <f t="shared" si="606"/>
        <v>0</v>
      </c>
      <c r="CG372" s="77">
        <f t="shared" si="607"/>
        <v>0</v>
      </c>
      <c r="CH372" s="77">
        <f t="shared" si="608"/>
        <v>0</v>
      </c>
      <c r="CI372" s="77">
        <f t="shared" si="609"/>
        <v>0</v>
      </c>
      <c r="CJ372" s="77">
        <f t="shared" si="610"/>
        <v>0</v>
      </c>
      <c r="CK372" s="77">
        <f t="shared" si="611"/>
        <v>0</v>
      </c>
      <c r="CL372" s="77">
        <f t="shared" si="612"/>
        <v>0</v>
      </c>
      <c r="CM372" s="77">
        <f t="shared" si="613"/>
        <v>0</v>
      </c>
      <c r="CN372" s="77">
        <f t="shared" si="614"/>
        <v>0</v>
      </c>
      <c r="CO372" s="77">
        <f t="shared" si="615"/>
        <v>0</v>
      </c>
      <c r="CP372" s="77">
        <f t="shared" si="616"/>
        <v>0</v>
      </c>
      <c r="CQ372" s="77">
        <f t="shared" si="617"/>
        <v>0</v>
      </c>
      <c r="CR372" s="77">
        <f t="shared" si="618"/>
        <v>0</v>
      </c>
      <c r="CS372" s="75"/>
      <c r="CT372" s="75"/>
      <c r="CU372" s="78">
        <f t="shared" si="631"/>
        <v>1528.586166666666</v>
      </c>
      <c r="CV372" s="78">
        <f t="shared" si="632"/>
        <v>-833.33333333333337</v>
      </c>
      <c r="CW372" s="78">
        <f t="shared" si="633"/>
        <v>-833.33333333333337</v>
      </c>
      <c r="CX372" s="78">
        <f t="shared" si="634"/>
        <v>-833.33333333333337</v>
      </c>
      <c r="CY372" s="78">
        <f t="shared" si="635"/>
        <v>-833.33333333333337</v>
      </c>
      <c r="CZ372" s="78">
        <f t="shared" si="636"/>
        <v>-833.33333333333337</v>
      </c>
      <c r="DA372" s="78">
        <f t="shared" si="637"/>
        <v>-833.33333333333337</v>
      </c>
      <c r="DB372" s="78">
        <f t="shared" si="638"/>
        <v>-833.33333333333337</v>
      </c>
      <c r="DC372" s="78">
        <f t="shared" si="639"/>
        <v>-833.33333333333337</v>
      </c>
      <c r="DD372" s="78">
        <f t="shared" si="640"/>
        <v>-833.33333333333337</v>
      </c>
      <c r="DE372" s="78">
        <f t="shared" si="641"/>
        <v>-833.33333333333337</v>
      </c>
      <c r="DF372" s="78">
        <f t="shared" si="642"/>
        <v>-833.33333333333337</v>
      </c>
      <c r="DG372" s="77">
        <f t="shared" si="643"/>
        <v>-7638.0805</v>
      </c>
      <c r="DH372" s="75"/>
      <c r="DJ372" s="6">
        <f t="shared" si="644"/>
        <v>30</v>
      </c>
      <c r="DK372" s="6">
        <f t="shared" si="645"/>
        <v>0</v>
      </c>
      <c r="DL372" s="6">
        <f t="shared" si="646"/>
        <v>0</v>
      </c>
      <c r="DM372" s="6">
        <f t="shared" si="647"/>
        <v>0</v>
      </c>
      <c r="DN372" s="6">
        <f t="shared" si="648"/>
        <v>0</v>
      </c>
      <c r="DO372" s="6">
        <f t="shared" si="649"/>
        <v>0</v>
      </c>
      <c r="DP372" s="6">
        <f t="shared" si="650"/>
        <v>0</v>
      </c>
      <c r="DQ372" s="6">
        <f t="shared" si="651"/>
        <v>0</v>
      </c>
      <c r="DR372" s="6">
        <f t="shared" si="652"/>
        <v>0</v>
      </c>
      <c r="DS372" s="6">
        <f t="shared" si="653"/>
        <v>0</v>
      </c>
      <c r="DT372" s="6">
        <f t="shared" si="654"/>
        <v>0</v>
      </c>
      <c r="DU372" s="6">
        <f t="shared" si="655"/>
        <v>0</v>
      </c>
      <c r="DV372" s="77">
        <f t="shared" si="673"/>
        <v>30</v>
      </c>
      <c r="DY372" s="6">
        <v>0</v>
      </c>
      <c r="DZ372" s="6">
        <v>0</v>
      </c>
      <c r="EA372" s="6">
        <v>0</v>
      </c>
      <c r="EB372" s="6">
        <v>0</v>
      </c>
      <c r="EC372" s="6">
        <v>0</v>
      </c>
      <c r="ED372" s="6">
        <v>0</v>
      </c>
      <c r="EE372" s="6">
        <v>0</v>
      </c>
      <c r="EF372" s="6">
        <v>0</v>
      </c>
      <c r="EG372" s="6">
        <v>0</v>
      </c>
      <c r="EH372" s="6">
        <v>0</v>
      </c>
      <c r="EI372" s="6">
        <v>0</v>
      </c>
      <c r="EJ372" s="6">
        <v>0</v>
      </c>
      <c r="EK372" s="77">
        <f t="shared" si="671"/>
        <v>0</v>
      </c>
      <c r="EO372" s="75">
        <f t="shared" si="619"/>
        <v>1558.586166666666</v>
      </c>
      <c r="EP372" s="75">
        <f t="shared" si="620"/>
        <v>-833.33333333333337</v>
      </c>
      <c r="EQ372" s="75">
        <f t="shared" si="621"/>
        <v>-833.33333333333337</v>
      </c>
      <c r="ER372" s="75">
        <f t="shared" si="622"/>
        <v>-833.33333333333337</v>
      </c>
      <c r="ES372" s="75">
        <f t="shared" si="623"/>
        <v>-833.33333333333337</v>
      </c>
      <c r="ET372" s="75">
        <f t="shared" si="624"/>
        <v>-833.33333333333337</v>
      </c>
      <c r="EU372" s="75">
        <f t="shared" si="625"/>
        <v>-833.33333333333337</v>
      </c>
      <c r="EV372" s="75">
        <f t="shared" si="626"/>
        <v>-833.33333333333337</v>
      </c>
      <c r="EW372" s="75">
        <f t="shared" si="627"/>
        <v>-833.33333333333337</v>
      </c>
      <c r="EX372" s="75">
        <f t="shared" si="628"/>
        <v>-833.33333333333337</v>
      </c>
      <c r="EY372" s="75">
        <f t="shared" si="629"/>
        <v>-833.33333333333337</v>
      </c>
      <c r="EZ372" s="75">
        <f t="shared" si="630"/>
        <v>-833.33333333333337</v>
      </c>
      <c r="FA372" s="77">
        <f t="shared" si="672"/>
        <v>-7608.0805</v>
      </c>
      <c r="FD372" s="75">
        <f t="shared" si="656"/>
        <v>-64147.116166666667</v>
      </c>
      <c r="FE372" s="75">
        <f t="shared" si="657"/>
        <v>833.33333333333337</v>
      </c>
      <c r="FF372" s="75">
        <f t="shared" si="658"/>
        <v>833.33333333333337</v>
      </c>
      <c r="FG372" s="75">
        <f t="shared" si="659"/>
        <v>833.33333333333337</v>
      </c>
      <c r="FH372" s="75">
        <f t="shared" si="660"/>
        <v>833.33333333333337</v>
      </c>
      <c r="FI372" s="75">
        <f t="shared" si="661"/>
        <v>833.33333333333337</v>
      </c>
      <c r="FJ372" s="75">
        <f t="shared" si="662"/>
        <v>833.33333333333337</v>
      </c>
      <c r="FK372" s="75">
        <f t="shared" si="663"/>
        <v>833.33333333333337</v>
      </c>
      <c r="FL372" s="75">
        <f t="shared" si="664"/>
        <v>833.33333333333337</v>
      </c>
      <c r="FM372" s="75">
        <f t="shared" si="665"/>
        <v>833.33333333333337</v>
      </c>
      <c r="FN372" s="75">
        <f t="shared" si="666"/>
        <v>833.33333333333337</v>
      </c>
      <c r="FO372" s="75">
        <f t="shared" si="667"/>
        <v>833.33333333333337</v>
      </c>
      <c r="FP372" s="75">
        <f t="shared" si="668"/>
        <v>-54980.449500000002</v>
      </c>
    </row>
    <row r="373" spans="1:172" ht="15" customHeight="1" outlineLevel="2" x14ac:dyDescent="0.25">
      <c r="A373" s="30">
        <v>12</v>
      </c>
      <c r="B373" s="30" t="s">
        <v>408</v>
      </c>
      <c r="C373" s="30" t="s">
        <v>169</v>
      </c>
      <c r="D373" s="64">
        <v>15015</v>
      </c>
      <c r="E373" s="61" t="s">
        <v>1065</v>
      </c>
      <c r="F373" s="39" t="s">
        <v>464</v>
      </c>
      <c r="G373" s="36" t="s">
        <v>410</v>
      </c>
      <c r="H373" s="36" t="s">
        <v>410</v>
      </c>
      <c r="I373" s="39" t="s">
        <v>465</v>
      </c>
      <c r="J373" s="37" t="s">
        <v>431</v>
      </c>
      <c r="K373" s="37" t="s">
        <v>431</v>
      </c>
      <c r="L373" s="38" t="s">
        <v>335</v>
      </c>
      <c r="M373" s="33" t="s">
        <v>405</v>
      </c>
      <c r="N373" s="34">
        <v>0</v>
      </c>
      <c r="O373" s="34">
        <v>0</v>
      </c>
      <c r="P373" s="34">
        <v>0</v>
      </c>
      <c r="Q373" s="34">
        <v>0.5</v>
      </c>
      <c r="R373" s="33">
        <v>0</v>
      </c>
      <c r="S373" s="40">
        <f t="shared" si="684"/>
        <v>-1666.6666666666667</v>
      </c>
      <c r="T373" s="33">
        <v>30</v>
      </c>
      <c r="U373" s="40"/>
      <c r="X373" s="75">
        <f>+VLOOKUP($D373,[1]venta_neta_cons!$A$2:$N$1048576,3,0)</f>
        <v>75851.5</v>
      </c>
      <c r="Y373" s="75">
        <f>+VLOOKUP($D373,[1]venta_neta_cons!$A$2:$N$1048576,4,0)</f>
        <v>0</v>
      </c>
      <c r="Z373" s="75">
        <f>+VLOOKUP($D373,[1]venta_neta_cons!$A$2:$N$1048576,5,0)</f>
        <v>0</v>
      </c>
      <c r="AA373" s="75">
        <f>+VLOOKUP($D373,[1]venta_neta_cons!$A$2:$N$1048576,6,0)</f>
        <v>0</v>
      </c>
      <c r="AB373" s="75">
        <f>+VLOOKUP($D373,[1]venta_neta_cons!$A$2:$N$1048576,7,0)</f>
        <v>0</v>
      </c>
      <c r="AC373" s="75">
        <f>+VLOOKUP($D373,[1]venta_neta_cons!$A$2:$N$1048576,8,0)</f>
        <v>0</v>
      </c>
      <c r="AD373" s="75">
        <f>+VLOOKUP($D373,[1]venta_neta_cons!$A$2:$N$1048576,9,0)</f>
        <v>0</v>
      </c>
      <c r="AE373" s="75">
        <f>+VLOOKUP($D373,[1]venta_neta_cons!$A$2:$N$1048576,10,0)</f>
        <v>0</v>
      </c>
      <c r="AF373" s="75">
        <f>+VLOOKUP($D373,[1]venta_neta_cons!$A$2:$N$1048576,11,0)</f>
        <v>0</v>
      </c>
      <c r="AG373" s="75">
        <f>+VLOOKUP($D373,[1]venta_neta_cons!$A$2:$N$1048576,12,0)</f>
        <v>0</v>
      </c>
      <c r="AH373" s="75">
        <f>+VLOOKUP($D373,[1]venta_neta_cons!$A$2:$N$1048576,13,0)</f>
        <v>0</v>
      </c>
      <c r="AI373" s="75">
        <f>+VLOOKUP($D373,[1]venta_neta_cons!$A$2:$N$1048576,14,0)</f>
        <v>0</v>
      </c>
      <c r="AJ373" s="76">
        <f t="shared" si="592"/>
        <v>75851.5</v>
      </c>
      <c r="AK373" s="159">
        <f t="shared" si="590"/>
        <v>0.26332979571926723</v>
      </c>
      <c r="AL373" s="76"/>
      <c r="AM373" s="75">
        <f>+VLOOKUP($D373,[1]saldo_cons!$A$2:$N$1048576,3,0)</f>
        <v>-23846.899999999994</v>
      </c>
      <c r="AN373" s="75">
        <f>+VLOOKUP($D373,[1]saldo_cons!$A$2:$N$1048576,4,0)</f>
        <v>0</v>
      </c>
      <c r="AO373" s="75">
        <f>+VLOOKUP($D373,[1]saldo_cons!$A$2:$N$1048576,5,0)</f>
        <v>0</v>
      </c>
      <c r="AP373" s="75">
        <f>+VLOOKUP($D373,[1]saldo_cons!$A$2:$N$1048576,6,0)</f>
        <v>0</v>
      </c>
      <c r="AQ373" s="75">
        <f>+VLOOKUP($D373,[1]saldo_cons!$A$2:$N$1048576,7,0)</f>
        <v>0</v>
      </c>
      <c r="AR373" s="75">
        <f>+VLOOKUP($D373,[1]saldo_cons!$A$2:$N$1048576,8,0)</f>
        <v>0</v>
      </c>
      <c r="AS373" s="75">
        <f>+VLOOKUP($D373,[1]saldo_cons!$A$2:$N$1048576,9,0)</f>
        <v>0</v>
      </c>
      <c r="AT373" s="75">
        <f>+VLOOKUP($D373,[1]saldo_cons!$A$2:$N$1048576,10,0)</f>
        <v>0</v>
      </c>
      <c r="AU373" s="75">
        <f>+VLOOKUP($D373,[1]saldo_cons!$A$2:$N$1048576,11,0)</f>
        <v>0</v>
      </c>
      <c r="AV373" s="75">
        <f>+VLOOKUP($D373,[1]saldo_cons!$A$2:$N$1048576,12,0)</f>
        <v>0</v>
      </c>
      <c r="AW373" s="75">
        <f>+VLOOKUP($D373,[1]saldo_cons!$A$2:$N$1048576,13,0)</f>
        <v>0</v>
      </c>
      <c r="AX373" s="75">
        <f>+VLOOKUP($D373,[1]saldo_cons!$A$2:$N$1048576,14,0)</f>
        <v>0</v>
      </c>
      <c r="AY373" s="76">
        <f t="shared" si="669"/>
        <v>-23846.899999999994</v>
      </c>
      <c r="AZ373" s="76"/>
      <c r="BA373" s="76"/>
      <c r="BB373" s="75">
        <f>+VLOOKUP($D373,[1]ggr_cons!$A$2:$N$1048576,3,0)</f>
        <v>19973.96</v>
      </c>
      <c r="BC373" s="75">
        <f>+VLOOKUP($D373,[1]ggr_cons!$A$2:$N$1048576,4,0)</f>
        <v>0</v>
      </c>
      <c r="BD373" s="75">
        <f>+VLOOKUP($D373,[1]ggr_cons!$A$2:$N$1048576,5,0)</f>
        <v>0</v>
      </c>
      <c r="BE373" s="75">
        <f>+VLOOKUP($D373,[1]ggr_cons!$A$2:$N$1048576,6,0)</f>
        <v>0</v>
      </c>
      <c r="BF373" s="75">
        <f>+VLOOKUP($D373,[1]ggr_cons!$A$2:$N$1048576,7,0)</f>
        <v>0</v>
      </c>
      <c r="BG373" s="75">
        <f>+VLOOKUP($D373,[1]ggr_cons!$A$2:$N$1048576,8,0)</f>
        <v>0</v>
      </c>
      <c r="BH373" s="75">
        <f>+VLOOKUP($D373,[1]ggr_cons!$A$2:$N$1048576,9,0)</f>
        <v>0</v>
      </c>
      <c r="BI373" s="75">
        <f>+VLOOKUP($D373,[1]ggr_cons!$A$2:$N$1048576,10,0)</f>
        <v>0</v>
      </c>
      <c r="BJ373" s="75">
        <f>+VLOOKUP($D373,[1]ggr_cons!$A$2:$N$1048576,11,0)</f>
        <v>0</v>
      </c>
      <c r="BK373" s="75">
        <f>+VLOOKUP($D373,[1]ggr_cons!$A$2:$N$1048576,12,0)</f>
        <v>0</v>
      </c>
      <c r="BL373" s="75">
        <f>+VLOOKUP($D373,[1]ggr_cons!$A$2:$N$1048576,13,0)</f>
        <v>0</v>
      </c>
      <c r="BM373" s="75">
        <f>+VLOOKUP($D373,[1]ggr_cons!$A$2:$N$1048576,14,0)</f>
        <v>0</v>
      </c>
      <c r="BN373" s="76">
        <f t="shared" si="670"/>
        <v>19973.96</v>
      </c>
      <c r="BO373" s="75"/>
      <c r="BP373" s="75"/>
      <c r="BQ373" s="77">
        <f t="shared" si="593"/>
        <v>0</v>
      </c>
      <c r="BR373" s="77">
        <f t="shared" si="594"/>
        <v>0</v>
      </c>
      <c r="BS373" s="77">
        <f t="shared" si="595"/>
        <v>0</v>
      </c>
      <c r="BT373" s="77">
        <f t="shared" si="596"/>
        <v>0</v>
      </c>
      <c r="BU373" s="77">
        <f t="shared" si="597"/>
        <v>0</v>
      </c>
      <c r="BV373" s="77">
        <f t="shared" si="598"/>
        <v>0</v>
      </c>
      <c r="BW373" s="77">
        <f t="shared" si="599"/>
        <v>0</v>
      </c>
      <c r="BX373" s="77">
        <f t="shared" si="600"/>
        <v>0</v>
      </c>
      <c r="BY373" s="77">
        <f t="shared" si="601"/>
        <v>0</v>
      </c>
      <c r="BZ373" s="77">
        <f t="shared" si="602"/>
        <v>0</v>
      </c>
      <c r="CA373" s="77">
        <f t="shared" si="603"/>
        <v>0</v>
      </c>
      <c r="CB373" s="77">
        <f t="shared" si="604"/>
        <v>0</v>
      </c>
      <c r="CC373" s="77">
        <f t="shared" si="605"/>
        <v>0</v>
      </c>
      <c r="CD373" s="75"/>
      <c r="CE373" s="77"/>
      <c r="CF373" s="77">
        <f t="shared" si="606"/>
        <v>0</v>
      </c>
      <c r="CG373" s="77">
        <f t="shared" si="607"/>
        <v>0</v>
      </c>
      <c r="CH373" s="77">
        <f t="shared" si="608"/>
        <v>0</v>
      </c>
      <c r="CI373" s="77">
        <f t="shared" si="609"/>
        <v>0</v>
      </c>
      <c r="CJ373" s="77">
        <f t="shared" si="610"/>
        <v>0</v>
      </c>
      <c r="CK373" s="77">
        <f t="shared" si="611"/>
        <v>0</v>
      </c>
      <c r="CL373" s="77">
        <f t="shared" si="612"/>
        <v>0</v>
      </c>
      <c r="CM373" s="77">
        <f t="shared" si="613"/>
        <v>0</v>
      </c>
      <c r="CN373" s="77">
        <f t="shared" si="614"/>
        <v>0</v>
      </c>
      <c r="CO373" s="77">
        <f t="shared" si="615"/>
        <v>0</v>
      </c>
      <c r="CP373" s="77">
        <f t="shared" si="616"/>
        <v>0</v>
      </c>
      <c r="CQ373" s="77">
        <f t="shared" si="617"/>
        <v>0</v>
      </c>
      <c r="CR373" s="77">
        <f t="shared" si="618"/>
        <v>0</v>
      </c>
      <c r="CS373" s="75"/>
      <c r="CT373" s="75"/>
      <c r="CU373" s="78">
        <f t="shared" si="631"/>
        <v>8154.9486666666662</v>
      </c>
      <c r="CV373" s="78">
        <f t="shared" si="632"/>
        <v>-833.33333333333337</v>
      </c>
      <c r="CW373" s="78">
        <f t="shared" si="633"/>
        <v>-833.33333333333337</v>
      </c>
      <c r="CX373" s="78">
        <f t="shared" si="634"/>
        <v>-833.33333333333337</v>
      </c>
      <c r="CY373" s="78">
        <f t="shared" si="635"/>
        <v>-833.33333333333337</v>
      </c>
      <c r="CZ373" s="78">
        <f t="shared" si="636"/>
        <v>-833.33333333333337</v>
      </c>
      <c r="DA373" s="78">
        <f t="shared" si="637"/>
        <v>-833.33333333333337</v>
      </c>
      <c r="DB373" s="78">
        <f t="shared" si="638"/>
        <v>-833.33333333333337</v>
      </c>
      <c r="DC373" s="78">
        <f t="shared" si="639"/>
        <v>-833.33333333333337</v>
      </c>
      <c r="DD373" s="78">
        <f t="shared" si="640"/>
        <v>-833.33333333333337</v>
      </c>
      <c r="DE373" s="78">
        <f t="shared" si="641"/>
        <v>-833.33333333333337</v>
      </c>
      <c r="DF373" s="78">
        <f t="shared" si="642"/>
        <v>-833.33333333333337</v>
      </c>
      <c r="DG373" s="77">
        <f t="shared" si="643"/>
        <v>-1011.718</v>
      </c>
      <c r="DH373" s="75"/>
      <c r="DJ373" s="6">
        <f t="shared" si="644"/>
        <v>30</v>
      </c>
      <c r="DK373" s="6">
        <f t="shared" si="645"/>
        <v>0</v>
      </c>
      <c r="DL373" s="6">
        <f t="shared" si="646"/>
        <v>0</v>
      </c>
      <c r="DM373" s="6">
        <f t="shared" si="647"/>
        <v>0</v>
      </c>
      <c r="DN373" s="6">
        <f t="shared" si="648"/>
        <v>0</v>
      </c>
      <c r="DO373" s="6">
        <f t="shared" si="649"/>
        <v>0</v>
      </c>
      <c r="DP373" s="6">
        <f t="shared" si="650"/>
        <v>0</v>
      </c>
      <c r="DQ373" s="6">
        <f t="shared" si="651"/>
        <v>0</v>
      </c>
      <c r="DR373" s="6">
        <f t="shared" si="652"/>
        <v>0</v>
      </c>
      <c r="DS373" s="6">
        <f t="shared" si="653"/>
        <v>0</v>
      </c>
      <c r="DT373" s="6">
        <f t="shared" si="654"/>
        <v>0</v>
      </c>
      <c r="DU373" s="6">
        <f t="shared" si="655"/>
        <v>0</v>
      </c>
      <c r="DV373" s="77">
        <f t="shared" si="673"/>
        <v>30</v>
      </c>
      <c r="DY373" s="6">
        <v>0</v>
      </c>
      <c r="DZ373" s="6">
        <v>0</v>
      </c>
      <c r="EA373" s="6">
        <v>0</v>
      </c>
      <c r="EB373" s="6">
        <v>0</v>
      </c>
      <c r="EC373" s="6">
        <v>0</v>
      </c>
      <c r="ED373" s="6">
        <v>0</v>
      </c>
      <c r="EE373" s="6">
        <v>0</v>
      </c>
      <c r="EF373" s="6">
        <v>0</v>
      </c>
      <c r="EG373" s="6">
        <v>0</v>
      </c>
      <c r="EH373" s="6">
        <v>0</v>
      </c>
      <c r="EI373" s="6">
        <v>0</v>
      </c>
      <c r="EJ373" s="6">
        <v>0</v>
      </c>
      <c r="EK373" s="77">
        <f t="shared" si="671"/>
        <v>0</v>
      </c>
      <c r="EO373" s="75">
        <f t="shared" si="619"/>
        <v>8184.9486666666662</v>
      </c>
      <c r="EP373" s="75">
        <f t="shared" si="620"/>
        <v>-833.33333333333337</v>
      </c>
      <c r="EQ373" s="75">
        <f t="shared" si="621"/>
        <v>-833.33333333333337</v>
      </c>
      <c r="ER373" s="75">
        <f t="shared" si="622"/>
        <v>-833.33333333333337</v>
      </c>
      <c r="ES373" s="75">
        <f t="shared" si="623"/>
        <v>-833.33333333333337</v>
      </c>
      <c r="ET373" s="75">
        <f t="shared" si="624"/>
        <v>-833.33333333333337</v>
      </c>
      <c r="EU373" s="75">
        <f t="shared" si="625"/>
        <v>-833.33333333333337</v>
      </c>
      <c r="EV373" s="75">
        <f t="shared" si="626"/>
        <v>-833.33333333333337</v>
      </c>
      <c r="EW373" s="75">
        <f t="shared" si="627"/>
        <v>-833.33333333333337</v>
      </c>
      <c r="EX373" s="75">
        <f t="shared" si="628"/>
        <v>-833.33333333333337</v>
      </c>
      <c r="EY373" s="75">
        <f t="shared" si="629"/>
        <v>-833.33333333333337</v>
      </c>
      <c r="EZ373" s="75">
        <f t="shared" si="630"/>
        <v>-833.33333333333337</v>
      </c>
      <c r="FA373" s="77">
        <f t="shared" si="672"/>
        <v>-981.71799999999996</v>
      </c>
      <c r="FD373" s="75">
        <f t="shared" si="656"/>
        <v>-32031.848666666661</v>
      </c>
      <c r="FE373" s="75">
        <f t="shared" si="657"/>
        <v>833.33333333333337</v>
      </c>
      <c r="FF373" s="75">
        <f t="shared" si="658"/>
        <v>833.33333333333337</v>
      </c>
      <c r="FG373" s="75">
        <f t="shared" si="659"/>
        <v>833.33333333333337</v>
      </c>
      <c r="FH373" s="75">
        <f t="shared" si="660"/>
        <v>833.33333333333337</v>
      </c>
      <c r="FI373" s="75">
        <f t="shared" si="661"/>
        <v>833.33333333333337</v>
      </c>
      <c r="FJ373" s="75">
        <f t="shared" si="662"/>
        <v>833.33333333333337</v>
      </c>
      <c r="FK373" s="75">
        <f t="shared" si="663"/>
        <v>833.33333333333337</v>
      </c>
      <c r="FL373" s="75">
        <f t="shared" si="664"/>
        <v>833.33333333333337</v>
      </c>
      <c r="FM373" s="75">
        <f t="shared" si="665"/>
        <v>833.33333333333337</v>
      </c>
      <c r="FN373" s="75">
        <f t="shared" si="666"/>
        <v>833.33333333333337</v>
      </c>
      <c r="FO373" s="75">
        <f t="shared" si="667"/>
        <v>833.33333333333337</v>
      </c>
      <c r="FP373" s="75">
        <f t="shared" si="668"/>
        <v>-22865.181999999993</v>
      </c>
    </row>
    <row r="374" spans="1:172" ht="15" customHeight="1" outlineLevel="2" x14ac:dyDescent="0.25">
      <c r="A374" s="30">
        <v>12</v>
      </c>
      <c r="B374" s="30" t="s">
        <v>408</v>
      </c>
      <c r="C374" s="30" t="s">
        <v>169</v>
      </c>
      <c r="D374" s="64">
        <v>15013</v>
      </c>
      <c r="E374" s="61" t="s">
        <v>1068</v>
      </c>
      <c r="F374" s="45" t="s">
        <v>467</v>
      </c>
      <c r="G374" s="36" t="s">
        <v>410</v>
      </c>
      <c r="H374" s="36" t="s">
        <v>410</v>
      </c>
      <c r="I374" s="45" t="s">
        <v>468</v>
      </c>
      <c r="J374" s="44" t="s">
        <v>463</v>
      </c>
      <c r="K374" s="44" t="s">
        <v>463</v>
      </c>
      <c r="L374" s="38" t="s">
        <v>335</v>
      </c>
      <c r="M374" s="33" t="s">
        <v>405</v>
      </c>
      <c r="N374" s="34">
        <v>0</v>
      </c>
      <c r="O374" s="34">
        <v>0</v>
      </c>
      <c r="P374" s="34">
        <v>0</v>
      </c>
      <c r="Q374" s="34">
        <v>0.5</v>
      </c>
      <c r="R374" s="33">
        <v>0</v>
      </c>
      <c r="S374" s="40">
        <f t="shared" si="684"/>
        <v>-1666.6666666666667</v>
      </c>
      <c r="T374" s="33">
        <v>30</v>
      </c>
      <c r="U374" s="40"/>
      <c r="X374" s="75">
        <f>+VLOOKUP($D374,[1]venta_neta_cons!$A$2:$N$1048576,3,0)</f>
        <v>37696</v>
      </c>
      <c r="Y374" s="75">
        <f>+VLOOKUP($D374,[1]venta_neta_cons!$A$2:$N$1048576,4,0)</f>
        <v>0</v>
      </c>
      <c r="Z374" s="75">
        <f>+VLOOKUP($D374,[1]venta_neta_cons!$A$2:$N$1048576,5,0)</f>
        <v>0</v>
      </c>
      <c r="AA374" s="75">
        <f>+VLOOKUP($D374,[1]venta_neta_cons!$A$2:$N$1048576,6,0)</f>
        <v>0</v>
      </c>
      <c r="AB374" s="75">
        <f>+VLOOKUP($D374,[1]venta_neta_cons!$A$2:$N$1048576,7,0)</f>
        <v>0</v>
      </c>
      <c r="AC374" s="75">
        <f>+VLOOKUP($D374,[1]venta_neta_cons!$A$2:$N$1048576,8,0)</f>
        <v>0</v>
      </c>
      <c r="AD374" s="75">
        <f>+VLOOKUP($D374,[1]venta_neta_cons!$A$2:$N$1048576,9,0)</f>
        <v>0</v>
      </c>
      <c r="AE374" s="75">
        <f>+VLOOKUP($D374,[1]venta_neta_cons!$A$2:$N$1048576,10,0)</f>
        <v>0</v>
      </c>
      <c r="AF374" s="75">
        <f>+VLOOKUP($D374,[1]venta_neta_cons!$A$2:$N$1048576,11,0)</f>
        <v>0</v>
      </c>
      <c r="AG374" s="75">
        <f>+VLOOKUP($D374,[1]venta_neta_cons!$A$2:$N$1048576,12,0)</f>
        <v>0</v>
      </c>
      <c r="AH374" s="75">
        <f>+VLOOKUP($D374,[1]venta_neta_cons!$A$2:$N$1048576,13,0)</f>
        <v>0</v>
      </c>
      <c r="AI374" s="75">
        <f>+VLOOKUP($D374,[1]venta_neta_cons!$A$2:$N$1048576,14,0)</f>
        <v>0</v>
      </c>
      <c r="AJ374" s="76">
        <f t="shared" si="592"/>
        <v>37696</v>
      </c>
      <c r="AK374" s="159">
        <f t="shared" si="590"/>
        <v>0.28420469015280136</v>
      </c>
      <c r="AL374" s="76"/>
      <c r="AM374" s="75">
        <f>+VLOOKUP($D374,[1]saldo_cons!$A$2:$N$1048576,3,0)</f>
        <v>-66118.880000000005</v>
      </c>
      <c r="AN374" s="75">
        <f>+VLOOKUP($D374,[1]saldo_cons!$A$2:$N$1048576,4,0)</f>
        <v>0</v>
      </c>
      <c r="AO374" s="75">
        <f>+VLOOKUP($D374,[1]saldo_cons!$A$2:$N$1048576,5,0)</f>
        <v>0</v>
      </c>
      <c r="AP374" s="75">
        <f>+VLOOKUP($D374,[1]saldo_cons!$A$2:$N$1048576,6,0)</f>
        <v>0</v>
      </c>
      <c r="AQ374" s="75">
        <f>+VLOOKUP($D374,[1]saldo_cons!$A$2:$N$1048576,7,0)</f>
        <v>0</v>
      </c>
      <c r="AR374" s="75">
        <f>+VLOOKUP($D374,[1]saldo_cons!$A$2:$N$1048576,8,0)</f>
        <v>0</v>
      </c>
      <c r="AS374" s="75">
        <f>+VLOOKUP($D374,[1]saldo_cons!$A$2:$N$1048576,9,0)</f>
        <v>0</v>
      </c>
      <c r="AT374" s="75">
        <f>+VLOOKUP($D374,[1]saldo_cons!$A$2:$N$1048576,10,0)</f>
        <v>0</v>
      </c>
      <c r="AU374" s="75">
        <f>+VLOOKUP($D374,[1]saldo_cons!$A$2:$N$1048576,11,0)</f>
        <v>0</v>
      </c>
      <c r="AV374" s="75">
        <f>+VLOOKUP($D374,[1]saldo_cons!$A$2:$N$1048576,12,0)</f>
        <v>0</v>
      </c>
      <c r="AW374" s="75">
        <f>+VLOOKUP($D374,[1]saldo_cons!$A$2:$N$1048576,13,0)</f>
        <v>0</v>
      </c>
      <c r="AX374" s="75">
        <f>+VLOOKUP($D374,[1]saldo_cons!$A$2:$N$1048576,14,0)</f>
        <v>0</v>
      </c>
      <c r="AY374" s="76">
        <f t="shared" si="669"/>
        <v>-66118.880000000005</v>
      </c>
      <c r="AZ374" s="76"/>
      <c r="BA374" s="76"/>
      <c r="BB374" s="75">
        <f>+VLOOKUP($D374,[1]ggr_cons!$A$2:$N$1048576,3,0)</f>
        <v>10713.380000000001</v>
      </c>
      <c r="BC374" s="75">
        <f>+VLOOKUP($D374,[1]ggr_cons!$A$2:$N$1048576,4,0)</f>
        <v>0</v>
      </c>
      <c r="BD374" s="75">
        <f>+VLOOKUP($D374,[1]ggr_cons!$A$2:$N$1048576,5,0)</f>
        <v>0</v>
      </c>
      <c r="BE374" s="75">
        <f>+VLOOKUP($D374,[1]ggr_cons!$A$2:$N$1048576,6,0)</f>
        <v>0</v>
      </c>
      <c r="BF374" s="75">
        <f>+VLOOKUP($D374,[1]ggr_cons!$A$2:$N$1048576,7,0)</f>
        <v>0</v>
      </c>
      <c r="BG374" s="75">
        <f>+VLOOKUP($D374,[1]ggr_cons!$A$2:$N$1048576,8,0)</f>
        <v>0</v>
      </c>
      <c r="BH374" s="75">
        <f>+VLOOKUP($D374,[1]ggr_cons!$A$2:$N$1048576,9,0)</f>
        <v>0</v>
      </c>
      <c r="BI374" s="75">
        <f>+VLOOKUP($D374,[1]ggr_cons!$A$2:$N$1048576,10,0)</f>
        <v>0</v>
      </c>
      <c r="BJ374" s="75">
        <f>+VLOOKUP($D374,[1]ggr_cons!$A$2:$N$1048576,11,0)</f>
        <v>0</v>
      </c>
      <c r="BK374" s="75">
        <f>+VLOOKUP($D374,[1]ggr_cons!$A$2:$N$1048576,12,0)</f>
        <v>0</v>
      </c>
      <c r="BL374" s="75">
        <f>+VLOOKUP($D374,[1]ggr_cons!$A$2:$N$1048576,13,0)</f>
        <v>0</v>
      </c>
      <c r="BM374" s="75">
        <f>+VLOOKUP($D374,[1]ggr_cons!$A$2:$N$1048576,14,0)</f>
        <v>0</v>
      </c>
      <c r="BN374" s="76">
        <f t="shared" si="670"/>
        <v>10713.380000000001</v>
      </c>
      <c r="BO374" s="75"/>
      <c r="BP374" s="75"/>
      <c r="BQ374" s="77">
        <f t="shared" si="593"/>
        <v>0</v>
      </c>
      <c r="BR374" s="77">
        <f t="shared" si="594"/>
        <v>0</v>
      </c>
      <c r="BS374" s="77">
        <f t="shared" si="595"/>
        <v>0</v>
      </c>
      <c r="BT374" s="77">
        <f t="shared" si="596"/>
        <v>0</v>
      </c>
      <c r="BU374" s="77">
        <f t="shared" si="597"/>
        <v>0</v>
      </c>
      <c r="BV374" s="77">
        <f t="shared" si="598"/>
        <v>0</v>
      </c>
      <c r="BW374" s="77">
        <f t="shared" si="599"/>
        <v>0</v>
      </c>
      <c r="BX374" s="77">
        <f t="shared" si="600"/>
        <v>0</v>
      </c>
      <c r="BY374" s="77">
        <f t="shared" si="601"/>
        <v>0</v>
      </c>
      <c r="BZ374" s="77">
        <f t="shared" si="602"/>
        <v>0</v>
      </c>
      <c r="CA374" s="77">
        <f t="shared" si="603"/>
        <v>0</v>
      </c>
      <c r="CB374" s="77">
        <f t="shared" si="604"/>
        <v>0</v>
      </c>
      <c r="CC374" s="77">
        <f t="shared" si="605"/>
        <v>0</v>
      </c>
      <c r="CD374" s="75"/>
      <c r="CE374" s="77"/>
      <c r="CF374" s="77">
        <f t="shared" si="606"/>
        <v>0</v>
      </c>
      <c r="CG374" s="77">
        <f t="shared" si="607"/>
        <v>0</v>
      </c>
      <c r="CH374" s="77">
        <f t="shared" si="608"/>
        <v>0</v>
      </c>
      <c r="CI374" s="77">
        <f t="shared" si="609"/>
        <v>0</v>
      </c>
      <c r="CJ374" s="77">
        <f t="shared" si="610"/>
        <v>0</v>
      </c>
      <c r="CK374" s="77">
        <f t="shared" si="611"/>
        <v>0</v>
      </c>
      <c r="CL374" s="77">
        <f t="shared" si="612"/>
        <v>0</v>
      </c>
      <c r="CM374" s="77">
        <f t="shared" si="613"/>
        <v>0</v>
      </c>
      <c r="CN374" s="77">
        <f t="shared" si="614"/>
        <v>0</v>
      </c>
      <c r="CO374" s="77">
        <f t="shared" si="615"/>
        <v>0</v>
      </c>
      <c r="CP374" s="77">
        <f t="shared" si="616"/>
        <v>0</v>
      </c>
      <c r="CQ374" s="77">
        <f t="shared" si="617"/>
        <v>0</v>
      </c>
      <c r="CR374" s="77">
        <f t="shared" si="618"/>
        <v>0</v>
      </c>
      <c r="CS374" s="75"/>
      <c r="CT374" s="75"/>
      <c r="CU374" s="78">
        <f t="shared" si="631"/>
        <v>3987.6876666666672</v>
      </c>
      <c r="CV374" s="78">
        <f t="shared" si="632"/>
        <v>-833.33333333333337</v>
      </c>
      <c r="CW374" s="78">
        <f t="shared" si="633"/>
        <v>-833.33333333333337</v>
      </c>
      <c r="CX374" s="78">
        <f t="shared" si="634"/>
        <v>-833.33333333333337</v>
      </c>
      <c r="CY374" s="78">
        <f t="shared" si="635"/>
        <v>-833.33333333333337</v>
      </c>
      <c r="CZ374" s="78">
        <f t="shared" si="636"/>
        <v>-833.33333333333337</v>
      </c>
      <c r="DA374" s="78">
        <f t="shared" si="637"/>
        <v>-833.33333333333337</v>
      </c>
      <c r="DB374" s="78">
        <f t="shared" si="638"/>
        <v>-833.33333333333337</v>
      </c>
      <c r="DC374" s="78">
        <f t="shared" si="639"/>
        <v>-833.33333333333337</v>
      </c>
      <c r="DD374" s="78">
        <f t="shared" si="640"/>
        <v>-833.33333333333337</v>
      </c>
      <c r="DE374" s="78">
        <f t="shared" si="641"/>
        <v>-833.33333333333337</v>
      </c>
      <c r="DF374" s="78">
        <f t="shared" si="642"/>
        <v>-833.33333333333337</v>
      </c>
      <c r="DG374" s="77">
        <f t="shared" si="643"/>
        <v>-5178.9790000000003</v>
      </c>
      <c r="DH374" s="75"/>
      <c r="DJ374" s="6">
        <f t="shared" si="644"/>
        <v>30</v>
      </c>
      <c r="DK374" s="6">
        <f t="shared" si="645"/>
        <v>0</v>
      </c>
      <c r="DL374" s="6">
        <f t="shared" si="646"/>
        <v>0</v>
      </c>
      <c r="DM374" s="6">
        <f t="shared" si="647"/>
        <v>0</v>
      </c>
      <c r="DN374" s="6">
        <f t="shared" si="648"/>
        <v>0</v>
      </c>
      <c r="DO374" s="6">
        <f t="shared" si="649"/>
        <v>0</v>
      </c>
      <c r="DP374" s="6">
        <f t="shared" si="650"/>
        <v>0</v>
      </c>
      <c r="DQ374" s="6">
        <f t="shared" si="651"/>
        <v>0</v>
      </c>
      <c r="DR374" s="6">
        <f t="shared" si="652"/>
        <v>0</v>
      </c>
      <c r="DS374" s="6">
        <f t="shared" si="653"/>
        <v>0</v>
      </c>
      <c r="DT374" s="6">
        <f t="shared" si="654"/>
        <v>0</v>
      </c>
      <c r="DU374" s="6">
        <f t="shared" si="655"/>
        <v>0</v>
      </c>
      <c r="DV374" s="77">
        <f t="shared" si="673"/>
        <v>30</v>
      </c>
      <c r="DY374" s="6">
        <v>0</v>
      </c>
      <c r="DZ374" s="6">
        <v>0</v>
      </c>
      <c r="EA374" s="6">
        <v>0</v>
      </c>
      <c r="EB374" s="6">
        <v>0</v>
      </c>
      <c r="EC374" s="6">
        <v>0</v>
      </c>
      <c r="ED374" s="6">
        <v>0</v>
      </c>
      <c r="EE374" s="6">
        <v>0</v>
      </c>
      <c r="EF374" s="6">
        <v>0</v>
      </c>
      <c r="EG374" s="6">
        <v>0</v>
      </c>
      <c r="EH374" s="6">
        <v>0</v>
      </c>
      <c r="EI374" s="6">
        <v>0</v>
      </c>
      <c r="EJ374" s="6">
        <v>0</v>
      </c>
      <c r="EK374" s="77">
        <f t="shared" si="671"/>
        <v>0</v>
      </c>
      <c r="EO374" s="75">
        <f t="shared" si="619"/>
        <v>4017.6876666666672</v>
      </c>
      <c r="EP374" s="75">
        <f t="shared" si="620"/>
        <v>-833.33333333333337</v>
      </c>
      <c r="EQ374" s="75">
        <f t="shared" si="621"/>
        <v>-833.33333333333337</v>
      </c>
      <c r="ER374" s="75">
        <f t="shared" si="622"/>
        <v>-833.33333333333337</v>
      </c>
      <c r="ES374" s="75">
        <f t="shared" si="623"/>
        <v>-833.33333333333337</v>
      </c>
      <c r="ET374" s="75">
        <f t="shared" si="624"/>
        <v>-833.33333333333337</v>
      </c>
      <c r="EU374" s="75">
        <f t="shared" si="625"/>
        <v>-833.33333333333337</v>
      </c>
      <c r="EV374" s="75">
        <f t="shared" si="626"/>
        <v>-833.33333333333337</v>
      </c>
      <c r="EW374" s="75">
        <f t="shared" si="627"/>
        <v>-833.33333333333337</v>
      </c>
      <c r="EX374" s="75">
        <f t="shared" si="628"/>
        <v>-833.33333333333337</v>
      </c>
      <c r="EY374" s="75">
        <f t="shared" si="629"/>
        <v>-833.33333333333337</v>
      </c>
      <c r="EZ374" s="75">
        <f t="shared" si="630"/>
        <v>-833.33333333333337</v>
      </c>
      <c r="FA374" s="77">
        <f t="shared" si="672"/>
        <v>-5148.9790000000003</v>
      </c>
      <c r="FD374" s="75">
        <f t="shared" si="656"/>
        <v>-70136.56766666667</v>
      </c>
      <c r="FE374" s="75">
        <f t="shared" si="657"/>
        <v>833.33333333333337</v>
      </c>
      <c r="FF374" s="75">
        <f t="shared" si="658"/>
        <v>833.33333333333337</v>
      </c>
      <c r="FG374" s="75">
        <f t="shared" si="659"/>
        <v>833.33333333333337</v>
      </c>
      <c r="FH374" s="75">
        <f t="shared" si="660"/>
        <v>833.33333333333337</v>
      </c>
      <c r="FI374" s="75">
        <f t="shared" si="661"/>
        <v>833.33333333333337</v>
      </c>
      <c r="FJ374" s="75">
        <f t="shared" si="662"/>
        <v>833.33333333333337</v>
      </c>
      <c r="FK374" s="75">
        <f t="shared" si="663"/>
        <v>833.33333333333337</v>
      </c>
      <c r="FL374" s="75">
        <f t="shared" si="664"/>
        <v>833.33333333333337</v>
      </c>
      <c r="FM374" s="75">
        <f t="shared" si="665"/>
        <v>833.33333333333337</v>
      </c>
      <c r="FN374" s="75">
        <f t="shared" si="666"/>
        <v>833.33333333333337</v>
      </c>
      <c r="FO374" s="75">
        <f t="shared" si="667"/>
        <v>833.33333333333337</v>
      </c>
      <c r="FP374" s="75">
        <f t="shared" si="668"/>
        <v>-60969.901000000005</v>
      </c>
    </row>
    <row r="375" spans="1:172" s="69" customFormat="1" ht="15" customHeight="1" outlineLevel="1" x14ac:dyDescent="0.25">
      <c r="A375" s="67"/>
      <c r="B375" s="67" t="s">
        <v>1224</v>
      </c>
      <c r="C375" s="67"/>
      <c r="D375" s="104"/>
      <c r="E375" s="114"/>
      <c r="F375" s="146"/>
      <c r="G375" s="67"/>
      <c r="H375" s="67"/>
      <c r="I375" s="146"/>
      <c r="J375" s="116"/>
      <c r="K375" s="116"/>
      <c r="L375" s="68"/>
      <c r="M375" s="107"/>
      <c r="N375" s="108"/>
      <c r="O375" s="108"/>
      <c r="P375" s="108"/>
      <c r="Q375" s="108"/>
      <c r="R375" s="107"/>
      <c r="S375" s="117"/>
      <c r="T375" s="107"/>
      <c r="U375" s="117"/>
      <c r="X375" s="110">
        <f t="shared" ref="X375:AJ375" si="705">SUBTOTAL(9,X358:X374)</f>
        <v>825374.96</v>
      </c>
      <c r="Y375" s="110">
        <f t="shared" si="705"/>
        <v>0</v>
      </c>
      <c r="Z375" s="110">
        <f t="shared" si="705"/>
        <v>0</v>
      </c>
      <c r="AA375" s="110">
        <f t="shared" si="705"/>
        <v>0</v>
      </c>
      <c r="AB375" s="110">
        <f t="shared" si="705"/>
        <v>0</v>
      </c>
      <c r="AC375" s="110">
        <f t="shared" si="705"/>
        <v>0</v>
      </c>
      <c r="AD375" s="110">
        <f t="shared" si="705"/>
        <v>0</v>
      </c>
      <c r="AE375" s="110">
        <f t="shared" si="705"/>
        <v>0</v>
      </c>
      <c r="AF375" s="110">
        <f t="shared" si="705"/>
        <v>0</v>
      </c>
      <c r="AG375" s="110">
        <f t="shared" si="705"/>
        <v>0</v>
      </c>
      <c r="AH375" s="110">
        <f t="shared" si="705"/>
        <v>0</v>
      </c>
      <c r="AI375" s="110">
        <f t="shared" si="705"/>
        <v>0</v>
      </c>
      <c r="AJ375" s="111">
        <f t="shared" si="705"/>
        <v>825374.96</v>
      </c>
      <c r="AK375" s="159">
        <f t="shared" si="590"/>
        <v>8.5616723822103835E-2</v>
      </c>
      <c r="AL375" s="111"/>
      <c r="AM375" s="110">
        <f t="shared" ref="AM375:AY375" si="706">SUBTOTAL(9,AM358:AM374)</f>
        <v>-439815.18000000005</v>
      </c>
      <c r="AN375" s="110">
        <f t="shared" si="706"/>
        <v>0</v>
      </c>
      <c r="AO375" s="110">
        <f t="shared" si="706"/>
        <v>0</v>
      </c>
      <c r="AP375" s="110">
        <f t="shared" si="706"/>
        <v>0</v>
      </c>
      <c r="AQ375" s="110">
        <f t="shared" si="706"/>
        <v>0</v>
      </c>
      <c r="AR375" s="110">
        <f t="shared" si="706"/>
        <v>0</v>
      </c>
      <c r="AS375" s="110">
        <f t="shared" si="706"/>
        <v>0</v>
      </c>
      <c r="AT375" s="110">
        <f t="shared" si="706"/>
        <v>0</v>
      </c>
      <c r="AU375" s="110">
        <f t="shared" si="706"/>
        <v>0</v>
      </c>
      <c r="AV375" s="110">
        <f t="shared" si="706"/>
        <v>0</v>
      </c>
      <c r="AW375" s="110">
        <f t="shared" si="706"/>
        <v>0</v>
      </c>
      <c r="AX375" s="110">
        <f t="shared" si="706"/>
        <v>0</v>
      </c>
      <c r="AY375" s="111">
        <f t="shared" si="706"/>
        <v>-439815.18000000005</v>
      </c>
      <c r="AZ375" s="111"/>
      <c r="BA375" s="111"/>
      <c r="BB375" s="110">
        <f t="shared" ref="BB375:BN375" si="707">SUBTOTAL(9,BB358:BB374)</f>
        <v>70665.899999999994</v>
      </c>
      <c r="BC375" s="110">
        <f t="shared" si="707"/>
        <v>0</v>
      </c>
      <c r="BD375" s="110">
        <f t="shared" si="707"/>
        <v>0</v>
      </c>
      <c r="BE375" s="110">
        <f t="shared" si="707"/>
        <v>0</v>
      </c>
      <c r="BF375" s="110">
        <f t="shared" si="707"/>
        <v>0</v>
      </c>
      <c r="BG375" s="110">
        <f t="shared" si="707"/>
        <v>0</v>
      </c>
      <c r="BH375" s="110">
        <f t="shared" si="707"/>
        <v>0</v>
      </c>
      <c r="BI375" s="110">
        <f t="shared" si="707"/>
        <v>0</v>
      </c>
      <c r="BJ375" s="110">
        <f t="shared" si="707"/>
        <v>0</v>
      </c>
      <c r="BK375" s="110">
        <f t="shared" si="707"/>
        <v>0</v>
      </c>
      <c r="BL375" s="110">
        <f t="shared" si="707"/>
        <v>0</v>
      </c>
      <c r="BM375" s="110">
        <f t="shared" si="707"/>
        <v>0</v>
      </c>
      <c r="BN375" s="111">
        <f t="shared" si="707"/>
        <v>70665.899999999994</v>
      </c>
      <c r="BO375" s="110"/>
      <c r="BP375" s="110"/>
      <c r="BQ375" s="112">
        <f t="shared" ref="BQ375:CC375" si="708">SUBTOTAL(9,BQ358:BQ374)</f>
        <v>0</v>
      </c>
      <c r="BR375" s="112">
        <f t="shared" si="708"/>
        <v>0</v>
      </c>
      <c r="BS375" s="112">
        <f t="shared" si="708"/>
        <v>0</v>
      </c>
      <c r="BT375" s="112">
        <f t="shared" si="708"/>
        <v>0</v>
      </c>
      <c r="BU375" s="112">
        <f t="shared" si="708"/>
        <v>0</v>
      </c>
      <c r="BV375" s="112">
        <f t="shared" si="708"/>
        <v>0</v>
      </c>
      <c r="BW375" s="112">
        <f t="shared" si="708"/>
        <v>0</v>
      </c>
      <c r="BX375" s="112">
        <f t="shared" si="708"/>
        <v>0</v>
      </c>
      <c r="BY375" s="112">
        <f t="shared" si="708"/>
        <v>0</v>
      </c>
      <c r="BZ375" s="112">
        <f t="shared" si="708"/>
        <v>0</v>
      </c>
      <c r="CA375" s="112">
        <f t="shared" si="708"/>
        <v>0</v>
      </c>
      <c r="CB375" s="112">
        <f t="shared" si="708"/>
        <v>0</v>
      </c>
      <c r="CC375" s="112">
        <f t="shared" si="708"/>
        <v>0</v>
      </c>
      <c r="CD375" s="110"/>
      <c r="CE375" s="112"/>
      <c r="CF375" s="112">
        <f t="shared" ref="CF375:CR375" si="709">SUBTOTAL(9,CF358:CF374)</f>
        <v>0</v>
      </c>
      <c r="CG375" s="112">
        <f t="shared" si="709"/>
        <v>0</v>
      </c>
      <c r="CH375" s="112">
        <f t="shared" si="709"/>
        <v>0</v>
      </c>
      <c r="CI375" s="112">
        <f t="shared" si="709"/>
        <v>0</v>
      </c>
      <c r="CJ375" s="112">
        <f t="shared" si="709"/>
        <v>0</v>
      </c>
      <c r="CK375" s="112">
        <f t="shared" si="709"/>
        <v>0</v>
      </c>
      <c r="CL375" s="112">
        <f t="shared" si="709"/>
        <v>0</v>
      </c>
      <c r="CM375" s="112">
        <f t="shared" si="709"/>
        <v>0</v>
      </c>
      <c r="CN375" s="112">
        <f t="shared" si="709"/>
        <v>0</v>
      </c>
      <c r="CO375" s="112">
        <f t="shared" si="709"/>
        <v>0</v>
      </c>
      <c r="CP375" s="112">
        <f t="shared" si="709"/>
        <v>0</v>
      </c>
      <c r="CQ375" s="112">
        <f t="shared" si="709"/>
        <v>0</v>
      </c>
      <c r="CR375" s="112">
        <f t="shared" si="709"/>
        <v>0</v>
      </c>
      <c r="CS375" s="110"/>
      <c r="CT375" s="110"/>
      <c r="CU375" s="113">
        <f t="shared" ref="CU375:DG375" si="710">SUBTOTAL(9,CU358:CU374)</f>
        <v>17632.988333333327</v>
      </c>
      <c r="CV375" s="113">
        <f t="shared" si="710"/>
        <v>-14166.66666666667</v>
      </c>
      <c r="CW375" s="113">
        <f t="shared" si="710"/>
        <v>-14166.66666666667</v>
      </c>
      <c r="CX375" s="113">
        <f t="shared" si="710"/>
        <v>-14166.66666666667</v>
      </c>
      <c r="CY375" s="113">
        <f t="shared" si="710"/>
        <v>-14166.66666666667</v>
      </c>
      <c r="CZ375" s="113">
        <f t="shared" si="710"/>
        <v>-14166.66666666667</v>
      </c>
      <c r="DA375" s="113">
        <f t="shared" si="710"/>
        <v>-14166.66666666667</v>
      </c>
      <c r="DB375" s="113">
        <f t="shared" si="710"/>
        <v>-14166.66666666667</v>
      </c>
      <c r="DC375" s="113">
        <f t="shared" si="710"/>
        <v>-14166.66666666667</v>
      </c>
      <c r="DD375" s="113">
        <f t="shared" si="710"/>
        <v>-14166.66666666667</v>
      </c>
      <c r="DE375" s="113">
        <f t="shared" si="710"/>
        <v>-14166.66666666667</v>
      </c>
      <c r="DF375" s="113">
        <f t="shared" si="710"/>
        <v>-14166.66666666667</v>
      </c>
      <c r="DG375" s="112">
        <f t="shared" si="710"/>
        <v>-138200.34499999997</v>
      </c>
      <c r="DH375" s="110"/>
      <c r="DJ375" s="69">
        <f t="shared" ref="DJ375:DV375" si="711">SUBTOTAL(9,DJ358:DJ374)</f>
        <v>510</v>
      </c>
      <c r="DK375" s="69">
        <f t="shared" si="711"/>
        <v>0</v>
      </c>
      <c r="DL375" s="69">
        <f t="shared" si="711"/>
        <v>0</v>
      </c>
      <c r="DM375" s="69">
        <f t="shared" si="711"/>
        <v>0</v>
      </c>
      <c r="DN375" s="69">
        <f t="shared" si="711"/>
        <v>0</v>
      </c>
      <c r="DO375" s="69">
        <f t="shared" si="711"/>
        <v>0</v>
      </c>
      <c r="DP375" s="69">
        <f t="shared" si="711"/>
        <v>0</v>
      </c>
      <c r="DQ375" s="69">
        <f t="shared" si="711"/>
        <v>0</v>
      </c>
      <c r="DR375" s="69">
        <f t="shared" si="711"/>
        <v>0</v>
      </c>
      <c r="DS375" s="69">
        <f t="shared" si="711"/>
        <v>0</v>
      </c>
      <c r="DT375" s="69">
        <f t="shared" si="711"/>
        <v>0</v>
      </c>
      <c r="DU375" s="69">
        <f t="shared" si="711"/>
        <v>0</v>
      </c>
      <c r="DV375" s="112">
        <f t="shared" si="711"/>
        <v>510</v>
      </c>
      <c r="DY375" s="69">
        <f t="shared" ref="DY375:EK375" si="712">SUBTOTAL(9,DY358:DY374)</f>
        <v>0</v>
      </c>
      <c r="DZ375" s="69">
        <f t="shared" si="712"/>
        <v>0</v>
      </c>
      <c r="EA375" s="69">
        <f t="shared" si="712"/>
        <v>0</v>
      </c>
      <c r="EB375" s="69">
        <f t="shared" si="712"/>
        <v>0</v>
      </c>
      <c r="EC375" s="69">
        <f t="shared" si="712"/>
        <v>0</v>
      </c>
      <c r="ED375" s="69">
        <f t="shared" si="712"/>
        <v>0</v>
      </c>
      <c r="EE375" s="69">
        <f t="shared" si="712"/>
        <v>0</v>
      </c>
      <c r="EF375" s="69">
        <f t="shared" si="712"/>
        <v>0</v>
      </c>
      <c r="EG375" s="69">
        <f t="shared" si="712"/>
        <v>0</v>
      </c>
      <c r="EH375" s="69">
        <f t="shared" si="712"/>
        <v>0</v>
      </c>
      <c r="EI375" s="69">
        <f t="shared" si="712"/>
        <v>0</v>
      </c>
      <c r="EJ375" s="69">
        <f t="shared" si="712"/>
        <v>0</v>
      </c>
      <c r="EK375" s="112">
        <f t="shared" si="712"/>
        <v>0</v>
      </c>
      <c r="EN375" s="69">
        <f t="shared" ref="EN375:FA375" si="713">SUBTOTAL(9,EN358:EN374)</f>
        <v>0</v>
      </c>
      <c r="EO375" s="110">
        <f t="shared" si="713"/>
        <v>18142.988333333327</v>
      </c>
      <c r="EP375" s="110">
        <f t="shared" si="713"/>
        <v>-14166.66666666667</v>
      </c>
      <c r="EQ375" s="110">
        <f t="shared" si="713"/>
        <v>-14166.66666666667</v>
      </c>
      <c r="ER375" s="110">
        <f t="shared" si="713"/>
        <v>-14166.66666666667</v>
      </c>
      <c r="ES375" s="110">
        <f t="shared" si="713"/>
        <v>-14166.66666666667</v>
      </c>
      <c r="ET375" s="110">
        <f t="shared" si="713"/>
        <v>-14166.66666666667</v>
      </c>
      <c r="EU375" s="110">
        <f t="shared" si="713"/>
        <v>-14166.66666666667</v>
      </c>
      <c r="EV375" s="110">
        <f t="shared" si="713"/>
        <v>-14166.66666666667</v>
      </c>
      <c r="EW375" s="110">
        <f t="shared" si="713"/>
        <v>-14166.66666666667</v>
      </c>
      <c r="EX375" s="110">
        <f t="shared" si="713"/>
        <v>-14166.66666666667</v>
      </c>
      <c r="EY375" s="110">
        <f t="shared" si="713"/>
        <v>-14166.66666666667</v>
      </c>
      <c r="EZ375" s="110">
        <f t="shared" si="713"/>
        <v>-14166.66666666667</v>
      </c>
      <c r="FA375" s="112">
        <f t="shared" si="713"/>
        <v>-137690.34499999997</v>
      </c>
      <c r="FD375" s="110">
        <f t="shared" ref="FD375:FP375" si="714">SUBTOTAL(9,FD358:FD374)</f>
        <v>-457958.16833333333</v>
      </c>
      <c r="FE375" s="110">
        <f t="shared" si="714"/>
        <v>14166.66666666667</v>
      </c>
      <c r="FF375" s="110">
        <f t="shared" si="714"/>
        <v>14166.66666666667</v>
      </c>
      <c r="FG375" s="110">
        <f t="shared" si="714"/>
        <v>14166.66666666667</v>
      </c>
      <c r="FH375" s="110">
        <f t="shared" si="714"/>
        <v>14166.66666666667</v>
      </c>
      <c r="FI375" s="110">
        <f t="shared" si="714"/>
        <v>14166.66666666667</v>
      </c>
      <c r="FJ375" s="110">
        <f t="shared" si="714"/>
        <v>14166.66666666667</v>
      </c>
      <c r="FK375" s="110">
        <f t="shared" si="714"/>
        <v>14166.66666666667</v>
      </c>
      <c r="FL375" s="110">
        <f t="shared" si="714"/>
        <v>14166.66666666667</v>
      </c>
      <c r="FM375" s="110">
        <f t="shared" si="714"/>
        <v>14166.66666666667</v>
      </c>
      <c r="FN375" s="110">
        <f t="shared" si="714"/>
        <v>14166.66666666667</v>
      </c>
      <c r="FO375" s="110">
        <f t="shared" si="714"/>
        <v>14166.66666666667</v>
      </c>
      <c r="FP375" s="110">
        <f t="shared" si="714"/>
        <v>-302124.83500000002</v>
      </c>
    </row>
    <row r="376" spans="1:172" ht="15" customHeight="1" outlineLevel="2" x14ac:dyDescent="0.25">
      <c r="A376" s="30">
        <v>13</v>
      </c>
      <c r="B376" s="30" t="s">
        <v>412</v>
      </c>
      <c r="C376" s="30" t="s">
        <v>260</v>
      </c>
      <c r="D376" s="64">
        <v>15020</v>
      </c>
      <c r="E376" s="61" t="s">
        <v>416</v>
      </c>
      <c r="F376" s="30" t="s">
        <v>417</v>
      </c>
      <c r="G376" s="30" t="s">
        <v>412</v>
      </c>
      <c r="H376" s="30" t="s">
        <v>413</v>
      </c>
      <c r="I376" s="30" t="s">
        <v>411</v>
      </c>
      <c r="J376" s="30" t="s">
        <v>414</v>
      </c>
      <c r="K376" s="30" t="s">
        <v>415</v>
      </c>
      <c r="L376" s="38" t="s">
        <v>335</v>
      </c>
      <c r="M376" s="33" t="s">
        <v>404</v>
      </c>
      <c r="N376" s="34">
        <v>0</v>
      </c>
      <c r="O376" s="34">
        <v>0</v>
      </c>
      <c r="P376" s="34">
        <v>0</v>
      </c>
      <c r="Q376" s="34">
        <v>0.5</v>
      </c>
      <c r="R376" s="33">
        <v>0</v>
      </c>
      <c r="S376" s="40">
        <f t="shared" si="684"/>
        <v>-1666.6666666666667</v>
      </c>
      <c r="T376" s="33">
        <v>0</v>
      </c>
      <c r="U376" s="40"/>
      <c r="X376" s="75">
        <f>+VLOOKUP($D376,[1]venta_neta_cons!$A$2:$N$1048576,3,0)</f>
        <v>80794</v>
      </c>
      <c r="Y376" s="75">
        <f>+VLOOKUP($D376,[1]venta_neta_cons!$A$2:$N$1048576,4,0)</f>
        <v>0</v>
      </c>
      <c r="Z376" s="75">
        <f>+VLOOKUP($D376,[1]venta_neta_cons!$A$2:$N$1048576,5,0)</f>
        <v>0</v>
      </c>
      <c r="AA376" s="75">
        <f>+VLOOKUP($D376,[1]venta_neta_cons!$A$2:$N$1048576,6,0)</f>
        <v>0</v>
      </c>
      <c r="AB376" s="75">
        <f>+VLOOKUP($D376,[1]venta_neta_cons!$A$2:$N$1048576,7,0)</f>
        <v>0</v>
      </c>
      <c r="AC376" s="75">
        <f>+VLOOKUP($D376,[1]venta_neta_cons!$A$2:$N$1048576,8,0)</f>
        <v>0</v>
      </c>
      <c r="AD376" s="75">
        <f>+VLOOKUP($D376,[1]venta_neta_cons!$A$2:$N$1048576,9,0)</f>
        <v>0</v>
      </c>
      <c r="AE376" s="75">
        <f>+VLOOKUP($D376,[1]venta_neta_cons!$A$2:$N$1048576,10,0)</f>
        <v>0</v>
      </c>
      <c r="AF376" s="75">
        <f>+VLOOKUP($D376,[1]venta_neta_cons!$A$2:$N$1048576,11,0)</f>
        <v>0</v>
      </c>
      <c r="AG376" s="75">
        <f>+VLOOKUP($D376,[1]venta_neta_cons!$A$2:$N$1048576,12,0)</f>
        <v>0</v>
      </c>
      <c r="AH376" s="75">
        <f>+VLOOKUP($D376,[1]venta_neta_cons!$A$2:$N$1048576,13,0)</f>
        <v>0</v>
      </c>
      <c r="AI376" s="75">
        <f>+VLOOKUP($D376,[1]venta_neta_cons!$A$2:$N$1048576,14,0)</f>
        <v>0</v>
      </c>
      <c r="AJ376" s="76">
        <f t="shared" si="592"/>
        <v>80794</v>
      </c>
      <c r="AK376" s="159">
        <f t="shared" si="590"/>
        <v>0.17808847191623137</v>
      </c>
      <c r="AL376" s="76"/>
      <c r="AM376" s="75">
        <f>+VLOOKUP($D376,[1]saldo_cons!$A$2:$N$1048576,3,0)</f>
        <v>14550.600000000006</v>
      </c>
      <c r="AN376" s="75">
        <f>+VLOOKUP($D376,[1]saldo_cons!$A$2:$N$1048576,4,0)</f>
        <v>0</v>
      </c>
      <c r="AO376" s="75">
        <f>+VLOOKUP($D376,[1]saldo_cons!$A$2:$N$1048576,5,0)</f>
        <v>0</v>
      </c>
      <c r="AP376" s="75">
        <f>+VLOOKUP($D376,[1]saldo_cons!$A$2:$N$1048576,6,0)</f>
        <v>0</v>
      </c>
      <c r="AQ376" s="75">
        <f>+VLOOKUP($D376,[1]saldo_cons!$A$2:$N$1048576,7,0)</f>
        <v>0</v>
      </c>
      <c r="AR376" s="75">
        <f>+VLOOKUP($D376,[1]saldo_cons!$A$2:$N$1048576,8,0)</f>
        <v>0</v>
      </c>
      <c r="AS376" s="75">
        <f>+VLOOKUP($D376,[1]saldo_cons!$A$2:$N$1048576,9,0)</f>
        <v>0</v>
      </c>
      <c r="AT376" s="75">
        <f>+VLOOKUP($D376,[1]saldo_cons!$A$2:$N$1048576,10,0)</f>
        <v>0</v>
      </c>
      <c r="AU376" s="75">
        <f>+VLOOKUP($D376,[1]saldo_cons!$A$2:$N$1048576,11,0)</f>
        <v>0</v>
      </c>
      <c r="AV376" s="75">
        <f>+VLOOKUP($D376,[1]saldo_cons!$A$2:$N$1048576,12,0)</f>
        <v>0</v>
      </c>
      <c r="AW376" s="75">
        <f>+VLOOKUP($D376,[1]saldo_cons!$A$2:$N$1048576,13,0)</f>
        <v>0</v>
      </c>
      <c r="AX376" s="75">
        <f>+VLOOKUP($D376,[1]saldo_cons!$A$2:$N$1048576,14,0)</f>
        <v>0</v>
      </c>
      <c r="AY376" s="76">
        <f t="shared" si="669"/>
        <v>14550.600000000006</v>
      </c>
      <c r="AZ376" s="76"/>
      <c r="BA376" s="76"/>
      <c r="BB376" s="75">
        <f>+VLOOKUP($D376,[1]ggr_cons!$A$2:$N$1048576,3,0)</f>
        <v>14388.479999999996</v>
      </c>
      <c r="BC376" s="75">
        <f>+VLOOKUP($D376,[1]ggr_cons!$A$2:$N$1048576,4,0)</f>
        <v>0</v>
      </c>
      <c r="BD376" s="75">
        <f>+VLOOKUP($D376,[1]ggr_cons!$A$2:$N$1048576,5,0)</f>
        <v>0</v>
      </c>
      <c r="BE376" s="75">
        <f>+VLOOKUP($D376,[1]ggr_cons!$A$2:$N$1048576,6,0)</f>
        <v>0</v>
      </c>
      <c r="BF376" s="75">
        <f>+VLOOKUP($D376,[1]ggr_cons!$A$2:$N$1048576,7,0)</f>
        <v>0</v>
      </c>
      <c r="BG376" s="75">
        <f>+VLOOKUP($D376,[1]ggr_cons!$A$2:$N$1048576,8,0)</f>
        <v>0</v>
      </c>
      <c r="BH376" s="75">
        <f>+VLOOKUP($D376,[1]ggr_cons!$A$2:$N$1048576,9,0)</f>
        <v>0</v>
      </c>
      <c r="BI376" s="75">
        <f>+VLOOKUP($D376,[1]ggr_cons!$A$2:$N$1048576,10,0)</f>
        <v>0</v>
      </c>
      <c r="BJ376" s="75">
        <f>+VLOOKUP($D376,[1]ggr_cons!$A$2:$N$1048576,11,0)</f>
        <v>0</v>
      </c>
      <c r="BK376" s="75">
        <f>+VLOOKUP($D376,[1]ggr_cons!$A$2:$N$1048576,12,0)</f>
        <v>0</v>
      </c>
      <c r="BL376" s="75">
        <f>+VLOOKUP($D376,[1]ggr_cons!$A$2:$N$1048576,13,0)</f>
        <v>0</v>
      </c>
      <c r="BM376" s="75">
        <f>+VLOOKUP($D376,[1]ggr_cons!$A$2:$N$1048576,14,0)</f>
        <v>0</v>
      </c>
      <c r="BN376" s="76">
        <f t="shared" si="670"/>
        <v>14388.479999999996</v>
      </c>
      <c r="BO376" s="75"/>
      <c r="BP376" s="75"/>
      <c r="BQ376" s="77">
        <f t="shared" si="593"/>
        <v>0</v>
      </c>
      <c r="BR376" s="77">
        <f t="shared" si="594"/>
        <v>0</v>
      </c>
      <c r="BS376" s="77">
        <f t="shared" si="595"/>
        <v>0</v>
      </c>
      <c r="BT376" s="77">
        <f t="shared" si="596"/>
        <v>0</v>
      </c>
      <c r="BU376" s="77">
        <f t="shared" si="597"/>
        <v>0</v>
      </c>
      <c r="BV376" s="77">
        <f t="shared" si="598"/>
        <v>0</v>
      </c>
      <c r="BW376" s="77">
        <f t="shared" si="599"/>
        <v>0</v>
      </c>
      <c r="BX376" s="77">
        <f t="shared" si="600"/>
        <v>0</v>
      </c>
      <c r="BY376" s="77">
        <f t="shared" si="601"/>
        <v>0</v>
      </c>
      <c r="BZ376" s="77">
        <f t="shared" si="602"/>
        <v>0</v>
      </c>
      <c r="CA376" s="77">
        <f t="shared" si="603"/>
        <v>0</v>
      </c>
      <c r="CB376" s="77">
        <f t="shared" si="604"/>
        <v>0</v>
      </c>
      <c r="CC376" s="77">
        <f t="shared" si="605"/>
        <v>0</v>
      </c>
      <c r="CD376" s="75"/>
      <c r="CE376" s="77"/>
      <c r="CF376" s="77">
        <f t="shared" si="606"/>
        <v>0</v>
      </c>
      <c r="CG376" s="77">
        <f t="shared" si="607"/>
        <v>0</v>
      </c>
      <c r="CH376" s="77">
        <f t="shared" si="608"/>
        <v>0</v>
      </c>
      <c r="CI376" s="77">
        <f t="shared" si="609"/>
        <v>0</v>
      </c>
      <c r="CJ376" s="77">
        <f t="shared" si="610"/>
        <v>0</v>
      </c>
      <c r="CK376" s="77">
        <f t="shared" si="611"/>
        <v>0</v>
      </c>
      <c r="CL376" s="77">
        <f t="shared" si="612"/>
        <v>0</v>
      </c>
      <c r="CM376" s="77">
        <f t="shared" si="613"/>
        <v>0</v>
      </c>
      <c r="CN376" s="77">
        <f t="shared" si="614"/>
        <v>0</v>
      </c>
      <c r="CO376" s="77">
        <f t="shared" si="615"/>
        <v>0</v>
      </c>
      <c r="CP376" s="77">
        <f t="shared" si="616"/>
        <v>0</v>
      </c>
      <c r="CQ376" s="77">
        <f t="shared" si="617"/>
        <v>0</v>
      </c>
      <c r="CR376" s="77">
        <f t="shared" si="618"/>
        <v>0</v>
      </c>
      <c r="CS376" s="75"/>
      <c r="CT376" s="75"/>
      <c r="CU376" s="78">
        <f t="shared" si="631"/>
        <v>5641.482666666665</v>
      </c>
      <c r="CV376" s="78">
        <f t="shared" si="632"/>
        <v>-833.33333333333337</v>
      </c>
      <c r="CW376" s="78">
        <f t="shared" si="633"/>
        <v>-833.33333333333337</v>
      </c>
      <c r="CX376" s="78">
        <f t="shared" si="634"/>
        <v>-833.33333333333337</v>
      </c>
      <c r="CY376" s="78">
        <f t="shared" si="635"/>
        <v>-833.33333333333337</v>
      </c>
      <c r="CZ376" s="78">
        <f t="shared" si="636"/>
        <v>-833.33333333333337</v>
      </c>
      <c r="DA376" s="78">
        <f t="shared" si="637"/>
        <v>-833.33333333333337</v>
      </c>
      <c r="DB376" s="78">
        <f t="shared" si="638"/>
        <v>-833.33333333333337</v>
      </c>
      <c r="DC376" s="78">
        <f t="shared" si="639"/>
        <v>-833.33333333333337</v>
      </c>
      <c r="DD376" s="78">
        <f t="shared" si="640"/>
        <v>-833.33333333333337</v>
      </c>
      <c r="DE376" s="78">
        <f t="shared" si="641"/>
        <v>-833.33333333333337</v>
      </c>
      <c r="DF376" s="78">
        <f t="shared" si="642"/>
        <v>-833.33333333333337</v>
      </c>
      <c r="DG376" s="77">
        <f t="shared" si="643"/>
        <v>-3525.1840000000025</v>
      </c>
      <c r="DH376" s="75"/>
      <c r="DJ376" s="6">
        <f t="shared" si="644"/>
        <v>0</v>
      </c>
      <c r="DK376" s="6">
        <f t="shared" si="645"/>
        <v>0</v>
      </c>
      <c r="DL376" s="6">
        <f t="shared" si="646"/>
        <v>0</v>
      </c>
      <c r="DM376" s="6">
        <f t="shared" si="647"/>
        <v>0</v>
      </c>
      <c r="DN376" s="6">
        <f t="shared" si="648"/>
        <v>0</v>
      </c>
      <c r="DO376" s="6">
        <f t="shared" si="649"/>
        <v>0</v>
      </c>
      <c r="DP376" s="6">
        <f t="shared" si="650"/>
        <v>0</v>
      </c>
      <c r="DQ376" s="6">
        <f t="shared" si="651"/>
        <v>0</v>
      </c>
      <c r="DR376" s="6">
        <f t="shared" si="652"/>
        <v>0</v>
      </c>
      <c r="DS376" s="6">
        <f t="shared" si="653"/>
        <v>0</v>
      </c>
      <c r="DT376" s="6">
        <f t="shared" si="654"/>
        <v>0</v>
      </c>
      <c r="DU376" s="6">
        <f t="shared" si="655"/>
        <v>0</v>
      </c>
      <c r="DV376" s="77">
        <f t="shared" si="673"/>
        <v>0</v>
      </c>
      <c r="DY376" s="6">
        <v>0</v>
      </c>
      <c r="DZ376" s="6">
        <v>0</v>
      </c>
      <c r="EA376" s="6">
        <v>0</v>
      </c>
      <c r="EB376" s="6">
        <v>0</v>
      </c>
      <c r="EC376" s="6">
        <v>0</v>
      </c>
      <c r="ED376" s="6">
        <v>0</v>
      </c>
      <c r="EE376" s="6">
        <v>0</v>
      </c>
      <c r="EF376" s="6">
        <v>0</v>
      </c>
      <c r="EG376" s="6">
        <v>0</v>
      </c>
      <c r="EH376" s="6">
        <v>0</v>
      </c>
      <c r="EI376" s="6">
        <v>0</v>
      </c>
      <c r="EJ376" s="6">
        <v>0</v>
      </c>
      <c r="EK376" s="77">
        <f t="shared" si="671"/>
        <v>0</v>
      </c>
      <c r="EO376" s="75">
        <f t="shared" si="619"/>
        <v>5641.482666666665</v>
      </c>
      <c r="EP376" s="75">
        <f t="shared" si="620"/>
        <v>-833.33333333333337</v>
      </c>
      <c r="EQ376" s="75">
        <f t="shared" si="621"/>
        <v>-833.33333333333337</v>
      </c>
      <c r="ER376" s="75">
        <f t="shared" si="622"/>
        <v>-833.33333333333337</v>
      </c>
      <c r="ES376" s="75">
        <f t="shared" si="623"/>
        <v>-833.33333333333337</v>
      </c>
      <c r="ET376" s="75">
        <f t="shared" si="624"/>
        <v>-833.33333333333337</v>
      </c>
      <c r="EU376" s="75">
        <f t="shared" si="625"/>
        <v>-833.33333333333337</v>
      </c>
      <c r="EV376" s="75">
        <f t="shared" si="626"/>
        <v>-833.33333333333337</v>
      </c>
      <c r="EW376" s="75">
        <f t="shared" si="627"/>
        <v>-833.33333333333337</v>
      </c>
      <c r="EX376" s="75">
        <f t="shared" si="628"/>
        <v>-833.33333333333337</v>
      </c>
      <c r="EY376" s="75">
        <f t="shared" si="629"/>
        <v>-833.33333333333337</v>
      </c>
      <c r="EZ376" s="75">
        <f t="shared" si="630"/>
        <v>-833.33333333333337</v>
      </c>
      <c r="FA376" s="77">
        <f t="shared" si="672"/>
        <v>-3525.1840000000025</v>
      </c>
      <c r="FD376" s="75">
        <f t="shared" si="656"/>
        <v>8909.1173333333409</v>
      </c>
      <c r="FE376" s="75">
        <f t="shared" si="657"/>
        <v>833.33333333333337</v>
      </c>
      <c r="FF376" s="75">
        <f t="shared" si="658"/>
        <v>833.33333333333337</v>
      </c>
      <c r="FG376" s="75">
        <f t="shared" si="659"/>
        <v>833.33333333333337</v>
      </c>
      <c r="FH376" s="75">
        <f t="shared" si="660"/>
        <v>833.33333333333337</v>
      </c>
      <c r="FI376" s="75">
        <f t="shared" si="661"/>
        <v>833.33333333333337</v>
      </c>
      <c r="FJ376" s="75">
        <f t="shared" si="662"/>
        <v>833.33333333333337</v>
      </c>
      <c r="FK376" s="75">
        <f t="shared" si="663"/>
        <v>833.33333333333337</v>
      </c>
      <c r="FL376" s="75">
        <f t="shared" si="664"/>
        <v>833.33333333333337</v>
      </c>
      <c r="FM376" s="75">
        <f t="shared" si="665"/>
        <v>833.33333333333337</v>
      </c>
      <c r="FN376" s="75">
        <f t="shared" si="666"/>
        <v>833.33333333333337</v>
      </c>
      <c r="FO376" s="75">
        <f t="shared" si="667"/>
        <v>833.33333333333337</v>
      </c>
      <c r="FP376" s="75">
        <f t="shared" si="668"/>
        <v>18075.784000000007</v>
      </c>
    </row>
    <row r="377" spans="1:172" s="69" customFormat="1" ht="15" customHeight="1" outlineLevel="1" x14ac:dyDescent="0.25">
      <c r="A377" s="67"/>
      <c r="B377" s="67" t="s">
        <v>1124</v>
      </c>
      <c r="C377" s="67"/>
      <c r="D377" s="104"/>
      <c r="E377" s="114"/>
      <c r="F377" s="67"/>
      <c r="G377" s="67"/>
      <c r="H377" s="67"/>
      <c r="I377" s="67"/>
      <c r="J377" s="67"/>
      <c r="K377" s="67"/>
      <c r="L377" s="68"/>
      <c r="M377" s="107"/>
      <c r="N377" s="108"/>
      <c r="O377" s="108"/>
      <c r="P377" s="108"/>
      <c r="Q377" s="108"/>
      <c r="R377" s="107"/>
      <c r="S377" s="117"/>
      <c r="T377" s="107"/>
      <c r="U377" s="117"/>
      <c r="X377" s="110">
        <f t="shared" ref="X377:AJ377" si="715">SUBTOTAL(9,X376:X376)</f>
        <v>80794</v>
      </c>
      <c r="Y377" s="110">
        <f t="shared" si="715"/>
        <v>0</v>
      </c>
      <c r="Z377" s="110">
        <f t="shared" si="715"/>
        <v>0</v>
      </c>
      <c r="AA377" s="110">
        <f t="shared" si="715"/>
        <v>0</v>
      </c>
      <c r="AB377" s="110">
        <f t="shared" si="715"/>
        <v>0</v>
      </c>
      <c r="AC377" s="110">
        <f t="shared" si="715"/>
        <v>0</v>
      </c>
      <c r="AD377" s="110">
        <f t="shared" si="715"/>
        <v>0</v>
      </c>
      <c r="AE377" s="110">
        <f t="shared" si="715"/>
        <v>0</v>
      </c>
      <c r="AF377" s="110">
        <f t="shared" si="715"/>
        <v>0</v>
      </c>
      <c r="AG377" s="110">
        <f t="shared" si="715"/>
        <v>0</v>
      </c>
      <c r="AH377" s="110">
        <f t="shared" si="715"/>
        <v>0</v>
      </c>
      <c r="AI377" s="110">
        <f t="shared" si="715"/>
        <v>0</v>
      </c>
      <c r="AJ377" s="111">
        <f t="shared" si="715"/>
        <v>80794</v>
      </c>
      <c r="AK377" s="159">
        <f t="shared" si="590"/>
        <v>0.17808847191623137</v>
      </c>
      <c r="AL377" s="111"/>
      <c r="AM377" s="110">
        <f t="shared" ref="AM377:AY377" si="716">SUBTOTAL(9,AM376:AM376)</f>
        <v>14550.600000000006</v>
      </c>
      <c r="AN377" s="110">
        <f t="shared" si="716"/>
        <v>0</v>
      </c>
      <c r="AO377" s="110">
        <f t="shared" si="716"/>
        <v>0</v>
      </c>
      <c r="AP377" s="110">
        <f t="shared" si="716"/>
        <v>0</v>
      </c>
      <c r="AQ377" s="110">
        <f t="shared" si="716"/>
        <v>0</v>
      </c>
      <c r="AR377" s="110">
        <f t="shared" si="716"/>
        <v>0</v>
      </c>
      <c r="AS377" s="110">
        <f t="shared" si="716"/>
        <v>0</v>
      </c>
      <c r="AT377" s="110">
        <f t="shared" si="716"/>
        <v>0</v>
      </c>
      <c r="AU377" s="110">
        <f t="shared" si="716"/>
        <v>0</v>
      </c>
      <c r="AV377" s="110">
        <f t="shared" si="716"/>
        <v>0</v>
      </c>
      <c r="AW377" s="110">
        <f t="shared" si="716"/>
        <v>0</v>
      </c>
      <c r="AX377" s="110">
        <f t="shared" si="716"/>
        <v>0</v>
      </c>
      <c r="AY377" s="111">
        <f t="shared" si="716"/>
        <v>14550.600000000006</v>
      </c>
      <c r="AZ377" s="111"/>
      <c r="BA377" s="111"/>
      <c r="BB377" s="110">
        <f t="shared" ref="BB377:BN377" si="717">SUBTOTAL(9,BB376:BB376)</f>
        <v>14388.479999999996</v>
      </c>
      <c r="BC377" s="110">
        <f t="shared" si="717"/>
        <v>0</v>
      </c>
      <c r="BD377" s="110">
        <f t="shared" si="717"/>
        <v>0</v>
      </c>
      <c r="BE377" s="110">
        <f t="shared" si="717"/>
        <v>0</v>
      </c>
      <c r="BF377" s="110">
        <f t="shared" si="717"/>
        <v>0</v>
      </c>
      <c r="BG377" s="110">
        <f t="shared" si="717"/>
        <v>0</v>
      </c>
      <c r="BH377" s="110">
        <f t="shared" si="717"/>
        <v>0</v>
      </c>
      <c r="BI377" s="110">
        <f t="shared" si="717"/>
        <v>0</v>
      </c>
      <c r="BJ377" s="110">
        <f t="shared" si="717"/>
        <v>0</v>
      </c>
      <c r="BK377" s="110">
        <f t="shared" si="717"/>
        <v>0</v>
      </c>
      <c r="BL377" s="110">
        <f t="shared" si="717"/>
        <v>0</v>
      </c>
      <c r="BM377" s="110">
        <f t="shared" si="717"/>
        <v>0</v>
      </c>
      <c r="BN377" s="111">
        <f t="shared" si="717"/>
        <v>14388.479999999996</v>
      </c>
      <c r="BO377" s="110"/>
      <c r="BP377" s="110"/>
      <c r="BQ377" s="112">
        <f t="shared" ref="BQ377:CC377" si="718">SUBTOTAL(9,BQ376:BQ376)</f>
        <v>0</v>
      </c>
      <c r="BR377" s="112">
        <f t="shared" si="718"/>
        <v>0</v>
      </c>
      <c r="BS377" s="112">
        <f t="shared" si="718"/>
        <v>0</v>
      </c>
      <c r="BT377" s="112">
        <f t="shared" si="718"/>
        <v>0</v>
      </c>
      <c r="BU377" s="112">
        <f t="shared" si="718"/>
        <v>0</v>
      </c>
      <c r="BV377" s="112">
        <f t="shared" si="718"/>
        <v>0</v>
      </c>
      <c r="BW377" s="112">
        <f t="shared" si="718"/>
        <v>0</v>
      </c>
      <c r="BX377" s="112">
        <f t="shared" si="718"/>
        <v>0</v>
      </c>
      <c r="BY377" s="112">
        <f t="shared" si="718"/>
        <v>0</v>
      </c>
      <c r="BZ377" s="112">
        <f t="shared" si="718"/>
        <v>0</v>
      </c>
      <c r="CA377" s="112">
        <f t="shared" si="718"/>
        <v>0</v>
      </c>
      <c r="CB377" s="112">
        <f t="shared" si="718"/>
        <v>0</v>
      </c>
      <c r="CC377" s="112">
        <f t="shared" si="718"/>
        <v>0</v>
      </c>
      <c r="CD377" s="110"/>
      <c r="CE377" s="112"/>
      <c r="CF377" s="112">
        <f t="shared" ref="CF377:CR377" si="719">SUBTOTAL(9,CF376:CF376)</f>
        <v>0</v>
      </c>
      <c r="CG377" s="112">
        <f t="shared" si="719"/>
        <v>0</v>
      </c>
      <c r="CH377" s="112">
        <f t="shared" si="719"/>
        <v>0</v>
      </c>
      <c r="CI377" s="112">
        <f t="shared" si="719"/>
        <v>0</v>
      </c>
      <c r="CJ377" s="112">
        <f t="shared" si="719"/>
        <v>0</v>
      </c>
      <c r="CK377" s="112">
        <f t="shared" si="719"/>
        <v>0</v>
      </c>
      <c r="CL377" s="112">
        <f t="shared" si="719"/>
        <v>0</v>
      </c>
      <c r="CM377" s="112">
        <f t="shared" si="719"/>
        <v>0</v>
      </c>
      <c r="CN377" s="112">
        <f t="shared" si="719"/>
        <v>0</v>
      </c>
      <c r="CO377" s="112">
        <f t="shared" si="719"/>
        <v>0</v>
      </c>
      <c r="CP377" s="112">
        <f t="shared" si="719"/>
        <v>0</v>
      </c>
      <c r="CQ377" s="112">
        <f t="shared" si="719"/>
        <v>0</v>
      </c>
      <c r="CR377" s="112">
        <f t="shared" si="719"/>
        <v>0</v>
      </c>
      <c r="CS377" s="110"/>
      <c r="CT377" s="110"/>
      <c r="CU377" s="113">
        <f t="shared" ref="CU377:DG377" si="720">SUBTOTAL(9,CU376:CU376)</f>
        <v>5641.482666666665</v>
      </c>
      <c r="CV377" s="113">
        <f t="shared" si="720"/>
        <v>-833.33333333333337</v>
      </c>
      <c r="CW377" s="113">
        <f t="shared" si="720"/>
        <v>-833.33333333333337</v>
      </c>
      <c r="CX377" s="113">
        <f t="shared" si="720"/>
        <v>-833.33333333333337</v>
      </c>
      <c r="CY377" s="113">
        <f t="shared" si="720"/>
        <v>-833.33333333333337</v>
      </c>
      <c r="CZ377" s="113">
        <f t="shared" si="720"/>
        <v>-833.33333333333337</v>
      </c>
      <c r="DA377" s="113">
        <f t="shared" si="720"/>
        <v>-833.33333333333337</v>
      </c>
      <c r="DB377" s="113">
        <f t="shared" si="720"/>
        <v>-833.33333333333337</v>
      </c>
      <c r="DC377" s="113">
        <f t="shared" si="720"/>
        <v>-833.33333333333337</v>
      </c>
      <c r="DD377" s="113">
        <f t="shared" si="720"/>
        <v>-833.33333333333337</v>
      </c>
      <c r="DE377" s="113">
        <f t="shared" si="720"/>
        <v>-833.33333333333337</v>
      </c>
      <c r="DF377" s="113">
        <f t="shared" si="720"/>
        <v>-833.33333333333337</v>
      </c>
      <c r="DG377" s="112">
        <f t="shared" si="720"/>
        <v>-3525.1840000000025</v>
      </c>
      <c r="DH377" s="110"/>
      <c r="DJ377" s="69">
        <f t="shared" ref="DJ377:DV377" si="721">SUBTOTAL(9,DJ376:DJ376)</f>
        <v>0</v>
      </c>
      <c r="DK377" s="69">
        <f t="shared" si="721"/>
        <v>0</v>
      </c>
      <c r="DL377" s="69">
        <f t="shared" si="721"/>
        <v>0</v>
      </c>
      <c r="DM377" s="69">
        <f t="shared" si="721"/>
        <v>0</v>
      </c>
      <c r="DN377" s="69">
        <f t="shared" si="721"/>
        <v>0</v>
      </c>
      <c r="DO377" s="69">
        <f t="shared" si="721"/>
        <v>0</v>
      </c>
      <c r="DP377" s="69">
        <f t="shared" si="721"/>
        <v>0</v>
      </c>
      <c r="DQ377" s="69">
        <f t="shared" si="721"/>
        <v>0</v>
      </c>
      <c r="DR377" s="69">
        <f t="shared" si="721"/>
        <v>0</v>
      </c>
      <c r="DS377" s="69">
        <f t="shared" si="721"/>
        <v>0</v>
      </c>
      <c r="DT377" s="69">
        <f t="shared" si="721"/>
        <v>0</v>
      </c>
      <c r="DU377" s="69">
        <f t="shared" si="721"/>
        <v>0</v>
      </c>
      <c r="DV377" s="112">
        <f t="shared" si="721"/>
        <v>0</v>
      </c>
      <c r="DY377" s="69">
        <f t="shared" ref="DY377:EK377" si="722">SUBTOTAL(9,DY376:DY376)</f>
        <v>0</v>
      </c>
      <c r="DZ377" s="69">
        <f t="shared" si="722"/>
        <v>0</v>
      </c>
      <c r="EA377" s="69">
        <f t="shared" si="722"/>
        <v>0</v>
      </c>
      <c r="EB377" s="69">
        <f t="shared" si="722"/>
        <v>0</v>
      </c>
      <c r="EC377" s="69">
        <f t="shared" si="722"/>
        <v>0</v>
      </c>
      <c r="ED377" s="69">
        <f t="shared" si="722"/>
        <v>0</v>
      </c>
      <c r="EE377" s="69">
        <f t="shared" si="722"/>
        <v>0</v>
      </c>
      <c r="EF377" s="69">
        <f t="shared" si="722"/>
        <v>0</v>
      </c>
      <c r="EG377" s="69">
        <f t="shared" si="722"/>
        <v>0</v>
      </c>
      <c r="EH377" s="69">
        <f t="shared" si="722"/>
        <v>0</v>
      </c>
      <c r="EI377" s="69">
        <f t="shared" si="722"/>
        <v>0</v>
      </c>
      <c r="EJ377" s="69">
        <f t="shared" si="722"/>
        <v>0</v>
      </c>
      <c r="EK377" s="112">
        <f t="shared" si="722"/>
        <v>0</v>
      </c>
      <c r="EN377" s="69">
        <f t="shared" ref="EN377:FA377" si="723">SUBTOTAL(9,EN376:EN376)</f>
        <v>0</v>
      </c>
      <c r="EO377" s="110">
        <f t="shared" si="723"/>
        <v>5641.482666666665</v>
      </c>
      <c r="EP377" s="110">
        <f t="shared" si="723"/>
        <v>-833.33333333333337</v>
      </c>
      <c r="EQ377" s="110">
        <f t="shared" si="723"/>
        <v>-833.33333333333337</v>
      </c>
      <c r="ER377" s="110">
        <f t="shared" si="723"/>
        <v>-833.33333333333337</v>
      </c>
      <c r="ES377" s="110">
        <f t="shared" si="723"/>
        <v>-833.33333333333337</v>
      </c>
      <c r="ET377" s="110">
        <f t="shared" si="723"/>
        <v>-833.33333333333337</v>
      </c>
      <c r="EU377" s="110">
        <f t="shared" si="723"/>
        <v>-833.33333333333337</v>
      </c>
      <c r="EV377" s="110">
        <f t="shared" si="723"/>
        <v>-833.33333333333337</v>
      </c>
      <c r="EW377" s="110">
        <f t="shared" si="723"/>
        <v>-833.33333333333337</v>
      </c>
      <c r="EX377" s="110">
        <f t="shared" si="723"/>
        <v>-833.33333333333337</v>
      </c>
      <c r="EY377" s="110">
        <f t="shared" si="723"/>
        <v>-833.33333333333337</v>
      </c>
      <c r="EZ377" s="110">
        <f t="shared" si="723"/>
        <v>-833.33333333333337</v>
      </c>
      <c r="FA377" s="112">
        <f t="shared" si="723"/>
        <v>-3525.1840000000025</v>
      </c>
      <c r="FD377" s="110">
        <f t="shared" ref="FD377:FP377" si="724">SUBTOTAL(9,FD376:FD376)</f>
        <v>8909.1173333333409</v>
      </c>
      <c r="FE377" s="110">
        <f t="shared" si="724"/>
        <v>833.33333333333337</v>
      </c>
      <c r="FF377" s="110">
        <f t="shared" si="724"/>
        <v>833.33333333333337</v>
      </c>
      <c r="FG377" s="110">
        <f t="shared" si="724"/>
        <v>833.33333333333337</v>
      </c>
      <c r="FH377" s="110">
        <f t="shared" si="724"/>
        <v>833.33333333333337</v>
      </c>
      <c r="FI377" s="110">
        <f t="shared" si="724"/>
        <v>833.33333333333337</v>
      </c>
      <c r="FJ377" s="110">
        <f t="shared" si="724"/>
        <v>833.33333333333337</v>
      </c>
      <c r="FK377" s="110">
        <f t="shared" si="724"/>
        <v>833.33333333333337</v>
      </c>
      <c r="FL377" s="110">
        <f t="shared" si="724"/>
        <v>833.33333333333337</v>
      </c>
      <c r="FM377" s="110">
        <f t="shared" si="724"/>
        <v>833.33333333333337</v>
      </c>
      <c r="FN377" s="110">
        <f t="shared" si="724"/>
        <v>833.33333333333337</v>
      </c>
      <c r="FO377" s="110">
        <f t="shared" si="724"/>
        <v>833.33333333333337</v>
      </c>
      <c r="FP377" s="110">
        <f t="shared" si="724"/>
        <v>18075.784000000007</v>
      </c>
    </row>
    <row r="378" spans="1:172" ht="15" customHeight="1" outlineLevel="2" x14ac:dyDescent="0.25">
      <c r="A378" s="30">
        <v>14</v>
      </c>
      <c r="B378" s="30" t="s">
        <v>419</v>
      </c>
      <c r="C378" s="30" t="s">
        <v>6</v>
      </c>
      <c r="D378" s="64">
        <f>+E378</f>
        <v>16311</v>
      </c>
      <c r="E378" s="62">
        <v>16311</v>
      </c>
      <c r="F378" s="30" t="s">
        <v>422</v>
      </c>
      <c r="G378" s="30" t="s">
        <v>424</v>
      </c>
      <c r="H378" s="30" t="s">
        <v>425</v>
      </c>
      <c r="I378" s="30" t="s">
        <v>427</v>
      </c>
      <c r="J378" s="30" t="s">
        <v>429</v>
      </c>
      <c r="K378" s="30" t="s">
        <v>431</v>
      </c>
      <c r="L378" s="32" t="s">
        <v>220</v>
      </c>
      <c r="M378" s="33" t="s">
        <v>404</v>
      </c>
      <c r="N378" s="34">
        <v>0.01</v>
      </c>
      <c r="O378" s="34">
        <v>0.02</v>
      </c>
      <c r="P378" s="34">
        <v>0</v>
      </c>
      <c r="Q378" s="34">
        <v>0</v>
      </c>
      <c r="R378" s="33">
        <v>0</v>
      </c>
      <c r="S378" s="33">
        <v>0</v>
      </c>
      <c r="T378" s="33">
        <v>30</v>
      </c>
      <c r="U378" s="33"/>
      <c r="X378" s="75">
        <f>+VLOOKUP($D378,[1]venta_neta_cons!$A$2:$N$1048576,3,0)</f>
        <v>156</v>
      </c>
      <c r="Y378" s="75">
        <f>+VLOOKUP($D378,[1]venta_neta_cons!$A$2:$N$1048576,4,0)</f>
        <v>0</v>
      </c>
      <c r="Z378" s="75">
        <f>+VLOOKUP($D378,[1]venta_neta_cons!$A$2:$N$1048576,5,0)</f>
        <v>0</v>
      </c>
      <c r="AA378" s="75">
        <f>+VLOOKUP($D378,[1]venta_neta_cons!$A$2:$N$1048576,6,0)</f>
        <v>0</v>
      </c>
      <c r="AB378" s="75">
        <f>+VLOOKUP($D378,[1]venta_neta_cons!$A$2:$N$1048576,7,0)</f>
        <v>0</v>
      </c>
      <c r="AC378" s="75">
        <f>+VLOOKUP($D378,[1]venta_neta_cons!$A$2:$N$1048576,8,0)</f>
        <v>0</v>
      </c>
      <c r="AD378" s="75">
        <f>+VLOOKUP($D378,[1]venta_neta_cons!$A$2:$N$1048576,9,0)</f>
        <v>0</v>
      </c>
      <c r="AE378" s="75">
        <f>+VLOOKUP($D378,[1]venta_neta_cons!$A$2:$N$1048576,10,0)</f>
        <v>0</v>
      </c>
      <c r="AF378" s="75">
        <f>+VLOOKUP($D378,[1]venta_neta_cons!$A$2:$N$1048576,11,0)</f>
        <v>0</v>
      </c>
      <c r="AG378" s="75">
        <f>+VLOOKUP($D378,[1]venta_neta_cons!$A$2:$N$1048576,12,0)</f>
        <v>0</v>
      </c>
      <c r="AH378" s="75">
        <f>+VLOOKUP($D378,[1]venta_neta_cons!$A$2:$N$1048576,13,0)</f>
        <v>0</v>
      </c>
      <c r="AI378" s="75">
        <f>+VLOOKUP($D378,[1]venta_neta_cons!$A$2:$N$1048576,14,0)</f>
        <v>0</v>
      </c>
      <c r="AJ378" s="76">
        <f t="shared" si="592"/>
        <v>156</v>
      </c>
      <c r="AK378" s="159">
        <f t="shared" si="590"/>
        <v>0.77538461538461545</v>
      </c>
      <c r="AL378" s="76"/>
      <c r="AM378" s="75">
        <f>+VLOOKUP($D378,[1]saldo_cons!$A$2:$N$1048576,3,0)</f>
        <v>156</v>
      </c>
      <c r="AN378" s="75">
        <f>+VLOOKUP($D378,[1]saldo_cons!$A$2:$N$1048576,4,0)</f>
        <v>0</v>
      </c>
      <c r="AO378" s="75">
        <f>+VLOOKUP($D378,[1]saldo_cons!$A$2:$N$1048576,5,0)</f>
        <v>0</v>
      </c>
      <c r="AP378" s="75">
        <f>+VLOOKUP($D378,[1]saldo_cons!$A$2:$N$1048576,6,0)</f>
        <v>0</v>
      </c>
      <c r="AQ378" s="75">
        <f>+VLOOKUP($D378,[1]saldo_cons!$A$2:$N$1048576,7,0)</f>
        <v>0</v>
      </c>
      <c r="AR378" s="75">
        <f>+VLOOKUP($D378,[1]saldo_cons!$A$2:$N$1048576,8,0)</f>
        <v>0</v>
      </c>
      <c r="AS378" s="75">
        <f>+VLOOKUP($D378,[1]saldo_cons!$A$2:$N$1048576,9,0)</f>
        <v>0</v>
      </c>
      <c r="AT378" s="75">
        <f>+VLOOKUP($D378,[1]saldo_cons!$A$2:$N$1048576,10,0)</f>
        <v>0</v>
      </c>
      <c r="AU378" s="75">
        <f>+VLOOKUP($D378,[1]saldo_cons!$A$2:$N$1048576,11,0)</f>
        <v>0</v>
      </c>
      <c r="AV378" s="75">
        <f>+VLOOKUP($D378,[1]saldo_cons!$A$2:$N$1048576,12,0)</f>
        <v>0</v>
      </c>
      <c r="AW378" s="75">
        <f>+VLOOKUP($D378,[1]saldo_cons!$A$2:$N$1048576,13,0)</f>
        <v>0</v>
      </c>
      <c r="AX378" s="75">
        <f>+VLOOKUP($D378,[1]saldo_cons!$A$2:$N$1048576,14,0)</f>
        <v>0</v>
      </c>
      <c r="AY378" s="76">
        <f t="shared" si="669"/>
        <v>156</v>
      </c>
      <c r="AZ378" s="76"/>
      <c r="BA378" s="76"/>
      <c r="BB378" s="75">
        <f>+VLOOKUP($D378,[1]ggr_cons!$A$2:$N$1048576,3,0)</f>
        <v>120.96000000000001</v>
      </c>
      <c r="BC378" s="75">
        <f>+VLOOKUP($D378,[1]ggr_cons!$A$2:$N$1048576,4,0)</f>
        <v>0</v>
      </c>
      <c r="BD378" s="75">
        <f>+VLOOKUP($D378,[1]ggr_cons!$A$2:$N$1048576,5,0)</f>
        <v>0</v>
      </c>
      <c r="BE378" s="75">
        <f>+VLOOKUP($D378,[1]ggr_cons!$A$2:$N$1048576,6,0)</f>
        <v>0</v>
      </c>
      <c r="BF378" s="75">
        <f>+VLOOKUP($D378,[1]ggr_cons!$A$2:$N$1048576,7,0)</f>
        <v>0</v>
      </c>
      <c r="BG378" s="75">
        <f>+VLOOKUP($D378,[1]ggr_cons!$A$2:$N$1048576,8,0)</f>
        <v>0</v>
      </c>
      <c r="BH378" s="75">
        <f>+VLOOKUP($D378,[1]ggr_cons!$A$2:$N$1048576,9,0)</f>
        <v>0</v>
      </c>
      <c r="BI378" s="75">
        <f>+VLOOKUP($D378,[1]ggr_cons!$A$2:$N$1048576,10,0)</f>
        <v>0</v>
      </c>
      <c r="BJ378" s="75">
        <f>+VLOOKUP($D378,[1]ggr_cons!$A$2:$N$1048576,11,0)</f>
        <v>0</v>
      </c>
      <c r="BK378" s="75">
        <f>+VLOOKUP($D378,[1]ggr_cons!$A$2:$N$1048576,12,0)</f>
        <v>0</v>
      </c>
      <c r="BL378" s="75">
        <f>+VLOOKUP($D378,[1]ggr_cons!$A$2:$N$1048576,13,0)</f>
        <v>0</v>
      </c>
      <c r="BM378" s="75">
        <f>+VLOOKUP($D378,[1]ggr_cons!$A$2:$N$1048576,14,0)</f>
        <v>0</v>
      </c>
      <c r="BN378" s="76">
        <f t="shared" si="670"/>
        <v>120.96000000000001</v>
      </c>
      <c r="BO378" s="75"/>
      <c r="BP378" s="75"/>
      <c r="BQ378" s="77">
        <f t="shared" si="593"/>
        <v>1.56</v>
      </c>
      <c r="BR378" s="77">
        <f t="shared" si="594"/>
        <v>0</v>
      </c>
      <c r="BS378" s="77">
        <f t="shared" si="595"/>
        <v>0</v>
      </c>
      <c r="BT378" s="77">
        <f t="shared" si="596"/>
        <v>0</v>
      </c>
      <c r="BU378" s="77">
        <f t="shared" si="597"/>
        <v>0</v>
      </c>
      <c r="BV378" s="77">
        <f t="shared" si="598"/>
        <v>0</v>
      </c>
      <c r="BW378" s="77">
        <f t="shared" si="599"/>
        <v>0</v>
      </c>
      <c r="BX378" s="77">
        <f t="shared" si="600"/>
        <v>0</v>
      </c>
      <c r="BY378" s="77">
        <f t="shared" si="601"/>
        <v>0</v>
      </c>
      <c r="BZ378" s="77">
        <f t="shared" si="602"/>
        <v>0</v>
      </c>
      <c r="CA378" s="77">
        <f t="shared" si="603"/>
        <v>0</v>
      </c>
      <c r="CB378" s="77">
        <f t="shared" si="604"/>
        <v>0</v>
      </c>
      <c r="CC378" s="77">
        <f t="shared" si="605"/>
        <v>1.56</v>
      </c>
      <c r="CD378" s="75"/>
      <c r="CE378" s="77"/>
      <c r="CF378" s="77">
        <f t="shared" si="606"/>
        <v>1.2892561983471076</v>
      </c>
      <c r="CG378" s="77">
        <f t="shared" si="607"/>
        <v>0</v>
      </c>
      <c r="CH378" s="77">
        <f t="shared" si="608"/>
        <v>0</v>
      </c>
      <c r="CI378" s="77">
        <f t="shared" si="609"/>
        <v>0</v>
      </c>
      <c r="CJ378" s="77">
        <f t="shared" si="610"/>
        <v>0</v>
      </c>
      <c r="CK378" s="77">
        <f t="shared" si="611"/>
        <v>0</v>
      </c>
      <c r="CL378" s="77">
        <f t="shared" si="612"/>
        <v>0</v>
      </c>
      <c r="CM378" s="77">
        <f t="shared" si="613"/>
        <v>0</v>
      </c>
      <c r="CN378" s="77">
        <f t="shared" si="614"/>
        <v>0</v>
      </c>
      <c r="CO378" s="77">
        <f t="shared" si="615"/>
        <v>0</v>
      </c>
      <c r="CP378" s="77">
        <f t="shared" si="616"/>
        <v>0</v>
      </c>
      <c r="CQ378" s="77">
        <f t="shared" si="617"/>
        <v>0</v>
      </c>
      <c r="CR378" s="77">
        <f t="shared" si="618"/>
        <v>1.2892561983471076</v>
      </c>
      <c r="CS378" s="75"/>
      <c r="CT378" s="75"/>
      <c r="CU378" s="78">
        <f t="shared" si="631"/>
        <v>3.12</v>
      </c>
      <c r="CV378" s="78">
        <f t="shared" si="632"/>
        <v>0</v>
      </c>
      <c r="CW378" s="78">
        <f t="shared" si="633"/>
        <v>0</v>
      </c>
      <c r="CX378" s="78">
        <f t="shared" si="634"/>
        <v>0</v>
      </c>
      <c r="CY378" s="78">
        <f t="shared" si="635"/>
        <v>0</v>
      </c>
      <c r="CZ378" s="78">
        <f t="shared" si="636"/>
        <v>0</v>
      </c>
      <c r="DA378" s="78">
        <f t="shared" si="637"/>
        <v>0</v>
      </c>
      <c r="DB378" s="78">
        <f t="shared" si="638"/>
        <v>0</v>
      </c>
      <c r="DC378" s="78">
        <f t="shared" si="639"/>
        <v>0</v>
      </c>
      <c r="DD378" s="78">
        <f t="shared" si="640"/>
        <v>0</v>
      </c>
      <c r="DE378" s="78">
        <f t="shared" si="641"/>
        <v>0</v>
      </c>
      <c r="DF378" s="78">
        <f t="shared" si="642"/>
        <v>0</v>
      </c>
      <c r="DG378" s="77">
        <f t="shared" si="643"/>
        <v>3.12</v>
      </c>
      <c r="DH378" s="75"/>
      <c r="DJ378" s="6">
        <f t="shared" si="644"/>
        <v>30</v>
      </c>
      <c r="DK378" s="6">
        <f t="shared" si="645"/>
        <v>0</v>
      </c>
      <c r="DL378" s="6">
        <f t="shared" si="646"/>
        <v>0</v>
      </c>
      <c r="DM378" s="6">
        <f t="shared" si="647"/>
        <v>0</v>
      </c>
      <c r="DN378" s="6">
        <f t="shared" si="648"/>
        <v>0</v>
      </c>
      <c r="DO378" s="6">
        <f t="shared" si="649"/>
        <v>0</v>
      </c>
      <c r="DP378" s="6">
        <f t="shared" si="650"/>
        <v>0</v>
      </c>
      <c r="DQ378" s="6">
        <f t="shared" si="651"/>
        <v>0</v>
      </c>
      <c r="DR378" s="6">
        <f t="shared" si="652"/>
        <v>0</v>
      </c>
      <c r="DS378" s="6">
        <f t="shared" si="653"/>
        <v>0</v>
      </c>
      <c r="DT378" s="6">
        <f t="shared" si="654"/>
        <v>0</v>
      </c>
      <c r="DU378" s="6">
        <f t="shared" si="655"/>
        <v>0</v>
      </c>
      <c r="DV378" s="77">
        <f t="shared" si="673"/>
        <v>30</v>
      </c>
      <c r="DY378" s="6">
        <v>0</v>
      </c>
      <c r="DZ378" s="6">
        <v>0</v>
      </c>
      <c r="EA378" s="6">
        <v>0</v>
      </c>
      <c r="EB378" s="6">
        <v>0</v>
      </c>
      <c r="EC378" s="6">
        <v>0</v>
      </c>
      <c r="ED378" s="6">
        <v>0</v>
      </c>
      <c r="EE378" s="6">
        <v>0</v>
      </c>
      <c r="EF378" s="6">
        <v>0</v>
      </c>
      <c r="EG378" s="6">
        <v>0</v>
      </c>
      <c r="EH378" s="6">
        <v>0</v>
      </c>
      <c r="EI378" s="6">
        <v>0</v>
      </c>
      <c r="EJ378" s="6">
        <v>0</v>
      </c>
      <c r="EK378" s="77">
        <f t="shared" si="671"/>
        <v>0</v>
      </c>
      <c r="EO378" s="75">
        <f t="shared" si="619"/>
        <v>33.119999999999997</v>
      </c>
      <c r="EP378" s="75">
        <f t="shared" si="620"/>
        <v>0</v>
      </c>
      <c r="EQ378" s="75">
        <f t="shared" si="621"/>
        <v>0</v>
      </c>
      <c r="ER378" s="75">
        <f t="shared" si="622"/>
        <v>0</v>
      </c>
      <c r="ES378" s="75">
        <f t="shared" si="623"/>
        <v>0</v>
      </c>
      <c r="ET378" s="75">
        <f t="shared" si="624"/>
        <v>0</v>
      </c>
      <c r="EU378" s="75">
        <f t="shared" si="625"/>
        <v>0</v>
      </c>
      <c r="EV378" s="75">
        <f t="shared" si="626"/>
        <v>0</v>
      </c>
      <c r="EW378" s="75">
        <f t="shared" si="627"/>
        <v>0</v>
      </c>
      <c r="EX378" s="75">
        <f t="shared" si="628"/>
        <v>0</v>
      </c>
      <c r="EY378" s="75">
        <f t="shared" si="629"/>
        <v>0</v>
      </c>
      <c r="EZ378" s="75">
        <f t="shared" si="630"/>
        <v>0</v>
      </c>
      <c r="FA378" s="77">
        <f t="shared" si="672"/>
        <v>33.119999999999997</v>
      </c>
      <c r="FD378" s="75">
        <f t="shared" si="656"/>
        <v>122.88</v>
      </c>
      <c r="FE378" s="75">
        <f t="shared" si="657"/>
        <v>0</v>
      </c>
      <c r="FF378" s="75">
        <f t="shared" si="658"/>
        <v>0</v>
      </c>
      <c r="FG378" s="75">
        <f t="shared" si="659"/>
        <v>0</v>
      </c>
      <c r="FH378" s="75">
        <f t="shared" si="660"/>
        <v>0</v>
      </c>
      <c r="FI378" s="75">
        <f t="shared" si="661"/>
        <v>0</v>
      </c>
      <c r="FJ378" s="75">
        <f t="shared" si="662"/>
        <v>0</v>
      </c>
      <c r="FK378" s="75">
        <f t="shared" si="663"/>
        <v>0</v>
      </c>
      <c r="FL378" s="75">
        <f t="shared" si="664"/>
        <v>0</v>
      </c>
      <c r="FM378" s="75">
        <f t="shared" si="665"/>
        <v>0</v>
      </c>
      <c r="FN378" s="75">
        <f t="shared" si="666"/>
        <v>0</v>
      </c>
      <c r="FO378" s="75">
        <f t="shared" si="667"/>
        <v>0</v>
      </c>
      <c r="FP378" s="75">
        <f t="shared" si="668"/>
        <v>122.88</v>
      </c>
    </row>
    <row r="379" spans="1:172" ht="15" customHeight="1" outlineLevel="2" x14ac:dyDescent="0.25">
      <c r="A379" s="30">
        <v>14</v>
      </c>
      <c r="B379" s="30" t="s">
        <v>419</v>
      </c>
      <c r="C379" s="30" t="s">
        <v>6</v>
      </c>
      <c r="D379" s="64">
        <f>+E379</f>
        <v>16312</v>
      </c>
      <c r="E379" s="62">
        <v>16312</v>
      </c>
      <c r="F379" s="30" t="s">
        <v>423</v>
      </c>
      <c r="G379" s="30" t="s">
        <v>419</v>
      </c>
      <c r="H379" s="30" t="s">
        <v>426</v>
      </c>
      <c r="I379" s="30" t="s">
        <v>428</v>
      </c>
      <c r="J379" s="30" t="s">
        <v>430</v>
      </c>
      <c r="K379" s="30" t="s">
        <v>421</v>
      </c>
      <c r="L379" s="32" t="s">
        <v>220</v>
      </c>
      <c r="M379" s="33" t="s">
        <v>404</v>
      </c>
      <c r="N379" s="34">
        <v>0.01</v>
      </c>
      <c r="O379" s="34">
        <v>0.02</v>
      </c>
      <c r="P379" s="34">
        <v>0</v>
      </c>
      <c r="Q379" s="34">
        <v>0</v>
      </c>
      <c r="R379" s="33">
        <v>0</v>
      </c>
      <c r="S379" s="33">
        <v>0</v>
      </c>
      <c r="T379" s="33">
        <v>30</v>
      </c>
      <c r="U379" s="33"/>
      <c r="X379" s="75">
        <f>+VLOOKUP($D379,[1]venta_neta_cons!$A$2:$N$1048576,3,0)</f>
        <v>973</v>
      </c>
      <c r="Y379" s="75">
        <f>+VLOOKUP($D379,[1]venta_neta_cons!$A$2:$N$1048576,4,0)</f>
        <v>0</v>
      </c>
      <c r="Z379" s="75">
        <f>+VLOOKUP($D379,[1]venta_neta_cons!$A$2:$N$1048576,5,0)</f>
        <v>0</v>
      </c>
      <c r="AA379" s="75">
        <f>+VLOOKUP($D379,[1]venta_neta_cons!$A$2:$N$1048576,6,0)</f>
        <v>0</v>
      </c>
      <c r="AB379" s="75">
        <f>+VLOOKUP($D379,[1]venta_neta_cons!$A$2:$N$1048576,7,0)</f>
        <v>0</v>
      </c>
      <c r="AC379" s="75">
        <f>+VLOOKUP($D379,[1]venta_neta_cons!$A$2:$N$1048576,8,0)</f>
        <v>0</v>
      </c>
      <c r="AD379" s="75">
        <f>+VLOOKUP($D379,[1]venta_neta_cons!$A$2:$N$1048576,9,0)</f>
        <v>0</v>
      </c>
      <c r="AE379" s="75">
        <f>+VLOOKUP($D379,[1]venta_neta_cons!$A$2:$N$1048576,10,0)</f>
        <v>0</v>
      </c>
      <c r="AF379" s="75">
        <f>+VLOOKUP($D379,[1]venta_neta_cons!$A$2:$N$1048576,11,0)</f>
        <v>0</v>
      </c>
      <c r="AG379" s="75">
        <f>+VLOOKUP($D379,[1]venta_neta_cons!$A$2:$N$1048576,12,0)</f>
        <v>0</v>
      </c>
      <c r="AH379" s="75">
        <f>+VLOOKUP($D379,[1]venta_neta_cons!$A$2:$N$1048576,13,0)</f>
        <v>0</v>
      </c>
      <c r="AI379" s="75">
        <f>+VLOOKUP($D379,[1]venta_neta_cons!$A$2:$N$1048576,14,0)</f>
        <v>0</v>
      </c>
      <c r="AJ379" s="76">
        <f t="shared" si="592"/>
        <v>973</v>
      </c>
      <c r="AK379" s="159">
        <f t="shared" si="590"/>
        <v>0.5267934224049331</v>
      </c>
      <c r="AL379" s="76"/>
      <c r="AM379" s="75">
        <f>+VLOOKUP($D379,[1]saldo_cons!$A$2:$N$1048576,3,0)</f>
        <v>973</v>
      </c>
      <c r="AN379" s="75">
        <f>+VLOOKUP($D379,[1]saldo_cons!$A$2:$N$1048576,4,0)</f>
        <v>0</v>
      </c>
      <c r="AO379" s="75">
        <f>+VLOOKUP($D379,[1]saldo_cons!$A$2:$N$1048576,5,0)</f>
        <v>0</v>
      </c>
      <c r="AP379" s="75">
        <f>+VLOOKUP($D379,[1]saldo_cons!$A$2:$N$1048576,6,0)</f>
        <v>0</v>
      </c>
      <c r="AQ379" s="75">
        <f>+VLOOKUP($D379,[1]saldo_cons!$A$2:$N$1048576,7,0)</f>
        <v>0</v>
      </c>
      <c r="AR379" s="75">
        <f>+VLOOKUP($D379,[1]saldo_cons!$A$2:$N$1048576,8,0)</f>
        <v>0</v>
      </c>
      <c r="AS379" s="75">
        <f>+VLOOKUP($D379,[1]saldo_cons!$A$2:$N$1048576,9,0)</f>
        <v>0</v>
      </c>
      <c r="AT379" s="75">
        <f>+VLOOKUP($D379,[1]saldo_cons!$A$2:$N$1048576,10,0)</f>
        <v>0</v>
      </c>
      <c r="AU379" s="75">
        <f>+VLOOKUP($D379,[1]saldo_cons!$A$2:$N$1048576,11,0)</f>
        <v>0</v>
      </c>
      <c r="AV379" s="75">
        <f>+VLOOKUP($D379,[1]saldo_cons!$A$2:$N$1048576,12,0)</f>
        <v>0</v>
      </c>
      <c r="AW379" s="75">
        <f>+VLOOKUP($D379,[1]saldo_cons!$A$2:$N$1048576,13,0)</f>
        <v>0</v>
      </c>
      <c r="AX379" s="75">
        <f>+VLOOKUP($D379,[1]saldo_cons!$A$2:$N$1048576,14,0)</f>
        <v>0</v>
      </c>
      <c r="AY379" s="76">
        <f t="shared" si="669"/>
        <v>973</v>
      </c>
      <c r="AZ379" s="76"/>
      <c r="BA379" s="76"/>
      <c r="BB379" s="75">
        <f>+VLOOKUP($D379,[1]ggr_cons!$A$2:$N$1048576,3,0)</f>
        <v>512.56999999999994</v>
      </c>
      <c r="BC379" s="75">
        <f>+VLOOKUP($D379,[1]ggr_cons!$A$2:$N$1048576,4,0)</f>
        <v>0</v>
      </c>
      <c r="BD379" s="75">
        <f>+VLOOKUP($D379,[1]ggr_cons!$A$2:$N$1048576,5,0)</f>
        <v>0</v>
      </c>
      <c r="BE379" s="75">
        <f>+VLOOKUP($D379,[1]ggr_cons!$A$2:$N$1048576,6,0)</f>
        <v>0</v>
      </c>
      <c r="BF379" s="75">
        <f>+VLOOKUP($D379,[1]ggr_cons!$A$2:$N$1048576,7,0)</f>
        <v>0</v>
      </c>
      <c r="BG379" s="75">
        <f>+VLOOKUP($D379,[1]ggr_cons!$A$2:$N$1048576,8,0)</f>
        <v>0</v>
      </c>
      <c r="BH379" s="75">
        <f>+VLOOKUP($D379,[1]ggr_cons!$A$2:$N$1048576,9,0)</f>
        <v>0</v>
      </c>
      <c r="BI379" s="75">
        <f>+VLOOKUP($D379,[1]ggr_cons!$A$2:$N$1048576,10,0)</f>
        <v>0</v>
      </c>
      <c r="BJ379" s="75">
        <f>+VLOOKUP($D379,[1]ggr_cons!$A$2:$N$1048576,11,0)</f>
        <v>0</v>
      </c>
      <c r="BK379" s="75">
        <f>+VLOOKUP($D379,[1]ggr_cons!$A$2:$N$1048576,12,0)</f>
        <v>0</v>
      </c>
      <c r="BL379" s="75">
        <f>+VLOOKUP($D379,[1]ggr_cons!$A$2:$N$1048576,13,0)</f>
        <v>0</v>
      </c>
      <c r="BM379" s="75">
        <f>+VLOOKUP($D379,[1]ggr_cons!$A$2:$N$1048576,14,0)</f>
        <v>0</v>
      </c>
      <c r="BN379" s="76">
        <f t="shared" si="670"/>
        <v>512.56999999999994</v>
      </c>
      <c r="BO379" s="75"/>
      <c r="BP379" s="75"/>
      <c r="BQ379" s="77">
        <f t="shared" si="593"/>
        <v>9.73</v>
      </c>
      <c r="BR379" s="77">
        <f t="shared" si="594"/>
        <v>0</v>
      </c>
      <c r="BS379" s="77">
        <f t="shared" si="595"/>
        <v>0</v>
      </c>
      <c r="BT379" s="77">
        <f t="shared" si="596"/>
        <v>0</v>
      </c>
      <c r="BU379" s="77">
        <f t="shared" si="597"/>
        <v>0</v>
      </c>
      <c r="BV379" s="77">
        <f t="shared" si="598"/>
        <v>0</v>
      </c>
      <c r="BW379" s="77">
        <f t="shared" si="599"/>
        <v>0</v>
      </c>
      <c r="BX379" s="77">
        <f t="shared" si="600"/>
        <v>0</v>
      </c>
      <c r="BY379" s="77">
        <f t="shared" si="601"/>
        <v>0</v>
      </c>
      <c r="BZ379" s="77">
        <f t="shared" si="602"/>
        <v>0</v>
      </c>
      <c r="CA379" s="77">
        <f t="shared" si="603"/>
        <v>0</v>
      </c>
      <c r="CB379" s="77">
        <f t="shared" si="604"/>
        <v>0</v>
      </c>
      <c r="CC379" s="77">
        <f t="shared" si="605"/>
        <v>9.73</v>
      </c>
      <c r="CD379" s="75"/>
      <c r="CE379" s="77"/>
      <c r="CF379" s="77">
        <f t="shared" si="606"/>
        <v>8.0413223140495873</v>
      </c>
      <c r="CG379" s="77">
        <f t="shared" si="607"/>
        <v>0</v>
      </c>
      <c r="CH379" s="77">
        <f t="shared" si="608"/>
        <v>0</v>
      </c>
      <c r="CI379" s="77">
        <f t="shared" si="609"/>
        <v>0</v>
      </c>
      <c r="CJ379" s="77">
        <f t="shared" si="610"/>
        <v>0</v>
      </c>
      <c r="CK379" s="77">
        <f t="shared" si="611"/>
        <v>0</v>
      </c>
      <c r="CL379" s="77">
        <f t="shared" si="612"/>
        <v>0</v>
      </c>
      <c r="CM379" s="77">
        <f t="shared" si="613"/>
        <v>0</v>
      </c>
      <c r="CN379" s="77">
        <f t="shared" si="614"/>
        <v>0</v>
      </c>
      <c r="CO379" s="77">
        <f t="shared" si="615"/>
        <v>0</v>
      </c>
      <c r="CP379" s="77">
        <f t="shared" si="616"/>
        <v>0</v>
      </c>
      <c r="CQ379" s="77">
        <f t="shared" si="617"/>
        <v>0</v>
      </c>
      <c r="CR379" s="77">
        <f t="shared" si="618"/>
        <v>8.0413223140495873</v>
      </c>
      <c r="CS379" s="75"/>
      <c r="CT379" s="75"/>
      <c r="CU379" s="78">
        <f t="shared" si="631"/>
        <v>19.46</v>
      </c>
      <c r="CV379" s="78">
        <f t="shared" si="632"/>
        <v>0</v>
      </c>
      <c r="CW379" s="78">
        <f t="shared" si="633"/>
        <v>0</v>
      </c>
      <c r="CX379" s="78">
        <f t="shared" si="634"/>
        <v>0</v>
      </c>
      <c r="CY379" s="78">
        <f t="shared" si="635"/>
        <v>0</v>
      </c>
      <c r="CZ379" s="78">
        <f t="shared" si="636"/>
        <v>0</v>
      </c>
      <c r="DA379" s="78">
        <f t="shared" si="637"/>
        <v>0</v>
      </c>
      <c r="DB379" s="78">
        <f t="shared" si="638"/>
        <v>0</v>
      </c>
      <c r="DC379" s="78">
        <f t="shared" si="639"/>
        <v>0</v>
      </c>
      <c r="DD379" s="78">
        <f t="shared" si="640"/>
        <v>0</v>
      </c>
      <c r="DE379" s="78">
        <f t="shared" si="641"/>
        <v>0</v>
      </c>
      <c r="DF379" s="78">
        <f t="shared" si="642"/>
        <v>0</v>
      </c>
      <c r="DG379" s="77">
        <f t="shared" si="643"/>
        <v>19.46</v>
      </c>
      <c r="DH379" s="75"/>
      <c r="DJ379" s="6">
        <f t="shared" si="644"/>
        <v>30</v>
      </c>
      <c r="DK379" s="6">
        <f t="shared" si="645"/>
        <v>0</v>
      </c>
      <c r="DL379" s="6">
        <f t="shared" si="646"/>
        <v>0</v>
      </c>
      <c r="DM379" s="6">
        <f t="shared" si="647"/>
        <v>0</v>
      </c>
      <c r="DN379" s="6">
        <f t="shared" si="648"/>
        <v>0</v>
      </c>
      <c r="DO379" s="6">
        <f t="shared" si="649"/>
        <v>0</v>
      </c>
      <c r="DP379" s="6">
        <f t="shared" si="650"/>
        <v>0</v>
      </c>
      <c r="DQ379" s="6">
        <f t="shared" si="651"/>
        <v>0</v>
      </c>
      <c r="DR379" s="6">
        <f t="shared" si="652"/>
        <v>0</v>
      </c>
      <c r="DS379" s="6">
        <f t="shared" si="653"/>
        <v>0</v>
      </c>
      <c r="DT379" s="6">
        <f t="shared" si="654"/>
        <v>0</v>
      </c>
      <c r="DU379" s="6">
        <f t="shared" si="655"/>
        <v>0</v>
      </c>
      <c r="DV379" s="77">
        <f t="shared" si="673"/>
        <v>30</v>
      </c>
      <c r="DY379" s="6">
        <v>0</v>
      </c>
      <c r="DZ379" s="6">
        <v>0</v>
      </c>
      <c r="EA379" s="6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0</v>
      </c>
      <c r="EK379" s="77">
        <f t="shared" si="671"/>
        <v>0</v>
      </c>
      <c r="EO379" s="75">
        <f t="shared" si="619"/>
        <v>49.46</v>
      </c>
      <c r="EP379" s="75">
        <f t="shared" si="620"/>
        <v>0</v>
      </c>
      <c r="EQ379" s="75">
        <f t="shared" si="621"/>
        <v>0</v>
      </c>
      <c r="ER379" s="75">
        <f t="shared" si="622"/>
        <v>0</v>
      </c>
      <c r="ES379" s="75">
        <f t="shared" si="623"/>
        <v>0</v>
      </c>
      <c r="ET379" s="75">
        <f t="shared" si="624"/>
        <v>0</v>
      </c>
      <c r="EU379" s="75">
        <f t="shared" si="625"/>
        <v>0</v>
      </c>
      <c r="EV379" s="75">
        <f t="shared" si="626"/>
        <v>0</v>
      </c>
      <c r="EW379" s="75">
        <f t="shared" si="627"/>
        <v>0</v>
      </c>
      <c r="EX379" s="75">
        <f t="shared" si="628"/>
        <v>0</v>
      </c>
      <c r="EY379" s="75">
        <f t="shared" si="629"/>
        <v>0</v>
      </c>
      <c r="EZ379" s="75">
        <f t="shared" si="630"/>
        <v>0</v>
      </c>
      <c r="FA379" s="77">
        <f t="shared" si="672"/>
        <v>49.46</v>
      </c>
      <c r="FD379" s="75">
        <f t="shared" si="656"/>
        <v>923.54</v>
      </c>
      <c r="FE379" s="75">
        <f t="shared" si="657"/>
        <v>0</v>
      </c>
      <c r="FF379" s="75">
        <f t="shared" si="658"/>
        <v>0</v>
      </c>
      <c r="FG379" s="75">
        <f t="shared" si="659"/>
        <v>0</v>
      </c>
      <c r="FH379" s="75">
        <f t="shared" si="660"/>
        <v>0</v>
      </c>
      <c r="FI379" s="75">
        <f t="shared" si="661"/>
        <v>0</v>
      </c>
      <c r="FJ379" s="75">
        <f t="shared" si="662"/>
        <v>0</v>
      </c>
      <c r="FK379" s="75">
        <f t="shared" si="663"/>
        <v>0</v>
      </c>
      <c r="FL379" s="75">
        <f t="shared" si="664"/>
        <v>0</v>
      </c>
      <c r="FM379" s="75">
        <f t="shared" si="665"/>
        <v>0</v>
      </c>
      <c r="FN379" s="75">
        <f t="shared" si="666"/>
        <v>0</v>
      </c>
      <c r="FO379" s="75">
        <f t="shared" si="667"/>
        <v>0</v>
      </c>
      <c r="FP379" s="75">
        <f t="shared" si="668"/>
        <v>923.54</v>
      </c>
    </row>
    <row r="380" spans="1:172" s="69" customFormat="1" ht="15" customHeight="1" outlineLevel="1" x14ac:dyDescent="0.25">
      <c r="A380" s="67"/>
      <c r="B380" s="67" t="s">
        <v>1125</v>
      </c>
      <c r="C380" s="67"/>
      <c r="D380" s="104"/>
      <c r="E380" s="105"/>
      <c r="F380" s="67"/>
      <c r="G380" s="67"/>
      <c r="H380" s="67"/>
      <c r="I380" s="67"/>
      <c r="J380" s="67"/>
      <c r="K380" s="67"/>
      <c r="L380" s="106"/>
      <c r="M380" s="107"/>
      <c r="N380" s="108"/>
      <c r="O380" s="108"/>
      <c r="P380" s="108"/>
      <c r="Q380" s="108"/>
      <c r="R380" s="107"/>
      <c r="S380" s="107"/>
      <c r="T380" s="107"/>
      <c r="U380" s="107"/>
      <c r="X380" s="110">
        <f t="shared" ref="X380:AJ380" si="725">SUBTOTAL(9,X378:X379)</f>
        <v>1129</v>
      </c>
      <c r="Y380" s="110">
        <f t="shared" si="725"/>
        <v>0</v>
      </c>
      <c r="Z380" s="110">
        <f t="shared" si="725"/>
        <v>0</v>
      </c>
      <c r="AA380" s="110">
        <f t="shared" si="725"/>
        <v>0</v>
      </c>
      <c r="AB380" s="110">
        <f t="shared" si="725"/>
        <v>0</v>
      </c>
      <c r="AC380" s="110">
        <f t="shared" si="725"/>
        <v>0</v>
      </c>
      <c r="AD380" s="110">
        <f t="shared" si="725"/>
        <v>0</v>
      </c>
      <c r="AE380" s="110">
        <f t="shared" si="725"/>
        <v>0</v>
      </c>
      <c r="AF380" s="110">
        <f t="shared" si="725"/>
        <v>0</v>
      </c>
      <c r="AG380" s="110">
        <f t="shared" si="725"/>
        <v>0</v>
      </c>
      <c r="AH380" s="110">
        <f t="shared" si="725"/>
        <v>0</v>
      </c>
      <c r="AI380" s="110">
        <f t="shared" si="725"/>
        <v>0</v>
      </c>
      <c r="AJ380" s="111">
        <f t="shared" si="725"/>
        <v>1129</v>
      </c>
      <c r="AK380" s="159">
        <f t="shared" si="590"/>
        <v>0.56114260407440208</v>
      </c>
      <c r="AL380" s="111"/>
      <c r="AM380" s="110">
        <f t="shared" ref="AM380:AY380" si="726">SUBTOTAL(9,AM378:AM379)</f>
        <v>1129</v>
      </c>
      <c r="AN380" s="110">
        <f t="shared" si="726"/>
        <v>0</v>
      </c>
      <c r="AO380" s="110">
        <f t="shared" si="726"/>
        <v>0</v>
      </c>
      <c r="AP380" s="110">
        <f t="shared" si="726"/>
        <v>0</v>
      </c>
      <c r="AQ380" s="110">
        <f t="shared" si="726"/>
        <v>0</v>
      </c>
      <c r="AR380" s="110">
        <f t="shared" si="726"/>
        <v>0</v>
      </c>
      <c r="AS380" s="110">
        <f t="shared" si="726"/>
        <v>0</v>
      </c>
      <c r="AT380" s="110">
        <f t="shared" si="726"/>
        <v>0</v>
      </c>
      <c r="AU380" s="110">
        <f t="shared" si="726"/>
        <v>0</v>
      </c>
      <c r="AV380" s="110">
        <f t="shared" si="726"/>
        <v>0</v>
      </c>
      <c r="AW380" s="110">
        <f t="shared" si="726"/>
        <v>0</v>
      </c>
      <c r="AX380" s="110">
        <f t="shared" si="726"/>
        <v>0</v>
      </c>
      <c r="AY380" s="111">
        <f t="shared" si="726"/>
        <v>1129</v>
      </c>
      <c r="AZ380" s="111"/>
      <c r="BA380" s="111"/>
      <c r="BB380" s="110">
        <f t="shared" ref="BB380:BN380" si="727">SUBTOTAL(9,BB378:BB379)</f>
        <v>633.53</v>
      </c>
      <c r="BC380" s="110">
        <f t="shared" si="727"/>
        <v>0</v>
      </c>
      <c r="BD380" s="110">
        <f t="shared" si="727"/>
        <v>0</v>
      </c>
      <c r="BE380" s="110">
        <f t="shared" si="727"/>
        <v>0</v>
      </c>
      <c r="BF380" s="110">
        <f t="shared" si="727"/>
        <v>0</v>
      </c>
      <c r="BG380" s="110">
        <f t="shared" si="727"/>
        <v>0</v>
      </c>
      <c r="BH380" s="110">
        <f t="shared" si="727"/>
        <v>0</v>
      </c>
      <c r="BI380" s="110">
        <f t="shared" si="727"/>
        <v>0</v>
      </c>
      <c r="BJ380" s="110">
        <f t="shared" si="727"/>
        <v>0</v>
      </c>
      <c r="BK380" s="110">
        <f t="shared" si="727"/>
        <v>0</v>
      </c>
      <c r="BL380" s="110">
        <f t="shared" si="727"/>
        <v>0</v>
      </c>
      <c r="BM380" s="110">
        <f t="shared" si="727"/>
        <v>0</v>
      </c>
      <c r="BN380" s="111">
        <f t="shared" si="727"/>
        <v>633.53</v>
      </c>
      <c r="BO380" s="110"/>
      <c r="BP380" s="110"/>
      <c r="BQ380" s="112">
        <f t="shared" ref="BQ380:CC380" si="728">SUBTOTAL(9,BQ378:BQ379)</f>
        <v>11.290000000000001</v>
      </c>
      <c r="BR380" s="112">
        <f t="shared" si="728"/>
        <v>0</v>
      </c>
      <c r="BS380" s="112">
        <f t="shared" si="728"/>
        <v>0</v>
      </c>
      <c r="BT380" s="112">
        <f t="shared" si="728"/>
        <v>0</v>
      </c>
      <c r="BU380" s="112">
        <f t="shared" si="728"/>
        <v>0</v>
      </c>
      <c r="BV380" s="112">
        <f t="shared" si="728"/>
        <v>0</v>
      </c>
      <c r="BW380" s="112">
        <f t="shared" si="728"/>
        <v>0</v>
      </c>
      <c r="BX380" s="112">
        <f t="shared" si="728"/>
        <v>0</v>
      </c>
      <c r="BY380" s="112">
        <f t="shared" si="728"/>
        <v>0</v>
      </c>
      <c r="BZ380" s="112">
        <f t="shared" si="728"/>
        <v>0</v>
      </c>
      <c r="CA380" s="112">
        <f t="shared" si="728"/>
        <v>0</v>
      </c>
      <c r="CB380" s="112">
        <f t="shared" si="728"/>
        <v>0</v>
      </c>
      <c r="CC380" s="112">
        <f t="shared" si="728"/>
        <v>11.290000000000001</v>
      </c>
      <c r="CD380" s="110"/>
      <c r="CE380" s="112"/>
      <c r="CF380" s="112">
        <f t="shared" ref="CF380:CR380" si="729">SUBTOTAL(9,CF378:CF379)</f>
        <v>9.3305785123966949</v>
      </c>
      <c r="CG380" s="112">
        <f t="shared" si="729"/>
        <v>0</v>
      </c>
      <c r="CH380" s="112">
        <f t="shared" si="729"/>
        <v>0</v>
      </c>
      <c r="CI380" s="112">
        <f t="shared" si="729"/>
        <v>0</v>
      </c>
      <c r="CJ380" s="112">
        <f t="shared" si="729"/>
        <v>0</v>
      </c>
      <c r="CK380" s="112">
        <f t="shared" si="729"/>
        <v>0</v>
      </c>
      <c r="CL380" s="112">
        <f t="shared" si="729"/>
        <v>0</v>
      </c>
      <c r="CM380" s="112">
        <f t="shared" si="729"/>
        <v>0</v>
      </c>
      <c r="CN380" s="112">
        <f t="shared" si="729"/>
        <v>0</v>
      </c>
      <c r="CO380" s="112">
        <f t="shared" si="729"/>
        <v>0</v>
      </c>
      <c r="CP380" s="112">
        <f t="shared" si="729"/>
        <v>0</v>
      </c>
      <c r="CQ380" s="112">
        <f t="shared" si="729"/>
        <v>0</v>
      </c>
      <c r="CR380" s="112">
        <f t="shared" si="729"/>
        <v>9.3305785123966949</v>
      </c>
      <c r="CS380" s="110"/>
      <c r="CT380" s="110"/>
      <c r="CU380" s="113">
        <f t="shared" ref="CU380:DG380" si="730">SUBTOTAL(9,CU378:CU379)</f>
        <v>22.580000000000002</v>
      </c>
      <c r="CV380" s="113">
        <f t="shared" si="730"/>
        <v>0</v>
      </c>
      <c r="CW380" s="113">
        <f t="shared" si="730"/>
        <v>0</v>
      </c>
      <c r="CX380" s="113">
        <f t="shared" si="730"/>
        <v>0</v>
      </c>
      <c r="CY380" s="113">
        <f t="shared" si="730"/>
        <v>0</v>
      </c>
      <c r="CZ380" s="113">
        <f t="shared" si="730"/>
        <v>0</v>
      </c>
      <c r="DA380" s="113">
        <f t="shared" si="730"/>
        <v>0</v>
      </c>
      <c r="DB380" s="113">
        <f t="shared" si="730"/>
        <v>0</v>
      </c>
      <c r="DC380" s="113">
        <f t="shared" si="730"/>
        <v>0</v>
      </c>
      <c r="DD380" s="113">
        <f t="shared" si="730"/>
        <v>0</v>
      </c>
      <c r="DE380" s="113">
        <f t="shared" si="730"/>
        <v>0</v>
      </c>
      <c r="DF380" s="113">
        <f t="shared" si="730"/>
        <v>0</v>
      </c>
      <c r="DG380" s="112">
        <f t="shared" si="730"/>
        <v>22.580000000000002</v>
      </c>
      <c r="DH380" s="110"/>
      <c r="DJ380" s="69">
        <f t="shared" ref="DJ380:DV380" si="731">SUBTOTAL(9,DJ378:DJ379)</f>
        <v>60</v>
      </c>
      <c r="DK380" s="69">
        <f t="shared" si="731"/>
        <v>0</v>
      </c>
      <c r="DL380" s="69">
        <f t="shared" si="731"/>
        <v>0</v>
      </c>
      <c r="DM380" s="69">
        <f t="shared" si="731"/>
        <v>0</v>
      </c>
      <c r="DN380" s="69">
        <f t="shared" si="731"/>
        <v>0</v>
      </c>
      <c r="DO380" s="69">
        <f t="shared" si="731"/>
        <v>0</v>
      </c>
      <c r="DP380" s="69">
        <f t="shared" si="731"/>
        <v>0</v>
      </c>
      <c r="DQ380" s="69">
        <f t="shared" si="731"/>
        <v>0</v>
      </c>
      <c r="DR380" s="69">
        <f t="shared" si="731"/>
        <v>0</v>
      </c>
      <c r="DS380" s="69">
        <f t="shared" si="731"/>
        <v>0</v>
      </c>
      <c r="DT380" s="69">
        <f t="shared" si="731"/>
        <v>0</v>
      </c>
      <c r="DU380" s="69">
        <f t="shared" si="731"/>
        <v>0</v>
      </c>
      <c r="DV380" s="112">
        <f t="shared" si="731"/>
        <v>60</v>
      </c>
      <c r="DY380" s="69">
        <f t="shared" ref="DY380:EK380" si="732">SUBTOTAL(9,DY378:DY379)</f>
        <v>0</v>
      </c>
      <c r="DZ380" s="69">
        <f t="shared" si="732"/>
        <v>0</v>
      </c>
      <c r="EA380" s="69">
        <f t="shared" si="732"/>
        <v>0</v>
      </c>
      <c r="EB380" s="69">
        <f t="shared" si="732"/>
        <v>0</v>
      </c>
      <c r="EC380" s="69">
        <f t="shared" si="732"/>
        <v>0</v>
      </c>
      <c r="ED380" s="69">
        <f t="shared" si="732"/>
        <v>0</v>
      </c>
      <c r="EE380" s="69">
        <f t="shared" si="732"/>
        <v>0</v>
      </c>
      <c r="EF380" s="69">
        <f t="shared" si="732"/>
        <v>0</v>
      </c>
      <c r="EG380" s="69">
        <f t="shared" si="732"/>
        <v>0</v>
      </c>
      <c r="EH380" s="69">
        <f t="shared" si="732"/>
        <v>0</v>
      </c>
      <c r="EI380" s="69">
        <f t="shared" si="732"/>
        <v>0</v>
      </c>
      <c r="EJ380" s="69">
        <f t="shared" si="732"/>
        <v>0</v>
      </c>
      <c r="EK380" s="112">
        <f t="shared" si="732"/>
        <v>0</v>
      </c>
      <c r="EN380" s="69">
        <f t="shared" ref="EN380:FA380" si="733">SUBTOTAL(9,EN378:EN379)</f>
        <v>0</v>
      </c>
      <c r="EO380" s="110">
        <f t="shared" si="733"/>
        <v>82.58</v>
      </c>
      <c r="EP380" s="110">
        <f t="shared" si="733"/>
        <v>0</v>
      </c>
      <c r="EQ380" s="110">
        <f t="shared" si="733"/>
        <v>0</v>
      </c>
      <c r="ER380" s="110">
        <f t="shared" si="733"/>
        <v>0</v>
      </c>
      <c r="ES380" s="110">
        <f t="shared" si="733"/>
        <v>0</v>
      </c>
      <c r="ET380" s="110">
        <f t="shared" si="733"/>
        <v>0</v>
      </c>
      <c r="EU380" s="110">
        <f t="shared" si="733"/>
        <v>0</v>
      </c>
      <c r="EV380" s="110">
        <f t="shared" si="733"/>
        <v>0</v>
      </c>
      <c r="EW380" s="110">
        <f t="shared" si="733"/>
        <v>0</v>
      </c>
      <c r="EX380" s="110">
        <f t="shared" si="733"/>
        <v>0</v>
      </c>
      <c r="EY380" s="110">
        <f t="shared" si="733"/>
        <v>0</v>
      </c>
      <c r="EZ380" s="110">
        <f t="shared" si="733"/>
        <v>0</v>
      </c>
      <c r="FA380" s="112">
        <f t="shared" si="733"/>
        <v>82.58</v>
      </c>
      <c r="FD380" s="110">
        <f t="shared" ref="FD380:FP380" si="734">SUBTOTAL(9,FD378:FD379)</f>
        <v>1046.42</v>
      </c>
      <c r="FE380" s="110">
        <f t="shared" si="734"/>
        <v>0</v>
      </c>
      <c r="FF380" s="110">
        <f t="shared" si="734"/>
        <v>0</v>
      </c>
      <c r="FG380" s="110">
        <f t="shared" si="734"/>
        <v>0</v>
      </c>
      <c r="FH380" s="110">
        <f t="shared" si="734"/>
        <v>0</v>
      </c>
      <c r="FI380" s="110">
        <f t="shared" si="734"/>
        <v>0</v>
      </c>
      <c r="FJ380" s="110">
        <f t="shared" si="734"/>
        <v>0</v>
      </c>
      <c r="FK380" s="110">
        <f t="shared" si="734"/>
        <v>0</v>
      </c>
      <c r="FL380" s="110">
        <f t="shared" si="734"/>
        <v>0</v>
      </c>
      <c r="FM380" s="110">
        <f t="shared" si="734"/>
        <v>0</v>
      </c>
      <c r="FN380" s="110">
        <f t="shared" si="734"/>
        <v>0</v>
      </c>
      <c r="FO380" s="110">
        <f t="shared" si="734"/>
        <v>0</v>
      </c>
      <c r="FP380" s="110">
        <f t="shared" si="734"/>
        <v>1046.42</v>
      </c>
    </row>
    <row r="381" spans="1:172" ht="15" customHeight="1" outlineLevel="2" x14ac:dyDescent="0.25">
      <c r="A381" s="30">
        <v>15</v>
      </c>
      <c r="B381" s="30" t="s">
        <v>1184</v>
      </c>
      <c r="C381" s="30" t="s">
        <v>6</v>
      </c>
      <c r="D381" s="130" t="s">
        <v>1216</v>
      </c>
      <c r="E381" s="62" t="s">
        <v>1216</v>
      </c>
      <c r="F381" s="30" t="s">
        <v>1187</v>
      </c>
      <c r="G381" s="30" t="s">
        <v>1188</v>
      </c>
      <c r="H381" s="30" t="s">
        <v>1189</v>
      </c>
      <c r="I381" s="30" t="s">
        <v>1190</v>
      </c>
      <c r="J381" s="30" t="s">
        <v>259</v>
      </c>
      <c r="K381" s="30" t="s">
        <v>259</v>
      </c>
      <c r="L381" s="32" t="s">
        <v>220</v>
      </c>
      <c r="M381" s="33" t="s">
        <v>404</v>
      </c>
      <c r="N381" s="34">
        <v>0.01</v>
      </c>
      <c r="O381" s="34">
        <v>0.03</v>
      </c>
      <c r="P381" s="34">
        <v>0</v>
      </c>
      <c r="Q381" s="34">
        <v>0</v>
      </c>
      <c r="R381" s="33">
        <v>0</v>
      </c>
      <c r="S381" s="33">
        <v>0</v>
      </c>
      <c r="T381" s="33">
        <v>30</v>
      </c>
      <c r="U381" s="33"/>
      <c r="X381" s="75">
        <v>0</v>
      </c>
      <c r="Y381" s="75" t="e">
        <f>+VLOOKUP($D381,[1]venta_neta_cons!$A$2:$N$1048576,4,0)</f>
        <v>#N/A</v>
      </c>
      <c r="Z381" s="75" t="e">
        <f>+VLOOKUP($D381,[1]venta_neta_cons!$A$2:$N$1048576,5,0)</f>
        <v>#N/A</v>
      </c>
      <c r="AA381" s="75" t="e">
        <f>+VLOOKUP($D381,[1]venta_neta_cons!$A$2:$N$1048576,6,0)</f>
        <v>#N/A</v>
      </c>
      <c r="AB381" s="75" t="e">
        <f>+VLOOKUP($D381,[1]venta_neta_cons!$A$2:$N$1048576,7,0)</f>
        <v>#N/A</v>
      </c>
      <c r="AC381" s="75" t="e">
        <f>+VLOOKUP($D381,[1]venta_neta_cons!$A$2:$N$1048576,8,0)</f>
        <v>#N/A</v>
      </c>
      <c r="AD381" s="75" t="e">
        <f>+VLOOKUP($D381,[1]venta_neta_cons!$A$2:$N$1048576,9,0)</f>
        <v>#N/A</v>
      </c>
      <c r="AE381" s="75" t="e">
        <f>+VLOOKUP($D381,[1]venta_neta_cons!$A$2:$N$1048576,10,0)</f>
        <v>#N/A</v>
      </c>
      <c r="AF381" s="75" t="e">
        <f>+VLOOKUP($D381,[1]venta_neta_cons!$A$2:$N$1048576,11,0)</f>
        <v>#N/A</v>
      </c>
      <c r="AG381" s="75" t="e">
        <f>+VLOOKUP($D381,[1]venta_neta_cons!$A$2:$N$1048576,12,0)</f>
        <v>#N/A</v>
      </c>
      <c r="AH381" s="75" t="e">
        <f>+VLOOKUP($D381,[1]venta_neta_cons!$A$2:$N$1048576,13,0)</f>
        <v>#N/A</v>
      </c>
      <c r="AI381" s="75" t="e">
        <f>+VLOOKUP($D381,[1]venta_neta_cons!$A$2:$N$1048576,14,0)</f>
        <v>#N/A</v>
      </c>
      <c r="AJ381" s="76" t="e">
        <f t="shared" si="592"/>
        <v>#N/A</v>
      </c>
      <c r="AK381" s="159" t="e">
        <f t="shared" si="590"/>
        <v>#DIV/0!</v>
      </c>
      <c r="AL381" s="76"/>
      <c r="AM381" s="75">
        <v>0</v>
      </c>
      <c r="AN381" s="75" t="e">
        <f>+VLOOKUP($D381,[1]saldo_cons!$A$2:$N$1048576,4,0)</f>
        <v>#N/A</v>
      </c>
      <c r="AO381" s="75" t="e">
        <f>+VLOOKUP($D381,[1]saldo_cons!$A$2:$N$1048576,5,0)</f>
        <v>#N/A</v>
      </c>
      <c r="AP381" s="75" t="e">
        <f>+VLOOKUP($D381,[1]saldo_cons!$A$2:$N$1048576,6,0)</f>
        <v>#N/A</v>
      </c>
      <c r="AQ381" s="75" t="e">
        <f>+VLOOKUP($D381,[1]saldo_cons!$A$2:$N$1048576,7,0)</f>
        <v>#N/A</v>
      </c>
      <c r="AR381" s="75" t="e">
        <f>+VLOOKUP($D381,[1]saldo_cons!$A$2:$N$1048576,8,0)</f>
        <v>#N/A</v>
      </c>
      <c r="AS381" s="75" t="e">
        <f>+VLOOKUP($D381,[1]saldo_cons!$A$2:$N$1048576,9,0)</f>
        <v>#N/A</v>
      </c>
      <c r="AT381" s="75" t="e">
        <f>+VLOOKUP($D381,[1]saldo_cons!$A$2:$N$1048576,10,0)</f>
        <v>#N/A</v>
      </c>
      <c r="AU381" s="75" t="e">
        <f>+VLOOKUP($D381,[1]saldo_cons!$A$2:$N$1048576,11,0)</f>
        <v>#N/A</v>
      </c>
      <c r="AV381" s="75" t="e">
        <f>+VLOOKUP($D381,[1]saldo_cons!$A$2:$N$1048576,12,0)</f>
        <v>#N/A</v>
      </c>
      <c r="AW381" s="75" t="e">
        <f>+VLOOKUP($D381,[1]saldo_cons!$A$2:$N$1048576,13,0)</f>
        <v>#N/A</v>
      </c>
      <c r="AX381" s="75" t="e">
        <f>+VLOOKUP($D381,[1]saldo_cons!$A$2:$N$1048576,14,0)</f>
        <v>#N/A</v>
      </c>
      <c r="AY381" s="76"/>
      <c r="AZ381" s="76"/>
      <c r="BA381" s="76"/>
      <c r="BB381" s="75">
        <v>0</v>
      </c>
      <c r="BC381" s="75" t="e">
        <f>+VLOOKUP($D381,[1]ggr_cons!$A$2:$N$1048576,4,0)</f>
        <v>#N/A</v>
      </c>
      <c r="BD381" s="75" t="e">
        <f>+VLOOKUP($D381,[1]ggr_cons!$A$2:$N$1048576,5,0)</f>
        <v>#N/A</v>
      </c>
      <c r="BE381" s="75" t="e">
        <f>+VLOOKUP($D381,[1]ggr_cons!$A$2:$N$1048576,6,0)</f>
        <v>#N/A</v>
      </c>
      <c r="BF381" s="75" t="e">
        <f>+VLOOKUP($D381,[1]ggr_cons!$A$2:$N$1048576,7,0)</f>
        <v>#N/A</v>
      </c>
      <c r="BG381" s="75" t="e">
        <f>+VLOOKUP($D381,[1]ggr_cons!$A$2:$N$1048576,8,0)</f>
        <v>#N/A</v>
      </c>
      <c r="BH381" s="75" t="e">
        <f>+VLOOKUP($D381,[1]ggr_cons!$A$2:$N$1048576,9,0)</f>
        <v>#N/A</v>
      </c>
      <c r="BI381" s="75" t="e">
        <f>+VLOOKUP($D381,[1]ggr_cons!$A$2:$N$1048576,10,0)</f>
        <v>#N/A</v>
      </c>
      <c r="BJ381" s="75" t="e">
        <f>+VLOOKUP($D381,[1]ggr_cons!$A$2:$N$1048576,11,0)</f>
        <v>#N/A</v>
      </c>
      <c r="BK381" s="75" t="e">
        <f>+VLOOKUP($D381,[1]ggr_cons!$A$2:$N$1048576,12,0)</f>
        <v>#N/A</v>
      </c>
      <c r="BL381" s="75" t="e">
        <f>+VLOOKUP($D381,[1]ggr_cons!$A$2:$N$1048576,13,0)</f>
        <v>#N/A</v>
      </c>
      <c r="BM381" s="75" t="e">
        <f>+VLOOKUP($D381,[1]ggr_cons!$A$2:$N$1048576,14,0)</f>
        <v>#N/A</v>
      </c>
      <c r="BN381" s="76"/>
      <c r="BO381" s="75"/>
      <c r="BP381" s="75"/>
      <c r="BQ381" s="77">
        <f t="shared" si="593"/>
        <v>0</v>
      </c>
      <c r="BR381" s="77" t="e">
        <f t="shared" si="594"/>
        <v>#N/A</v>
      </c>
      <c r="BS381" s="77" t="e">
        <f t="shared" si="595"/>
        <v>#N/A</v>
      </c>
      <c r="BT381" s="77" t="e">
        <f t="shared" si="596"/>
        <v>#N/A</v>
      </c>
      <c r="BU381" s="77" t="e">
        <f t="shared" si="597"/>
        <v>#N/A</v>
      </c>
      <c r="BV381" s="77" t="e">
        <f t="shared" si="598"/>
        <v>#N/A</v>
      </c>
      <c r="BW381" s="77" t="e">
        <f t="shared" si="599"/>
        <v>#N/A</v>
      </c>
      <c r="BX381" s="77" t="e">
        <f t="shared" si="600"/>
        <v>#N/A</v>
      </c>
      <c r="BY381" s="77" t="e">
        <f t="shared" si="601"/>
        <v>#N/A</v>
      </c>
      <c r="BZ381" s="77" t="e">
        <f t="shared" si="602"/>
        <v>#N/A</v>
      </c>
      <c r="CA381" s="77" t="e">
        <f t="shared" si="603"/>
        <v>#N/A</v>
      </c>
      <c r="CB381" s="77" t="e">
        <f t="shared" si="604"/>
        <v>#N/A</v>
      </c>
      <c r="CC381" s="77" t="e">
        <f t="shared" si="605"/>
        <v>#N/A</v>
      </c>
      <c r="CD381" s="75"/>
      <c r="CE381" s="77"/>
      <c r="CF381" s="77">
        <f t="shared" si="606"/>
        <v>0</v>
      </c>
      <c r="CG381" s="77" t="e">
        <f t="shared" si="607"/>
        <v>#N/A</v>
      </c>
      <c r="CH381" s="77" t="e">
        <f t="shared" si="608"/>
        <v>#N/A</v>
      </c>
      <c r="CI381" s="77" t="e">
        <f t="shared" si="609"/>
        <v>#N/A</v>
      </c>
      <c r="CJ381" s="77" t="e">
        <f t="shared" si="610"/>
        <v>#N/A</v>
      </c>
      <c r="CK381" s="77" t="e">
        <f t="shared" si="611"/>
        <v>#N/A</v>
      </c>
      <c r="CL381" s="77" t="e">
        <f t="shared" si="612"/>
        <v>#N/A</v>
      </c>
      <c r="CM381" s="77" t="e">
        <f t="shared" si="613"/>
        <v>#N/A</v>
      </c>
      <c r="CN381" s="77" t="e">
        <f t="shared" si="614"/>
        <v>#N/A</v>
      </c>
      <c r="CO381" s="77" t="e">
        <f t="shared" si="615"/>
        <v>#N/A</v>
      </c>
      <c r="CP381" s="77" t="e">
        <f t="shared" si="616"/>
        <v>#N/A</v>
      </c>
      <c r="CQ381" s="77" t="e">
        <f t="shared" si="617"/>
        <v>#N/A</v>
      </c>
      <c r="CR381" s="77" t="e">
        <f t="shared" si="618"/>
        <v>#N/A</v>
      </c>
      <c r="CS381" s="75"/>
      <c r="CT381" s="75"/>
      <c r="CU381" s="78">
        <f t="shared" si="631"/>
        <v>0</v>
      </c>
      <c r="CV381" s="78" t="e">
        <f t="shared" si="632"/>
        <v>#N/A</v>
      </c>
      <c r="CW381" s="78" t="e">
        <f t="shared" si="633"/>
        <v>#N/A</v>
      </c>
      <c r="CX381" s="78" t="e">
        <f t="shared" si="634"/>
        <v>#N/A</v>
      </c>
      <c r="CY381" s="78" t="e">
        <f t="shared" si="635"/>
        <v>#N/A</v>
      </c>
      <c r="CZ381" s="78" t="e">
        <f t="shared" si="636"/>
        <v>#N/A</v>
      </c>
      <c r="DA381" s="78" t="e">
        <f t="shared" si="637"/>
        <v>#N/A</v>
      </c>
      <c r="DB381" s="78" t="e">
        <f t="shared" si="638"/>
        <v>#N/A</v>
      </c>
      <c r="DC381" s="78" t="e">
        <f t="shared" si="639"/>
        <v>#N/A</v>
      </c>
      <c r="DD381" s="78" t="e">
        <f t="shared" si="640"/>
        <v>#N/A</v>
      </c>
      <c r="DE381" s="78" t="e">
        <f t="shared" si="641"/>
        <v>#N/A</v>
      </c>
      <c r="DF381" s="78" t="e">
        <f t="shared" si="642"/>
        <v>#N/A</v>
      </c>
      <c r="DG381" s="77" t="e">
        <f t="shared" si="643"/>
        <v>#N/A</v>
      </c>
      <c r="DH381" s="75"/>
      <c r="DJ381" s="6">
        <f t="shared" si="644"/>
        <v>0</v>
      </c>
      <c r="DK381" s="6" t="e">
        <f t="shared" si="645"/>
        <v>#N/A</v>
      </c>
      <c r="DL381" s="6" t="e">
        <f t="shared" si="646"/>
        <v>#N/A</v>
      </c>
      <c r="DM381" s="6" t="e">
        <f t="shared" si="647"/>
        <v>#N/A</v>
      </c>
      <c r="DN381" s="6" t="e">
        <f t="shared" si="648"/>
        <v>#N/A</v>
      </c>
      <c r="DO381" s="6" t="e">
        <f t="shared" si="649"/>
        <v>#N/A</v>
      </c>
      <c r="DP381" s="6" t="e">
        <f t="shared" si="650"/>
        <v>#N/A</v>
      </c>
      <c r="DQ381" s="6" t="e">
        <f t="shared" si="651"/>
        <v>#N/A</v>
      </c>
      <c r="DR381" s="6" t="e">
        <f t="shared" si="652"/>
        <v>#N/A</v>
      </c>
      <c r="DS381" s="6" t="e">
        <f t="shared" si="653"/>
        <v>#N/A</v>
      </c>
      <c r="DT381" s="6" t="e">
        <f t="shared" si="654"/>
        <v>#N/A</v>
      </c>
      <c r="DU381" s="6" t="e">
        <f t="shared" si="655"/>
        <v>#N/A</v>
      </c>
      <c r="DV381" s="77"/>
      <c r="DY381" s="6">
        <v>0</v>
      </c>
      <c r="DZ381" s="6">
        <v>0</v>
      </c>
      <c r="EA381" s="6">
        <v>0</v>
      </c>
      <c r="EB381" s="6">
        <v>0</v>
      </c>
      <c r="EC381" s="6">
        <v>0</v>
      </c>
      <c r="ED381" s="6">
        <v>0</v>
      </c>
      <c r="EE381" s="6">
        <v>0</v>
      </c>
      <c r="EF381" s="6">
        <v>0</v>
      </c>
      <c r="EG381" s="6">
        <v>0</v>
      </c>
      <c r="EH381" s="6">
        <v>0</v>
      </c>
      <c r="EI381" s="6">
        <v>0</v>
      </c>
      <c r="EJ381" s="6">
        <v>0</v>
      </c>
      <c r="EK381" s="77"/>
      <c r="EO381" s="75">
        <f t="shared" si="619"/>
        <v>0</v>
      </c>
      <c r="EP381" s="75" t="e">
        <f t="shared" si="620"/>
        <v>#N/A</v>
      </c>
      <c r="EQ381" s="75" t="e">
        <f t="shared" si="621"/>
        <v>#N/A</v>
      </c>
      <c r="ER381" s="75" t="e">
        <f t="shared" si="622"/>
        <v>#N/A</v>
      </c>
      <c r="ES381" s="75" t="e">
        <f t="shared" si="623"/>
        <v>#N/A</v>
      </c>
      <c r="ET381" s="75" t="e">
        <f t="shared" si="624"/>
        <v>#N/A</v>
      </c>
      <c r="EU381" s="75" t="e">
        <f t="shared" si="625"/>
        <v>#N/A</v>
      </c>
      <c r="EV381" s="75" t="e">
        <f t="shared" si="626"/>
        <v>#N/A</v>
      </c>
      <c r="EW381" s="75" t="e">
        <f t="shared" si="627"/>
        <v>#N/A</v>
      </c>
      <c r="EX381" s="75" t="e">
        <f t="shared" si="628"/>
        <v>#N/A</v>
      </c>
      <c r="EY381" s="75" t="e">
        <f t="shared" si="629"/>
        <v>#N/A</v>
      </c>
      <c r="EZ381" s="75" t="e">
        <f t="shared" si="630"/>
        <v>#N/A</v>
      </c>
      <c r="FA381" s="77" t="e">
        <f t="shared" si="672"/>
        <v>#N/A</v>
      </c>
      <c r="FD381" s="75">
        <f t="shared" si="656"/>
        <v>0</v>
      </c>
      <c r="FE381" s="75" t="e">
        <f t="shared" si="657"/>
        <v>#N/A</v>
      </c>
      <c r="FF381" s="75" t="e">
        <f t="shared" si="658"/>
        <v>#N/A</v>
      </c>
      <c r="FG381" s="75" t="e">
        <f t="shared" si="659"/>
        <v>#N/A</v>
      </c>
      <c r="FH381" s="75" t="e">
        <f t="shared" si="660"/>
        <v>#N/A</v>
      </c>
      <c r="FI381" s="75" t="e">
        <f t="shared" si="661"/>
        <v>#N/A</v>
      </c>
      <c r="FJ381" s="75" t="e">
        <f t="shared" si="662"/>
        <v>#N/A</v>
      </c>
      <c r="FK381" s="75" t="e">
        <f t="shared" si="663"/>
        <v>#N/A</v>
      </c>
      <c r="FL381" s="75" t="e">
        <f t="shared" si="664"/>
        <v>#N/A</v>
      </c>
      <c r="FM381" s="75" t="e">
        <f t="shared" si="665"/>
        <v>#N/A</v>
      </c>
      <c r="FN381" s="75" t="e">
        <f t="shared" si="666"/>
        <v>#N/A</v>
      </c>
      <c r="FO381" s="75" t="e">
        <f t="shared" si="667"/>
        <v>#N/A</v>
      </c>
      <c r="FP381" s="75" t="e">
        <f t="shared" si="668"/>
        <v>#N/A</v>
      </c>
    </row>
    <row r="382" spans="1:172" ht="15" customHeight="1" outlineLevel="2" x14ac:dyDescent="0.25">
      <c r="A382" s="30">
        <v>15</v>
      </c>
      <c r="B382" s="30" t="s">
        <v>1184</v>
      </c>
      <c r="C382" s="30" t="s">
        <v>6</v>
      </c>
      <c r="D382" s="64" t="s">
        <v>1216</v>
      </c>
      <c r="E382" s="62" t="s">
        <v>1216</v>
      </c>
      <c r="F382" s="30" t="s">
        <v>1191</v>
      </c>
      <c r="G382" s="30" t="s">
        <v>1192</v>
      </c>
      <c r="H382" s="30" t="s">
        <v>1193</v>
      </c>
      <c r="I382" s="30" t="s">
        <v>1194</v>
      </c>
      <c r="J382" s="30" t="s">
        <v>1195</v>
      </c>
      <c r="K382" s="30" t="s">
        <v>259</v>
      </c>
      <c r="L382" s="32" t="s">
        <v>220</v>
      </c>
      <c r="M382" s="33" t="s">
        <v>404</v>
      </c>
      <c r="N382" s="34">
        <v>0.01</v>
      </c>
      <c r="O382" s="34">
        <v>0.03</v>
      </c>
      <c r="P382" s="34">
        <v>0</v>
      </c>
      <c r="Q382" s="34">
        <v>0</v>
      </c>
      <c r="R382" s="33">
        <v>0</v>
      </c>
      <c r="S382" s="33">
        <v>0</v>
      </c>
      <c r="T382" s="33">
        <v>30</v>
      </c>
      <c r="U382" s="33"/>
      <c r="X382" s="75">
        <v>0</v>
      </c>
      <c r="Y382" s="75" t="e">
        <f>+VLOOKUP($D382,[1]venta_neta_cons!$A$2:$N$1048576,4,0)</f>
        <v>#N/A</v>
      </c>
      <c r="Z382" s="75" t="e">
        <f>+VLOOKUP($D382,[1]venta_neta_cons!$A$2:$N$1048576,5,0)</f>
        <v>#N/A</v>
      </c>
      <c r="AA382" s="75" t="e">
        <f>+VLOOKUP($D382,[1]venta_neta_cons!$A$2:$N$1048576,6,0)</f>
        <v>#N/A</v>
      </c>
      <c r="AB382" s="75" t="e">
        <f>+VLOOKUP($D382,[1]venta_neta_cons!$A$2:$N$1048576,7,0)</f>
        <v>#N/A</v>
      </c>
      <c r="AC382" s="75" t="e">
        <f>+VLOOKUP($D382,[1]venta_neta_cons!$A$2:$N$1048576,8,0)</f>
        <v>#N/A</v>
      </c>
      <c r="AD382" s="75" t="e">
        <f>+VLOOKUP($D382,[1]venta_neta_cons!$A$2:$N$1048576,9,0)</f>
        <v>#N/A</v>
      </c>
      <c r="AE382" s="75" t="e">
        <f>+VLOOKUP($D382,[1]venta_neta_cons!$A$2:$N$1048576,10,0)</f>
        <v>#N/A</v>
      </c>
      <c r="AF382" s="75" t="e">
        <f>+VLOOKUP($D382,[1]venta_neta_cons!$A$2:$N$1048576,11,0)</f>
        <v>#N/A</v>
      </c>
      <c r="AG382" s="75" t="e">
        <f>+VLOOKUP($D382,[1]venta_neta_cons!$A$2:$N$1048576,12,0)</f>
        <v>#N/A</v>
      </c>
      <c r="AH382" s="75" t="e">
        <f>+VLOOKUP($D382,[1]venta_neta_cons!$A$2:$N$1048576,13,0)</f>
        <v>#N/A</v>
      </c>
      <c r="AI382" s="75" t="e">
        <f>+VLOOKUP($D382,[1]venta_neta_cons!$A$2:$N$1048576,14,0)</f>
        <v>#N/A</v>
      </c>
      <c r="AJ382" s="76" t="e">
        <f t="shared" si="592"/>
        <v>#N/A</v>
      </c>
      <c r="AK382" s="159" t="e">
        <f t="shared" si="590"/>
        <v>#DIV/0!</v>
      </c>
      <c r="AL382" s="76"/>
      <c r="AM382" s="75">
        <v>0</v>
      </c>
      <c r="AN382" s="75" t="e">
        <f>+VLOOKUP($D382,[1]saldo_cons!$A$2:$N$1048576,4,0)</f>
        <v>#N/A</v>
      </c>
      <c r="AO382" s="75" t="e">
        <f>+VLOOKUP($D382,[1]saldo_cons!$A$2:$N$1048576,5,0)</f>
        <v>#N/A</v>
      </c>
      <c r="AP382" s="75" t="e">
        <f>+VLOOKUP($D382,[1]saldo_cons!$A$2:$N$1048576,6,0)</f>
        <v>#N/A</v>
      </c>
      <c r="AQ382" s="75" t="e">
        <f>+VLOOKUP($D382,[1]saldo_cons!$A$2:$N$1048576,7,0)</f>
        <v>#N/A</v>
      </c>
      <c r="AR382" s="75" t="e">
        <f>+VLOOKUP($D382,[1]saldo_cons!$A$2:$N$1048576,8,0)</f>
        <v>#N/A</v>
      </c>
      <c r="AS382" s="75" t="e">
        <f>+VLOOKUP($D382,[1]saldo_cons!$A$2:$N$1048576,9,0)</f>
        <v>#N/A</v>
      </c>
      <c r="AT382" s="75" t="e">
        <f>+VLOOKUP($D382,[1]saldo_cons!$A$2:$N$1048576,10,0)</f>
        <v>#N/A</v>
      </c>
      <c r="AU382" s="75" t="e">
        <f>+VLOOKUP($D382,[1]saldo_cons!$A$2:$N$1048576,11,0)</f>
        <v>#N/A</v>
      </c>
      <c r="AV382" s="75" t="e">
        <f>+VLOOKUP($D382,[1]saldo_cons!$A$2:$N$1048576,12,0)</f>
        <v>#N/A</v>
      </c>
      <c r="AW382" s="75" t="e">
        <f>+VLOOKUP($D382,[1]saldo_cons!$A$2:$N$1048576,13,0)</f>
        <v>#N/A</v>
      </c>
      <c r="AX382" s="75" t="e">
        <f>+VLOOKUP($D382,[1]saldo_cons!$A$2:$N$1048576,14,0)</f>
        <v>#N/A</v>
      </c>
      <c r="AY382" s="76"/>
      <c r="AZ382" s="76"/>
      <c r="BA382" s="76"/>
      <c r="BB382" s="75">
        <v>0</v>
      </c>
      <c r="BC382" s="75" t="e">
        <f>+VLOOKUP($D382,[1]ggr_cons!$A$2:$N$1048576,4,0)</f>
        <v>#N/A</v>
      </c>
      <c r="BD382" s="75" t="e">
        <f>+VLOOKUP($D382,[1]ggr_cons!$A$2:$N$1048576,5,0)</f>
        <v>#N/A</v>
      </c>
      <c r="BE382" s="75" t="e">
        <f>+VLOOKUP($D382,[1]ggr_cons!$A$2:$N$1048576,6,0)</f>
        <v>#N/A</v>
      </c>
      <c r="BF382" s="75" t="e">
        <f>+VLOOKUP($D382,[1]ggr_cons!$A$2:$N$1048576,7,0)</f>
        <v>#N/A</v>
      </c>
      <c r="BG382" s="75" t="e">
        <f>+VLOOKUP($D382,[1]ggr_cons!$A$2:$N$1048576,8,0)</f>
        <v>#N/A</v>
      </c>
      <c r="BH382" s="75" t="e">
        <f>+VLOOKUP($D382,[1]ggr_cons!$A$2:$N$1048576,9,0)</f>
        <v>#N/A</v>
      </c>
      <c r="BI382" s="75" t="e">
        <f>+VLOOKUP($D382,[1]ggr_cons!$A$2:$N$1048576,10,0)</f>
        <v>#N/A</v>
      </c>
      <c r="BJ382" s="75" t="e">
        <f>+VLOOKUP($D382,[1]ggr_cons!$A$2:$N$1048576,11,0)</f>
        <v>#N/A</v>
      </c>
      <c r="BK382" s="75" t="e">
        <f>+VLOOKUP($D382,[1]ggr_cons!$A$2:$N$1048576,12,0)</f>
        <v>#N/A</v>
      </c>
      <c r="BL382" s="75" t="e">
        <f>+VLOOKUP($D382,[1]ggr_cons!$A$2:$N$1048576,13,0)</f>
        <v>#N/A</v>
      </c>
      <c r="BM382" s="75" t="e">
        <f>+VLOOKUP($D382,[1]ggr_cons!$A$2:$N$1048576,14,0)</f>
        <v>#N/A</v>
      </c>
      <c r="BN382" s="76"/>
      <c r="BO382" s="75"/>
      <c r="BP382" s="75"/>
      <c r="BQ382" s="77">
        <f t="shared" si="593"/>
        <v>0</v>
      </c>
      <c r="BR382" s="77" t="e">
        <f t="shared" si="594"/>
        <v>#N/A</v>
      </c>
      <c r="BS382" s="77" t="e">
        <f t="shared" si="595"/>
        <v>#N/A</v>
      </c>
      <c r="BT382" s="77" t="e">
        <f t="shared" si="596"/>
        <v>#N/A</v>
      </c>
      <c r="BU382" s="77" t="e">
        <f t="shared" si="597"/>
        <v>#N/A</v>
      </c>
      <c r="BV382" s="77" t="e">
        <f t="shared" si="598"/>
        <v>#N/A</v>
      </c>
      <c r="BW382" s="77" t="e">
        <f t="shared" si="599"/>
        <v>#N/A</v>
      </c>
      <c r="BX382" s="77" t="e">
        <f t="shared" si="600"/>
        <v>#N/A</v>
      </c>
      <c r="BY382" s="77" t="e">
        <f t="shared" si="601"/>
        <v>#N/A</v>
      </c>
      <c r="BZ382" s="77" t="e">
        <f t="shared" si="602"/>
        <v>#N/A</v>
      </c>
      <c r="CA382" s="77" t="e">
        <f t="shared" si="603"/>
        <v>#N/A</v>
      </c>
      <c r="CB382" s="77" t="e">
        <f t="shared" si="604"/>
        <v>#N/A</v>
      </c>
      <c r="CC382" s="77" t="e">
        <f t="shared" si="605"/>
        <v>#N/A</v>
      </c>
      <c r="CD382" s="75"/>
      <c r="CE382" s="77"/>
      <c r="CF382" s="77">
        <f t="shared" si="606"/>
        <v>0</v>
      </c>
      <c r="CG382" s="77" t="e">
        <f t="shared" si="607"/>
        <v>#N/A</v>
      </c>
      <c r="CH382" s="77" t="e">
        <f t="shared" si="608"/>
        <v>#N/A</v>
      </c>
      <c r="CI382" s="77" t="e">
        <f t="shared" si="609"/>
        <v>#N/A</v>
      </c>
      <c r="CJ382" s="77" t="e">
        <f t="shared" si="610"/>
        <v>#N/A</v>
      </c>
      <c r="CK382" s="77" t="e">
        <f t="shared" si="611"/>
        <v>#N/A</v>
      </c>
      <c r="CL382" s="77" t="e">
        <f t="shared" si="612"/>
        <v>#N/A</v>
      </c>
      <c r="CM382" s="77" t="e">
        <f t="shared" si="613"/>
        <v>#N/A</v>
      </c>
      <c r="CN382" s="77" t="e">
        <f t="shared" si="614"/>
        <v>#N/A</v>
      </c>
      <c r="CO382" s="77" t="e">
        <f t="shared" si="615"/>
        <v>#N/A</v>
      </c>
      <c r="CP382" s="77" t="e">
        <f t="shared" si="616"/>
        <v>#N/A</v>
      </c>
      <c r="CQ382" s="77" t="e">
        <f t="shared" si="617"/>
        <v>#N/A</v>
      </c>
      <c r="CR382" s="77" t="e">
        <f t="shared" si="618"/>
        <v>#N/A</v>
      </c>
      <c r="CS382" s="75"/>
      <c r="CT382" s="75"/>
      <c r="CU382" s="78">
        <f t="shared" si="631"/>
        <v>0</v>
      </c>
      <c r="CV382" s="78" t="e">
        <f t="shared" si="632"/>
        <v>#N/A</v>
      </c>
      <c r="CW382" s="78" t="e">
        <f t="shared" si="633"/>
        <v>#N/A</v>
      </c>
      <c r="CX382" s="78" t="e">
        <f t="shared" si="634"/>
        <v>#N/A</v>
      </c>
      <c r="CY382" s="78" t="e">
        <f t="shared" si="635"/>
        <v>#N/A</v>
      </c>
      <c r="CZ382" s="78" t="e">
        <f t="shared" si="636"/>
        <v>#N/A</v>
      </c>
      <c r="DA382" s="78" t="e">
        <f t="shared" si="637"/>
        <v>#N/A</v>
      </c>
      <c r="DB382" s="78" t="e">
        <f t="shared" si="638"/>
        <v>#N/A</v>
      </c>
      <c r="DC382" s="78" t="e">
        <f t="shared" si="639"/>
        <v>#N/A</v>
      </c>
      <c r="DD382" s="78" t="e">
        <f t="shared" si="640"/>
        <v>#N/A</v>
      </c>
      <c r="DE382" s="78" t="e">
        <f t="shared" si="641"/>
        <v>#N/A</v>
      </c>
      <c r="DF382" s="78" t="e">
        <f t="shared" si="642"/>
        <v>#N/A</v>
      </c>
      <c r="DG382" s="77" t="e">
        <f t="shared" si="643"/>
        <v>#N/A</v>
      </c>
      <c r="DH382" s="75"/>
      <c r="DJ382" s="6">
        <f t="shared" si="644"/>
        <v>0</v>
      </c>
      <c r="DK382" s="6" t="e">
        <f t="shared" si="645"/>
        <v>#N/A</v>
      </c>
      <c r="DL382" s="6" t="e">
        <f t="shared" si="646"/>
        <v>#N/A</v>
      </c>
      <c r="DM382" s="6" t="e">
        <f t="shared" si="647"/>
        <v>#N/A</v>
      </c>
      <c r="DN382" s="6" t="e">
        <f t="shared" si="648"/>
        <v>#N/A</v>
      </c>
      <c r="DO382" s="6" t="e">
        <f t="shared" si="649"/>
        <v>#N/A</v>
      </c>
      <c r="DP382" s="6" t="e">
        <f t="shared" si="650"/>
        <v>#N/A</v>
      </c>
      <c r="DQ382" s="6" t="e">
        <f t="shared" si="651"/>
        <v>#N/A</v>
      </c>
      <c r="DR382" s="6" t="e">
        <f t="shared" si="652"/>
        <v>#N/A</v>
      </c>
      <c r="DS382" s="6" t="e">
        <f t="shared" si="653"/>
        <v>#N/A</v>
      </c>
      <c r="DT382" s="6" t="e">
        <f t="shared" si="654"/>
        <v>#N/A</v>
      </c>
      <c r="DU382" s="6" t="e">
        <f t="shared" si="655"/>
        <v>#N/A</v>
      </c>
      <c r="DV382" s="77"/>
      <c r="DY382" s="6">
        <v>0</v>
      </c>
      <c r="DZ382" s="6">
        <v>0</v>
      </c>
      <c r="EA382" s="6">
        <v>0</v>
      </c>
      <c r="EB382" s="6">
        <v>0</v>
      </c>
      <c r="EC382" s="6">
        <v>0</v>
      </c>
      <c r="ED382" s="6">
        <v>0</v>
      </c>
      <c r="EE382" s="6">
        <v>0</v>
      </c>
      <c r="EF382" s="6">
        <v>0</v>
      </c>
      <c r="EG382" s="6">
        <v>0</v>
      </c>
      <c r="EH382" s="6">
        <v>0</v>
      </c>
      <c r="EI382" s="6">
        <v>0</v>
      </c>
      <c r="EJ382" s="6">
        <v>0</v>
      </c>
      <c r="EK382" s="77"/>
      <c r="EO382" s="75">
        <f t="shared" si="619"/>
        <v>0</v>
      </c>
      <c r="EP382" s="75" t="e">
        <f t="shared" si="620"/>
        <v>#N/A</v>
      </c>
      <c r="EQ382" s="75" t="e">
        <f t="shared" si="621"/>
        <v>#N/A</v>
      </c>
      <c r="ER382" s="75" t="e">
        <f t="shared" si="622"/>
        <v>#N/A</v>
      </c>
      <c r="ES382" s="75" t="e">
        <f t="shared" si="623"/>
        <v>#N/A</v>
      </c>
      <c r="ET382" s="75" t="e">
        <f t="shared" si="624"/>
        <v>#N/A</v>
      </c>
      <c r="EU382" s="75" t="e">
        <f t="shared" si="625"/>
        <v>#N/A</v>
      </c>
      <c r="EV382" s="75" t="e">
        <f t="shared" si="626"/>
        <v>#N/A</v>
      </c>
      <c r="EW382" s="75" t="e">
        <f t="shared" si="627"/>
        <v>#N/A</v>
      </c>
      <c r="EX382" s="75" t="e">
        <f t="shared" si="628"/>
        <v>#N/A</v>
      </c>
      <c r="EY382" s="75" t="e">
        <f t="shared" si="629"/>
        <v>#N/A</v>
      </c>
      <c r="EZ382" s="75" t="e">
        <f t="shared" si="630"/>
        <v>#N/A</v>
      </c>
      <c r="FA382" s="77" t="e">
        <f t="shared" si="672"/>
        <v>#N/A</v>
      </c>
      <c r="FD382" s="75">
        <f t="shared" si="656"/>
        <v>0</v>
      </c>
      <c r="FE382" s="75" t="e">
        <f t="shared" si="657"/>
        <v>#N/A</v>
      </c>
      <c r="FF382" s="75" t="e">
        <f t="shared" si="658"/>
        <v>#N/A</v>
      </c>
      <c r="FG382" s="75" t="e">
        <f t="shared" si="659"/>
        <v>#N/A</v>
      </c>
      <c r="FH382" s="75" t="e">
        <f t="shared" si="660"/>
        <v>#N/A</v>
      </c>
      <c r="FI382" s="75" t="e">
        <f t="shared" si="661"/>
        <v>#N/A</v>
      </c>
      <c r="FJ382" s="75" t="e">
        <f t="shared" si="662"/>
        <v>#N/A</v>
      </c>
      <c r="FK382" s="75" t="e">
        <f t="shared" si="663"/>
        <v>#N/A</v>
      </c>
      <c r="FL382" s="75" t="e">
        <f t="shared" si="664"/>
        <v>#N/A</v>
      </c>
      <c r="FM382" s="75" t="e">
        <f t="shared" si="665"/>
        <v>#N/A</v>
      </c>
      <c r="FN382" s="75" t="e">
        <f t="shared" si="666"/>
        <v>#N/A</v>
      </c>
      <c r="FO382" s="75" t="e">
        <f t="shared" si="667"/>
        <v>#N/A</v>
      </c>
      <c r="FP382" s="75" t="e">
        <f t="shared" si="668"/>
        <v>#N/A</v>
      </c>
    </row>
    <row r="383" spans="1:172" s="69" customFormat="1" ht="15" customHeight="1" outlineLevel="1" x14ac:dyDescent="0.25">
      <c r="A383" s="67"/>
      <c r="B383" s="67" t="s">
        <v>1227</v>
      </c>
      <c r="C383" s="67"/>
      <c r="D383" s="104"/>
      <c r="E383" s="105"/>
      <c r="F383" s="67"/>
      <c r="G383" s="67"/>
      <c r="H383" s="67"/>
      <c r="I383" s="67"/>
      <c r="J383" s="67"/>
      <c r="K383" s="67"/>
      <c r="L383" s="106"/>
      <c r="M383" s="107"/>
      <c r="N383" s="108"/>
      <c r="O383" s="108"/>
      <c r="P383" s="108"/>
      <c r="Q383" s="108"/>
      <c r="R383" s="107"/>
      <c r="S383" s="107"/>
      <c r="T383" s="107"/>
      <c r="U383" s="107"/>
      <c r="X383" s="110">
        <f t="shared" ref="X383:AJ383" si="735">SUBTOTAL(9,X381:X382)</f>
        <v>0</v>
      </c>
      <c r="Y383" s="110" t="e">
        <f t="shared" si="735"/>
        <v>#N/A</v>
      </c>
      <c r="Z383" s="110" t="e">
        <f t="shared" si="735"/>
        <v>#N/A</v>
      </c>
      <c r="AA383" s="110" t="e">
        <f t="shared" si="735"/>
        <v>#N/A</v>
      </c>
      <c r="AB383" s="110" t="e">
        <f t="shared" si="735"/>
        <v>#N/A</v>
      </c>
      <c r="AC383" s="110" t="e">
        <f t="shared" si="735"/>
        <v>#N/A</v>
      </c>
      <c r="AD383" s="110" t="e">
        <f t="shared" si="735"/>
        <v>#N/A</v>
      </c>
      <c r="AE383" s="110" t="e">
        <f t="shared" si="735"/>
        <v>#N/A</v>
      </c>
      <c r="AF383" s="110" t="e">
        <f t="shared" si="735"/>
        <v>#N/A</v>
      </c>
      <c r="AG383" s="110" t="e">
        <f t="shared" si="735"/>
        <v>#N/A</v>
      </c>
      <c r="AH383" s="110" t="e">
        <f t="shared" si="735"/>
        <v>#N/A</v>
      </c>
      <c r="AI383" s="110" t="e">
        <f t="shared" si="735"/>
        <v>#N/A</v>
      </c>
      <c r="AJ383" s="111" t="e">
        <f t="shared" si="735"/>
        <v>#N/A</v>
      </c>
      <c r="AK383" s="159" t="e">
        <f t="shared" si="590"/>
        <v>#DIV/0!</v>
      </c>
      <c r="AL383" s="111"/>
      <c r="AM383" s="110">
        <f t="shared" ref="AM383:AY383" si="736">SUBTOTAL(9,AM381:AM382)</f>
        <v>0</v>
      </c>
      <c r="AN383" s="110" t="e">
        <f t="shared" si="736"/>
        <v>#N/A</v>
      </c>
      <c r="AO383" s="110" t="e">
        <f t="shared" si="736"/>
        <v>#N/A</v>
      </c>
      <c r="AP383" s="110" t="e">
        <f t="shared" si="736"/>
        <v>#N/A</v>
      </c>
      <c r="AQ383" s="110" t="e">
        <f t="shared" si="736"/>
        <v>#N/A</v>
      </c>
      <c r="AR383" s="110" t="e">
        <f t="shared" si="736"/>
        <v>#N/A</v>
      </c>
      <c r="AS383" s="110" t="e">
        <f t="shared" si="736"/>
        <v>#N/A</v>
      </c>
      <c r="AT383" s="110" t="e">
        <f t="shared" si="736"/>
        <v>#N/A</v>
      </c>
      <c r="AU383" s="110" t="e">
        <f t="shared" si="736"/>
        <v>#N/A</v>
      </c>
      <c r="AV383" s="110" t="e">
        <f t="shared" si="736"/>
        <v>#N/A</v>
      </c>
      <c r="AW383" s="110" t="e">
        <f t="shared" si="736"/>
        <v>#N/A</v>
      </c>
      <c r="AX383" s="110" t="e">
        <f t="shared" si="736"/>
        <v>#N/A</v>
      </c>
      <c r="AY383" s="111">
        <f t="shared" si="736"/>
        <v>0</v>
      </c>
      <c r="AZ383" s="111"/>
      <c r="BA383" s="111"/>
      <c r="BB383" s="110">
        <f t="shared" ref="BB383:BN383" si="737">SUBTOTAL(9,BB381:BB382)</f>
        <v>0</v>
      </c>
      <c r="BC383" s="110" t="e">
        <f t="shared" si="737"/>
        <v>#N/A</v>
      </c>
      <c r="BD383" s="110" t="e">
        <f t="shared" si="737"/>
        <v>#N/A</v>
      </c>
      <c r="BE383" s="110" t="e">
        <f t="shared" si="737"/>
        <v>#N/A</v>
      </c>
      <c r="BF383" s="110" t="e">
        <f t="shared" si="737"/>
        <v>#N/A</v>
      </c>
      <c r="BG383" s="110" t="e">
        <f t="shared" si="737"/>
        <v>#N/A</v>
      </c>
      <c r="BH383" s="110" t="e">
        <f t="shared" si="737"/>
        <v>#N/A</v>
      </c>
      <c r="BI383" s="110" t="e">
        <f t="shared" si="737"/>
        <v>#N/A</v>
      </c>
      <c r="BJ383" s="110" t="e">
        <f t="shared" si="737"/>
        <v>#N/A</v>
      </c>
      <c r="BK383" s="110" t="e">
        <f t="shared" si="737"/>
        <v>#N/A</v>
      </c>
      <c r="BL383" s="110" t="e">
        <f t="shared" si="737"/>
        <v>#N/A</v>
      </c>
      <c r="BM383" s="110" t="e">
        <f t="shared" si="737"/>
        <v>#N/A</v>
      </c>
      <c r="BN383" s="111">
        <f t="shared" si="737"/>
        <v>0</v>
      </c>
      <c r="BO383" s="110"/>
      <c r="BP383" s="110"/>
      <c r="BQ383" s="112">
        <f t="shared" ref="BQ383:CC383" si="738">SUBTOTAL(9,BQ381:BQ382)</f>
        <v>0</v>
      </c>
      <c r="BR383" s="112" t="e">
        <f t="shared" si="738"/>
        <v>#N/A</v>
      </c>
      <c r="BS383" s="112" t="e">
        <f t="shared" si="738"/>
        <v>#N/A</v>
      </c>
      <c r="BT383" s="112" t="e">
        <f t="shared" si="738"/>
        <v>#N/A</v>
      </c>
      <c r="BU383" s="112" t="e">
        <f t="shared" si="738"/>
        <v>#N/A</v>
      </c>
      <c r="BV383" s="112" t="e">
        <f t="shared" si="738"/>
        <v>#N/A</v>
      </c>
      <c r="BW383" s="112" t="e">
        <f t="shared" si="738"/>
        <v>#N/A</v>
      </c>
      <c r="BX383" s="112" t="e">
        <f t="shared" si="738"/>
        <v>#N/A</v>
      </c>
      <c r="BY383" s="112" t="e">
        <f t="shared" si="738"/>
        <v>#N/A</v>
      </c>
      <c r="BZ383" s="112" t="e">
        <f t="shared" si="738"/>
        <v>#N/A</v>
      </c>
      <c r="CA383" s="112" t="e">
        <f t="shared" si="738"/>
        <v>#N/A</v>
      </c>
      <c r="CB383" s="112" t="e">
        <f t="shared" si="738"/>
        <v>#N/A</v>
      </c>
      <c r="CC383" s="112" t="e">
        <f t="shared" si="738"/>
        <v>#N/A</v>
      </c>
      <c r="CD383" s="110"/>
      <c r="CE383" s="112"/>
      <c r="CF383" s="112">
        <f t="shared" ref="CF383:CR383" si="739">SUBTOTAL(9,CF381:CF382)</f>
        <v>0</v>
      </c>
      <c r="CG383" s="112" t="e">
        <f t="shared" si="739"/>
        <v>#N/A</v>
      </c>
      <c r="CH383" s="112" t="e">
        <f t="shared" si="739"/>
        <v>#N/A</v>
      </c>
      <c r="CI383" s="112" t="e">
        <f t="shared" si="739"/>
        <v>#N/A</v>
      </c>
      <c r="CJ383" s="112" t="e">
        <f t="shared" si="739"/>
        <v>#N/A</v>
      </c>
      <c r="CK383" s="112" t="e">
        <f t="shared" si="739"/>
        <v>#N/A</v>
      </c>
      <c r="CL383" s="112" t="e">
        <f t="shared" si="739"/>
        <v>#N/A</v>
      </c>
      <c r="CM383" s="112" t="e">
        <f t="shared" si="739"/>
        <v>#N/A</v>
      </c>
      <c r="CN383" s="112" t="e">
        <f t="shared" si="739"/>
        <v>#N/A</v>
      </c>
      <c r="CO383" s="112" t="e">
        <f t="shared" si="739"/>
        <v>#N/A</v>
      </c>
      <c r="CP383" s="112" t="e">
        <f t="shared" si="739"/>
        <v>#N/A</v>
      </c>
      <c r="CQ383" s="112" t="e">
        <f t="shared" si="739"/>
        <v>#N/A</v>
      </c>
      <c r="CR383" s="112" t="e">
        <f t="shared" si="739"/>
        <v>#N/A</v>
      </c>
      <c r="CS383" s="110"/>
      <c r="CT383" s="110"/>
      <c r="CU383" s="113">
        <f t="shared" ref="CU383:DG383" si="740">SUBTOTAL(9,CU381:CU382)</f>
        <v>0</v>
      </c>
      <c r="CV383" s="113" t="e">
        <f t="shared" si="740"/>
        <v>#N/A</v>
      </c>
      <c r="CW383" s="113" t="e">
        <f t="shared" si="740"/>
        <v>#N/A</v>
      </c>
      <c r="CX383" s="113" t="e">
        <f t="shared" si="740"/>
        <v>#N/A</v>
      </c>
      <c r="CY383" s="113" t="e">
        <f t="shared" si="740"/>
        <v>#N/A</v>
      </c>
      <c r="CZ383" s="113" t="e">
        <f t="shared" si="740"/>
        <v>#N/A</v>
      </c>
      <c r="DA383" s="113" t="e">
        <f t="shared" si="740"/>
        <v>#N/A</v>
      </c>
      <c r="DB383" s="113" t="e">
        <f t="shared" si="740"/>
        <v>#N/A</v>
      </c>
      <c r="DC383" s="113" t="e">
        <f t="shared" si="740"/>
        <v>#N/A</v>
      </c>
      <c r="DD383" s="113" t="e">
        <f t="shared" si="740"/>
        <v>#N/A</v>
      </c>
      <c r="DE383" s="113" t="e">
        <f t="shared" si="740"/>
        <v>#N/A</v>
      </c>
      <c r="DF383" s="113" t="e">
        <f t="shared" si="740"/>
        <v>#N/A</v>
      </c>
      <c r="DG383" s="112" t="e">
        <f t="shared" si="740"/>
        <v>#N/A</v>
      </c>
      <c r="DH383" s="110"/>
      <c r="DJ383" s="69">
        <f t="shared" ref="DJ383:DV383" si="741">SUBTOTAL(9,DJ381:DJ382)</f>
        <v>0</v>
      </c>
      <c r="DK383" s="69" t="e">
        <f t="shared" si="741"/>
        <v>#N/A</v>
      </c>
      <c r="DL383" s="69" t="e">
        <f t="shared" si="741"/>
        <v>#N/A</v>
      </c>
      <c r="DM383" s="69" t="e">
        <f t="shared" si="741"/>
        <v>#N/A</v>
      </c>
      <c r="DN383" s="69" t="e">
        <f t="shared" si="741"/>
        <v>#N/A</v>
      </c>
      <c r="DO383" s="69" t="e">
        <f t="shared" si="741"/>
        <v>#N/A</v>
      </c>
      <c r="DP383" s="69" t="e">
        <f t="shared" si="741"/>
        <v>#N/A</v>
      </c>
      <c r="DQ383" s="69" t="e">
        <f t="shared" si="741"/>
        <v>#N/A</v>
      </c>
      <c r="DR383" s="69" t="e">
        <f t="shared" si="741"/>
        <v>#N/A</v>
      </c>
      <c r="DS383" s="69" t="e">
        <f t="shared" si="741"/>
        <v>#N/A</v>
      </c>
      <c r="DT383" s="69" t="e">
        <f t="shared" si="741"/>
        <v>#N/A</v>
      </c>
      <c r="DU383" s="69" t="e">
        <f t="shared" si="741"/>
        <v>#N/A</v>
      </c>
      <c r="DV383" s="112">
        <f t="shared" si="741"/>
        <v>0</v>
      </c>
      <c r="DY383" s="69">
        <f t="shared" ref="DY383:EK383" si="742">SUBTOTAL(9,DY381:DY382)</f>
        <v>0</v>
      </c>
      <c r="DZ383" s="69">
        <f t="shared" si="742"/>
        <v>0</v>
      </c>
      <c r="EA383" s="69">
        <f t="shared" si="742"/>
        <v>0</v>
      </c>
      <c r="EB383" s="69">
        <f t="shared" si="742"/>
        <v>0</v>
      </c>
      <c r="EC383" s="69">
        <f t="shared" si="742"/>
        <v>0</v>
      </c>
      <c r="ED383" s="69">
        <f t="shared" si="742"/>
        <v>0</v>
      </c>
      <c r="EE383" s="69">
        <f t="shared" si="742"/>
        <v>0</v>
      </c>
      <c r="EF383" s="69">
        <f t="shared" si="742"/>
        <v>0</v>
      </c>
      <c r="EG383" s="69">
        <f t="shared" si="742"/>
        <v>0</v>
      </c>
      <c r="EH383" s="69">
        <f t="shared" si="742"/>
        <v>0</v>
      </c>
      <c r="EI383" s="69">
        <f t="shared" si="742"/>
        <v>0</v>
      </c>
      <c r="EJ383" s="69">
        <f t="shared" si="742"/>
        <v>0</v>
      </c>
      <c r="EK383" s="112">
        <f t="shared" si="742"/>
        <v>0</v>
      </c>
      <c r="EN383" s="69">
        <f t="shared" ref="EN383:FA383" si="743">SUBTOTAL(9,EN381:EN382)</f>
        <v>0</v>
      </c>
      <c r="EO383" s="110">
        <f t="shared" si="743"/>
        <v>0</v>
      </c>
      <c r="EP383" s="110" t="e">
        <f t="shared" si="743"/>
        <v>#N/A</v>
      </c>
      <c r="EQ383" s="110" t="e">
        <f t="shared" si="743"/>
        <v>#N/A</v>
      </c>
      <c r="ER383" s="110" t="e">
        <f t="shared" si="743"/>
        <v>#N/A</v>
      </c>
      <c r="ES383" s="110" t="e">
        <f t="shared" si="743"/>
        <v>#N/A</v>
      </c>
      <c r="ET383" s="110" t="e">
        <f t="shared" si="743"/>
        <v>#N/A</v>
      </c>
      <c r="EU383" s="110" t="e">
        <f t="shared" si="743"/>
        <v>#N/A</v>
      </c>
      <c r="EV383" s="110" t="e">
        <f t="shared" si="743"/>
        <v>#N/A</v>
      </c>
      <c r="EW383" s="110" t="e">
        <f t="shared" si="743"/>
        <v>#N/A</v>
      </c>
      <c r="EX383" s="110" t="e">
        <f t="shared" si="743"/>
        <v>#N/A</v>
      </c>
      <c r="EY383" s="110" t="e">
        <f t="shared" si="743"/>
        <v>#N/A</v>
      </c>
      <c r="EZ383" s="110" t="e">
        <f t="shared" si="743"/>
        <v>#N/A</v>
      </c>
      <c r="FA383" s="112" t="e">
        <f t="shared" si="743"/>
        <v>#N/A</v>
      </c>
      <c r="FD383" s="110">
        <f t="shared" ref="FD383:FP383" si="744">SUBTOTAL(9,FD381:FD382)</f>
        <v>0</v>
      </c>
      <c r="FE383" s="110" t="e">
        <f t="shared" si="744"/>
        <v>#N/A</v>
      </c>
      <c r="FF383" s="110" t="e">
        <f t="shared" si="744"/>
        <v>#N/A</v>
      </c>
      <c r="FG383" s="110" t="e">
        <f t="shared" si="744"/>
        <v>#N/A</v>
      </c>
      <c r="FH383" s="110" t="e">
        <f t="shared" si="744"/>
        <v>#N/A</v>
      </c>
      <c r="FI383" s="110" t="e">
        <f t="shared" si="744"/>
        <v>#N/A</v>
      </c>
      <c r="FJ383" s="110" t="e">
        <f t="shared" si="744"/>
        <v>#N/A</v>
      </c>
      <c r="FK383" s="110" t="e">
        <f t="shared" si="744"/>
        <v>#N/A</v>
      </c>
      <c r="FL383" s="110" t="e">
        <f t="shared" si="744"/>
        <v>#N/A</v>
      </c>
      <c r="FM383" s="110" t="e">
        <f t="shared" si="744"/>
        <v>#N/A</v>
      </c>
      <c r="FN383" s="110" t="e">
        <f t="shared" si="744"/>
        <v>#N/A</v>
      </c>
      <c r="FO383" s="110" t="e">
        <f t="shared" si="744"/>
        <v>#N/A</v>
      </c>
      <c r="FP383" s="110" t="e">
        <f t="shared" si="744"/>
        <v>#N/A</v>
      </c>
    </row>
    <row r="384" spans="1:172" ht="15" customHeight="1" outlineLevel="2" x14ac:dyDescent="0.25">
      <c r="A384" s="65" t="s">
        <v>1114</v>
      </c>
      <c r="B384" s="65" t="s">
        <v>1114</v>
      </c>
      <c r="C384" s="65" t="s">
        <v>1114</v>
      </c>
      <c r="D384" s="64">
        <v>10113</v>
      </c>
      <c r="E384" s="62"/>
      <c r="F384" s="39" t="s">
        <v>1084</v>
      </c>
      <c r="G384" s="36" t="s">
        <v>410</v>
      </c>
      <c r="H384" s="36" t="s">
        <v>410</v>
      </c>
      <c r="I384" s="39"/>
      <c r="J384" s="44"/>
      <c r="K384" s="44"/>
      <c r="L384" s="32"/>
      <c r="M384" s="33" t="s">
        <v>405</v>
      </c>
      <c r="N384" s="34"/>
      <c r="O384" s="34"/>
      <c r="P384" s="34"/>
      <c r="Q384" s="34"/>
      <c r="R384" s="33"/>
      <c r="S384" s="33"/>
      <c r="T384" s="33">
        <v>30</v>
      </c>
      <c r="U384" s="33"/>
      <c r="X384" s="75">
        <f>+VLOOKUP($D384,[1]venta_neta_cons!$A$2:$N$1048576,3,0)</f>
        <v>1808</v>
      </c>
      <c r="Y384" s="75">
        <f>+VLOOKUP($D384,[1]venta_neta_cons!$A$2:$N$1048576,4,0)</f>
        <v>0</v>
      </c>
      <c r="Z384" s="75">
        <f>+VLOOKUP($D384,[1]venta_neta_cons!$A$2:$N$1048576,5,0)</f>
        <v>0</v>
      </c>
      <c r="AA384" s="75">
        <f>+VLOOKUP($D384,[1]venta_neta_cons!$A$2:$N$1048576,6,0)</f>
        <v>0</v>
      </c>
      <c r="AB384" s="75">
        <f>+VLOOKUP($D384,[1]venta_neta_cons!$A$2:$N$1048576,7,0)</f>
        <v>0</v>
      </c>
      <c r="AC384" s="75">
        <f>+VLOOKUP($D384,[1]venta_neta_cons!$A$2:$N$1048576,8,0)</f>
        <v>0</v>
      </c>
      <c r="AD384" s="75">
        <f>+VLOOKUP($D384,[1]venta_neta_cons!$A$2:$N$1048576,9,0)</f>
        <v>0</v>
      </c>
      <c r="AE384" s="75">
        <f>+VLOOKUP($D384,[1]venta_neta_cons!$A$2:$N$1048576,10,0)</f>
        <v>0</v>
      </c>
      <c r="AF384" s="75">
        <f>+VLOOKUP($D384,[1]venta_neta_cons!$A$2:$N$1048576,11,0)</f>
        <v>0</v>
      </c>
      <c r="AG384" s="75">
        <f>+VLOOKUP($D384,[1]venta_neta_cons!$A$2:$N$1048576,12,0)</f>
        <v>0</v>
      </c>
      <c r="AH384" s="75">
        <f>+VLOOKUP($D384,[1]venta_neta_cons!$A$2:$N$1048576,13,0)</f>
        <v>0</v>
      </c>
      <c r="AI384" s="75">
        <f>+VLOOKUP($D384,[1]venta_neta_cons!$A$2:$N$1048576,14,0)</f>
        <v>0</v>
      </c>
      <c r="AJ384" s="76">
        <f t="shared" si="592"/>
        <v>1808</v>
      </c>
      <c r="AK384" s="159">
        <f t="shared" si="590"/>
        <v>0.60824115044247795</v>
      </c>
      <c r="AL384" s="76"/>
      <c r="AM384" s="75">
        <f>+VLOOKUP($D384,[1]saldo_cons!$A$2:$N$1048576,3,0)</f>
        <v>1099.7</v>
      </c>
      <c r="AN384" s="75">
        <f>+VLOOKUP($D384,[1]saldo_cons!$A$2:$N$1048576,4,0)</f>
        <v>0</v>
      </c>
      <c r="AO384" s="75">
        <f>+VLOOKUP($D384,[1]saldo_cons!$A$2:$N$1048576,5,0)</f>
        <v>0</v>
      </c>
      <c r="AP384" s="75">
        <f>+VLOOKUP($D384,[1]saldo_cons!$A$2:$N$1048576,6,0)</f>
        <v>0</v>
      </c>
      <c r="AQ384" s="75">
        <f>+VLOOKUP($D384,[1]saldo_cons!$A$2:$N$1048576,7,0)</f>
        <v>0</v>
      </c>
      <c r="AR384" s="75">
        <f>+VLOOKUP($D384,[1]saldo_cons!$A$2:$N$1048576,8,0)</f>
        <v>0</v>
      </c>
      <c r="AS384" s="75">
        <f>+VLOOKUP($D384,[1]saldo_cons!$A$2:$N$1048576,9,0)</f>
        <v>0</v>
      </c>
      <c r="AT384" s="75">
        <f>+VLOOKUP($D384,[1]saldo_cons!$A$2:$N$1048576,10,0)</f>
        <v>0</v>
      </c>
      <c r="AU384" s="75">
        <f>+VLOOKUP($D384,[1]saldo_cons!$A$2:$N$1048576,11,0)</f>
        <v>0</v>
      </c>
      <c r="AV384" s="75">
        <f>+VLOOKUP($D384,[1]saldo_cons!$A$2:$N$1048576,12,0)</f>
        <v>0</v>
      </c>
      <c r="AW384" s="75">
        <f>+VLOOKUP($D384,[1]saldo_cons!$A$2:$N$1048576,13,0)</f>
        <v>0</v>
      </c>
      <c r="AX384" s="75">
        <f>+VLOOKUP($D384,[1]saldo_cons!$A$2:$N$1048576,14,0)</f>
        <v>0</v>
      </c>
      <c r="AY384" s="76">
        <f t="shared" si="669"/>
        <v>1099.7</v>
      </c>
      <c r="AZ384" s="76"/>
      <c r="BA384" s="76"/>
      <c r="BB384" s="75">
        <f>+VLOOKUP($D384,[1]ggr_cons!$A$2:$N$1048576,3,0)</f>
        <v>1099.7</v>
      </c>
      <c r="BC384" s="75">
        <f>+VLOOKUP($D384,[1]ggr_cons!$A$2:$N$1048576,4,0)</f>
        <v>0</v>
      </c>
      <c r="BD384" s="75">
        <f>+VLOOKUP($D384,[1]ggr_cons!$A$2:$N$1048576,5,0)</f>
        <v>0</v>
      </c>
      <c r="BE384" s="75">
        <f>+VLOOKUP($D384,[1]ggr_cons!$A$2:$N$1048576,6,0)</f>
        <v>0</v>
      </c>
      <c r="BF384" s="75">
        <f>+VLOOKUP($D384,[1]ggr_cons!$A$2:$N$1048576,7,0)</f>
        <v>0</v>
      </c>
      <c r="BG384" s="75">
        <f>+VLOOKUP($D384,[1]ggr_cons!$A$2:$N$1048576,8,0)</f>
        <v>0</v>
      </c>
      <c r="BH384" s="75">
        <f>+VLOOKUP($D384,[1]ggr_cons!$A$2:$N$1048576,9,0)</f>
        <v>0</v>
      </c>
      <c r="BI384" s="75">
        <f>+VLOOKUP($D384,[1]ggr_cons!$A$2:$N$1048576,10,0)</f>
        <v>0</v>
      </c>
      <c r="BJ384" s="75">
        <f>+VLOOKUP($D384,[1]ggr_cons!$A$2:$N$1048576,11,0)</f>
        <v>0</v>
      </c>
      <c r="BK384" s="75">
        <f>+VLOOKUP($D384,[1]ggr_cons!$A$2:$N$1048576,12,0)</f>
        <v>0</v>
      </c>
      <c r="BL384" s="75">
        <f>+VLOOKUP($D384,[1]ggr_cons!$A$2:$N$1048576,13,0)</f>
        <v>0</v>
      </c>
      <c r="BM384" s="75">
        <f>+VLOOKUP($D384,[1]ggr_cons!$A$2:$N$1048576,14,0)</f>
        <v>0</v>
      </c>
      <c r="BN384" s="76">
        <f t="shared" si="670"/>
        <v>1099.7</v>
      </c>
      <c r="BO384" s="75"/>
      <c r="BP384" s="75"/>
      <c r="BQ384" s="77">
        <f t="shared" si="593"/>
        <v>0</v>
      </c>
      <c r="BR384" s="77">
        <f t="shared" si="594"/>
        <v>0</v>
      </c>
      <c r="BS384" s="77">
        <f t="shared" si="595"/>
        <v>0</v>
      </c>
      <c r="BT384" s="77">
        <f t="shared" si="596"/>
        <v>0</v>
      </c>
      <c r="BU384" s="77">
        <f t="shared" si="597"/>
        <v>0</v>
      </c>
      <c r="BV384" s="77">
        <f t="shared" si="598"/>
        <v>0</v>
      </c>
      <c r="BW384" s="77">
        <f t="shared" si="599"/>
        <v>0</v>
      </c>
      <c r="BX384" s="77">
        <f t="shared" si="600"/>
        <v>0</v>
      </c>
      <c r="BY384" s="77">
        <f t="shared" si="601"/>
        <v>0</v>
      </c>
      <c r="BZ384" s="77">
        <f t="shared" si="602"/>
        <v>0</v>
      </c>
      <c r="CA384" s="77">
        <f t="shared" si="603"/>
        <v>0</v>
      </c>
      <c r="CB384" s="77">
        <f t="shared" si="604"/>
        <v>0</v>
      </c>
      <c r="CC384" s="77">
        <f t="shared" si="605"/>
        <v>0</v>
      </c>
      <c r="CD384" s="75"/>
      <c r="CE384" s="77"/>
      <c r="CF384" s="77">
        <f t="shared" si="606"/>
        <v>0</v>
      </c>
      <c r="CG384" s="77">
        <f t="shared" si="607"/>
        <v>0</v>
      </c>
      <c r="CH384" s="77">
        <f t="shared" si="608"/>
        <v>0</v>
      </c>
      <c r="CI384" s="77">
        <f t="shared" si="609"/>
        <v>0</v>
      </c>
      <c r="CJ384" s="77">
        <f t="shared" si="610"/>
        <v>0</v>
      </c>
      <c r="CK384" s="77">
        <f t="shared" si="611"/>
        <v>0</v>
      </c>
      <c r="CL384" s="77">
        <f t="shared" si="612"/>
        <v>0</v>
      </c>
      <c r="CM384" s="77">
        <f t="shared" si="613"/>
        <v>0</v>
      </c>
      <c r="CN384" s="77">
        <f t="shared" si="614"/>
        <v>0</v>
      </c>
      <c r="CO384" s="77">
        <f t="shared" si="615"/>
        <v>0</v>
      </c>
      <c r="CP384" s="77">
        <f t="shared" si="616"/>
        <v>0</v>
      </c>
      <c r="CQ384" s="77">
        <f t="shared" si="617"/>
        <v>0</v>
      </c>
      <c r="CR384" s="77">
        <f t="shared" si="618"/>
        <v>0</v>
      </c>
      <c r="CS384" s="75"/>
      <c r="CT384" s="75"/>
      <c r="CU384" s="78">
        <f t="shared" si="631"/>
        <v>0</v>
      </c>
      <c r="CV384" s="78">
        <f t="shared" si="632"/>
        <v>0</v>
      </c>
      <c r="CW384" s="78">
        <f t="shared" si="633"/>
        <v>0</v>
      </c>
      <c r="CX384" s="78">
        <f t="shared" si="634"/>
        <v>0</v>
      </c>
      <c r="CY384" s="78">
        <f t="shared" si="635"/>
        <v>0</v>
      </c>
      <c r="CZ384" s="78">
        <f t="shared" si="636"/>
        <v>0</v>
      </c>
      <c r="DA384" s="78">
        <f t="shared" si="637"/>
        <v>0</v>
      </c>
      <c r="DB384" s="78">
        <f t="shared" si="638"/>
        <v>0</v>
      </c>
      <c r="DC384" s="78">
        <f t="shared" si="639"/>
        <v>0</v>
      </c>
      <c r="DD384" s="78">
        <f t="shared" si="640"/>
        <v>0</v>
      </c>
      <c r="DE384" s="78">
        <f t="shared" si="641"/>
        <v>0</v>
      </c>
      <c r="DF384" s="78">
        <f t="shared" si="642"/>
        <v>0</v>
      </c>
      <c r="DG384" s="77">
        <f t="shared" si="643"/>
        <v>0</v>
      </c>
      <c r="DH384" s="75"/>
      <c r="DJ384" s="6">
        <f t="shared" si="644"/>
        <v>30</v>
      </c>
      <c r="DK384" s="6">
        <f t="shared" si="645"/>
        <v>0</v>
      </c>
      <c r="DL384" s="6">
        <f t="shared" si="646"/>
        <v>0</v>
      </c>
      <c r="DM384" s="6">
        <f t="shared" si="647"/>
        <v>0</v>
      </c>
      <c r="DN384" s="6">
        <f t="shared" si="648"/>
        <v>0</v>
      </c>
      <c r="DO384" s="6">
        <f t="shared" si="649"/>
        <v>0</v>
      </c>
      <c r="DP384" s="6">
        <f t="shared" si="650"/>
        <v>0</v>
      </c>
      <c r="DQ384" s="6">
        <f t="shared" si="651"/>
        <v>0</v>
      </c>
      <c r="DR384" s="6">
        <f t="shared" si="652"/>
        <v>0</v>
      </c>
      <c r="DS384" s="6">
        <f t="shared" si="653"/>
        <v>0</v>
      </c>
      <c r="DT384" s="6">
        <f t="shared" si="654"/>
        <v>0</v>
      </c>
      <c r="DU384" s="6">
        <f t="shared" si="655"/>
        <v>0</v>
      </c>
      <c r="DV384" s="77">
        <f t="shared" si="673"/>
        <v>30</v>
      </c>
      <c r="DY384" s="6">
        <v>0</v>
      </c>
      <c r="DZ384" s="6">
        <v>0</v>
      </c>
      <c r="EA384" s="6">
        <v>0</v>
      </c>
      <c r="EB384" s="6">
        <v>0</v>
      </c>
      <c r="EC384" s="6">
        <v>0</v>
      </c>
      <c r="ED384" s="6">
        <v>0</v>
      </c>
      <c r="EE384" s="6">
        <v>0</v>
      </c>
      <c r="EF384" s="6">
        <v>0</v>
      </c>
      <c r="EG384" s="6">
        <v>0</v>
      </c>
      <c r="EH384" s="6">
        <v>0</v>
      </c>
      <c r="EI384" s="6">
        <v>0</v>
      </c>
      <c r="EJ384" s="6">
        <v>0</v>
      </c>
      <c r="EK384" s="77">
        <f t="shared" si="671"/>
        <v>0</v>
      </c>
      <c r="EO384" s="75">
        <f t="shared" si="619"/>
        <v>30</v>
      </c>
      <c r="EP384" s="75">
        <f t="shared" si="620"/>
        <v>0</v>
      </c>
      <c r="EQ384" s="75">
        <f t="shared" si="621"/>
        <v>0</v>
      </c>
      <c r="ER384" s="75">
        <f t="shared" si="622"/>
        <v>0</v>
      </c>
      <c r="ES384" s="75">
        <f t="shared" si="623"/>
        <v>0</v>
      </c>
      <c r="ET384" s="75">
        <f t="shared" si="624"/>
        <v>0</v>
      </c>
      <c r="EU384" s="75">
        <f t="shared" si="625"/>
        <v>0</v>
      </c>
      <c r="EV384" s="75">
        <f t="shared" si="626"/>
        <v>0</v>
      </c>
      <c r="EW384" s="75">
        <f t="shared" si="627"/>
        <v>0</v>
      </c>
      <c r="EX384" s="75">
        <f t="shared" si="628"/>
        <v>0</v>
      </c>
      <c r="EY384" s="75">
        <f t="shared" si="629"/>
        <v>0</v>
      </c>
      <c r="EZ384" s="75">
        <f t="shared" si="630"/>
        <v>0</v>
      </c>
      <c r="FA384" s="77">
        <f t="shared" si="672"/>
        <v>30</v>
      </c>
      <c r="FD384" s="75">
        <f t="shared" si="656"/>
        <v>1069.7</v>
      </c>
      <c r="FE384" s="75">
        <f t="shared" si="657"/>
        <v>0</v>
      </c>
      <c r="FF384" s="75">
        <f t="shared" si="658"/>
        <v>0</v>
      </c>
      <c r="FG384" s="75">
        <f t="shared" si="659"/>
        <v>0</v>
      </c>
      <c r="FH384" s="75">
        <f t="shared" si="660"/>
        <v>0</v>
      </c>
      <c r="FI384" s="75">
        <f t="shared" si="661"/>
        <v>0</v>
      </c>
      <c r="FJ384" s="75">
        <f t="shared" si="662"/>
        <v>0</v>
      </c>
      <c r="FK384" s="75">
        <f t="shared" si="663"/>
        <v>0</v>
      </c>
      <c r="FL384" s="75">
        <f t="shared" si="664"/>
        <v>0</v>
      </c>
      <c r="FM384" s="75">
        <f t="shared" si="665"/>
        <v>0</v>
      </c>
      <c r="FN384" s="75">
        <f t="shared" si="666"/>
        <v>0</v>
      </c>
      <c r="FO384" s="75">
        <f t="shared" si="667"/>
        <v>0</v>
      </c>
      <c r="FP384" s="75">
        <f t="shared" si="668"/>
        <v>1069.7</v>
      </c>
    </row>
    <row r="385" spans="1:172" ht="15" customHeight="1" outlineLevel="2" x14ac:dyDescent="0.25">
      <c r="A385" s="65" t="s">
        <v>1114</v>
      </c>
      <c r="B385" s="65" t="s">
        <v>1114</v>
      </c>
      <c r="C385" s="65" t="s">
        <v>1114</v>
      </c>
      <c r="D385" s="64">
        <v>10023</v>
      </c>
      <c r="E385" s="62"/>
      <c r="F385" s="39" t="s">
        <v>1090</v>
      </c>
      <c r="G385" s="36" t="s">
        <v>410</v>
      </c>
      <c r="H385" s="36" t="s">
        <v>410</v>
      </c>
      <c r="I385" s="39"/>
      <c r="J385" s="44"/>
      <c r="K385" s="44"/>
      <c r="L385" s="32"/>
      <c r="M385" s="33" t="s">
        <v>405</v>
      </c>
      <c r="N385" s="34"/>
      <c r="O385" s="34"/>
      <c r="P385" s="34"/>
      <c r="Q385" s="34"/>
      <c r="R385" s="33"/>
      <c r="S385" s="33"/>
      <c r="T385" s="33">
        <v>30</v>
      </c>
      <c r="U385" s="33"/>
      <c r="X385" s="75">
        <f>+VLOOKUP($D385,[1]venta_neta_cons!$A$2:$N$1048576,3,0)</f>
        <v>0</v>
      </c>
      <c r="Y385" s="75">
        <f>+VLOOKUP($D385,[1]venta_neta_cons!$A$2:$N$1048576,4,0)</f>
        <v>0</v>
      </c>
      <c r="Z385" s="75">
        <f>+VLOOKUP($D385,[1]venta_neta_cons!$A$2:$N$1048576,5,0)</f>
        <v>0</v>
      </c>
      <c r="AA385" s="75">
        <f>+VLOOKUP($D385,[1]venta_neta_cons!$A$2:$N$1048576,6,0)</f>
        <v>0</v>
      </c>
      <c r="AB385" s="75">
        <f>+VLOOKUP($D385,[1]venta_neta_cons!$A$2:$N$1048576,7,0)</f>
        <v>0</v>
      </c>
      <c r="AC385" s="75">
        <f>+VLOOKUP($D385,[1]venta_neta_cons!$A$2:$N$1048576,8,0)</f>
        <v>0</v>
      </c>
      <c r="AD385" s="75">
        <f>+VLOOKUP($D385,[1]venta_neta_cons!$A$2:$N$1048576,9,0)</f>
        <v>0</v>
      </c>
      <c r="AE385" s="75">
        <f>+VLOOKUP($D385,[1]venta_neta_cons!$A$2:$N$1048576,10,0)</f>
        <v>0</v>
      </c>
      <c r="AF385" s="75">
        <f>+VLOOKUP($D385,[1]venta_neta_cons!$A$2:$N$1048576,11,0)</f>
        <v>0</v>
      </c>
      <c r="AG385" s="75">
        <f>+VLOOKUP($D385,[1]venta_neta_cons!$A$2:$N$1048576,12,0)</f>
        <v>0</v>
      </c>
      <c r="AH385" s="75">
        <f>+VLOOKUP($D385,[1]venta_neta_cons!$A$2:$N$1048576,13,0)</f>
        <v>0</v>
      </c>
      <c r="AI385" s="75">
        <f>+VLOOKUP($D385,[1]venta_neta_cons!$A$2:$N$1048576,14,0)</f>
        <v>0</v>
      </c>
      <c r="AJ385" s="76">
        <f t="shared" si="592"/>
        <v>0</v>
      </c>
      <c r="AK385" s="159" t="e">
        <f t="shared" si="590"/>
        <v>#DIV/0!</v>
      </c>
      <c r="AL385" s="76"/>
      <c r="AM385" s="75">
        <f>+VLOOKUP($D385,[1]saldo_cons!$A$2:$N$1048576,3,0)</f>
        <v>0</v>
      </c>
      <c r="AN385" s="75">
        <f>+VLOOKUP($D385,[1]saldo_cons!$A$2:$N$1048576,4,0)</f>
        <v>0</v>
      </c>
      <c r="AO385" s="75">
        <f>+VLOOKUP($D385,[1]saldo_cons!$A$2:$N$1048576,5,0)</f>
        <v>0</v>
      </c>
      <c r="AP385" s="75">
        <f>+VLOOKUP($D385,[1]saldo_cons!$A$2:$N$1048576,6,0)</f>
        <v>0</v>
      </c>
      <c r="AQ385" s="75">
        <f>+VLOOKUP($D385,[1]saldo_cons!$A$2:$N$1048576,7,0)</f>
        <v>0</v>
      </c>
      <c r="AR385" s="75">
        <f>+VLOOKUP($D385,[1]saldo_cons!$A$2:$N$1048576,8,0)</f>
        <v>0</v>
      </c>
      <c r="AS385" s="75">
        <f>+VLOOKUP($D385,[1]saldo_cons!$A$2:$N$1048576,9,0)</f>
        <v>0</v>
      </c>
      <c r="AT385" s="75">
        <f>+VLOOKUP($D385,[1]saldo_cons!$A$2:$N$1048576,10,0)</f>
        <v>0</v>
      </c>
      <c r="AU385" s="75">
        <f>+VLOOKUP($D385,[1]saldo_cons!$A$2:$N$1048576,11,0)</f>
        <v>0</v>
      </c>
      <c r="AV385" s="75">
        <f>+VLOOKUP($D385,[1]saldo_cons!$A$2:$N$1048576,12,0)</f>
        <v>0</v>
      </c>
      <c r="AW385" s="75">
        <f>+VLOOKUP($D385,[1]saldo_cons!$A$2:$N$1048576,13,0)</f>
        <v>0</v>
      </c>
      <c r="AX385" s="75">
        <f>+VLOOKUP($D385,[1]saldo_cons!$A$2:$N$1048576,14,0)</f>
        <v>0</v>
      </c>
      <c r="AY385" s="76">
        <f t="shared" si="669"/>
        <v>0</v>
      </c>
      <c r="AZ385" s="76"/>
      <c r="BA385" s="76"/>
      <c r="BB385" s="75">
        <f>+VLOOKUP($D385,[1]ggr_cons!$A$2:$N$1048576,3,0)</f>
        <v>0</v>
      </c>
      <c r="BC385" s="75">
        <f>+VLOOKUP($D385,[1]ggr_cons!$A$2:$N$1048576,4,0)</f>
        <v>0</v>
      </c>
      <c r="BD385" s="75">
        <f>+VLOOKUP($D385,[1]ggr_cons!$A$2:$N$1048576,5,0)</f>
        <v>0</v>
      </c>
      <c r="BE385" s="75">
        <f>+VLOOKUP($D385,[1]ggr_cons!$A$2:$N$1048576,6,0)</f>
        <v>0</v>
      </c>
      <c r="BF385" s="75">
        <f>+VLOOKUP($D385,[1]ggr_cons!$A$2:$N$1048576,7,0)</f>
        <v>0</v>
      </c>
      <c r="BG385" s="75">
        <f>+VLOOKUP($D385,[1]ggr_cons!$A$2:$N$1048576,8,0)</f>
        <v>0</v>
      </c>
      <c r="BH385" s="75">
        <f>+VLOOKUP($D385,[1]ggr_cons!$A$2:$N$1048576,9,0)</f>
        <v>0</v>
      </c>
      <c r="BI385" s="75">
        <f>+VLOOKUP($D385,[1]ggr_cons!$A$2:$N$1048576,10,0)</f>
        <v>0</v>
      </c>
      <c r="BJ385" s="75">
        <f>+VLOOKUP($D385,[1]ggr_cons!$A$2:$N$1048576,11,0)</f>
        <v>0</v>
      </c>
      <c r="BK385" s="75">
        <f>+VLOOKUP($D385,[1]ggr_cons!$A$2:$N$1048576,12,0)</f>
        <v>0</v>
      </c>
      <c r="BL385" s="75">
        <f>+VLOOKUP($D385,[1]ggr_cons!$A$2:$N$1048576,13,0)</f>
        <v>0</v>
      </c>
      <c r="BM385" s="75">
        <f>+VLOOKUP($D385,[1]ggr_cons!$A$2:$N$1048576,14,0)</f>
        <v>0</v>
      </c>
      <c r="BN385" s="76">
        <f t="shared" si="670"/>
        <v>0</v>
      </c>
      <c r="BO385" s="75"/>
      <c r="BP385" s="75"/>
      <c r="BQ385" s="77">
        <f t="shared" si="593"/>
        <v>0</v>
      </c>
      <c r="BR385" s="77">
        <f t="shared" si="594"/>
        <v>0</v>
      </c>
      <c r="BS385" s="77">
        <f t="shared" si="595"/>
        <v>0</v>
      </c>
      <c r="BT385" s="77">
        <f t="shared" si="596"/>
        <v>0</v>
      </c>
      <c r="BU385" s="77">
        <f t="shared" si="597"/>
        <v>0</v>
      </c>
      <c r="BV385" s="77">
        <f t="shared" si="598"/>
        <v>0</v>
      </c>
      <c r="BW385" s="77">
        <f t="shared" si="599"/>
        <v>0</v>
      </c>
      <c r="BX385" s="77">
        <f t="shared" si="600"/>
        <v>0</v>
      </c>
      <c r="BY385" s="77">
        <f t="shared" si="601"/>
        <v>0</v>
      </c>
      <c r="BZ385" s="77">
        <f t="shared" si="602"/>
        <v>0</v>
      </c>
      <c r="CA385" s="77">
        <f t="shared" si="603"/>
        <v>0</v>
      </c>
      <c r="CB385" s="77">
        <f t="shared" si="604"/>
        <v>0</v>
      </c>
      <c r="CC385" s="77">
        <f t="shared" si="605"/>
        <v>0</v>
      </c>
      <c r="CD385" s="75"/>
      <c r="CE385" s="77"/>
      <c r="CF385" s="77">
        <f t="shared" si="606"/>
        <v>0</v>
      </c>
      <c r="CG385" s="77">
        <f t="shared" si="607"/>
        <v>0</v>
      </c>
      <c r="CH385" s="77">
        <f t="shared" si="608"/>
        <v>0</v>
      </c>
      <c r="CI385" s="77">
        <f t="shared" si="609"/>
        <v>0</v>
      </c>
      <c r="CJ385" s="77">
        <f t="shared" si="610"/>
        <v>0</v>
      </c>
      <c r="CK385" s="77">
        <f t="shared" si="611"/>
        <v>0</v>
      </c>
      <c r="CL385" s="77">
        <f t="shared" si="612"/>
        <v>0</v>
      </c>
      <c r="CM385" s="77">
        <f t="shared" si="613"/>
        <v>0</v>
      </c>
      <c r="CN385" s="77">
        <f t="shared" si="614"/>
        <v>0</v>
      </c>
      <c r="CO385" s="77">
        <f t="shared" si="615"/>
        <v>0</v>
      </c>
      <c r="CP385" s="77">
        <f t="shared" si="616"/>
        <v>0</v>
      </c>
      <c r="CQ385" s="77">
        <f t="shared" si="617"/>
        <v>0</v>
      </c>
      <c r="CR385" s="77">
        <f t="shared" si="618"/>
        <v>0</v>
      </c>
      <c r="CS385" s="75"/>
      <c r="CT385" s="75"/>
      <c r="CU385" s="78">
        <f t="shared" si="631"/>
        <v>0</v>
      </c>
      <c r="CV385" s="78">
        <f t="shared" si="632"/>
        <v>0</v>
      </c>
      <c r="CW385" s="78">
        <f t="shared" si="633"/>
        <v>0</v>
      </c>
      <c r="CX385" s="78">
        <f t="shared" si="634"/>
        <v>0</v>
      </c>
      <c r="CY385" s="78">
        <f t="shared" si="635"/>
        <v>0</v>
      </c>
      <c r="CZ385" s="78">
        <f t="shared" si="636"/>
        <v>0</v>
      </c>
      <c r="DA385" s="78">
        <f t="shared" si="637"/>
        <v>0</v>
      </c>
      <c r="DB385" s="78">
        <f t="shared" si="638"/>
        <v>0</v>
      </c>
      <c r="DC385" s="78">
        <f t="shared" si="639"/>
        <v>0</v>
      </c>
      <c r="DD385" s="78">
        <f t="shared" si="640"/>
        <v>0</v>
      </c>
      <c r="DE385" s="78">
        <f t="shared" si="641"/>
        <v>0</v>
      </c>
      <c r="DF385" s="78">
        <f t="shared" si="642"/>
        <v>0</v>
      </c>
      <c r="DG385" s="77">
        <f t="shared" si="643"/>
        <v>0</v>
      </c>
      <c r="DH385" s="75"/>
      <c r="DJ385" s="6">
        <f t="shared" si="644"/>
        <v>0</v>
      </c>
      <c r="DK385" s="6">
        <f t="shared" si="645"/>
        <v>0</v>
      </c>
      <c r="DL385" s="6">
        <f t="shared" si="646"/>
        <v>0</v>
      </c>
      <c r="DM385" s="6">
        <f t="shared" si="647"/>
        <v>0</v>
      </c>
      <c r="DN385" s="6">
        <f t="shared" si="648"/>
        <v>0</v>
      </c>
      <c r="DO385" s="6">
        <f t="shared" si="649"/>
        <v>0</v>
      </c>
      <c r="DP385" s="6">
        <f t="shared" si="650"/>
        <v>0</v>
      </c>
      <c r="DQ385" s="6">
        <f t="shared" si="651"/>
        <v>0</v>
      </c>
      <c r="DR385" s="6">
        <f t="shared" si="652"/>
        <v>0</v>
      </c>
      <c r="DS385" s="6">
        <f t="shared" si="653"/>
        <v>0</v>
      </c>
      <c r="DT385" s="6">
        <f t="shared" si="654"/>
        <v>0</v>
      </c>
      <c r="DU385" s="6">
        <f t="shared" si="655"/>
        <v>0</v>
      </c>
      <c r="DV385" s="77">
        <f t="shared" si="673"/>
        <v>0</v>
      </c>
      <c r="DY385" s="6">
        <v>0</v>
      </c>
      <c r="DZ385" s="6">
        <v>0</v>
      </c>
      <c r="EA385" s="6">
        <v>0</v>
      </c>
      <c r="EB385" s="6">
        <v>0</v>
      </c>
      <c r="EC385" s="6">
        <v>0</v>
      </c>
      <c r="ED385" s="6">
        <v>0</v>
      </c>
      <c r="EE385" s="6">
        <v>0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77">
        <f t="shared" si="671"/>
        <v>0</v>
      </c>
      <c r="EO385" s="75">
        <f t="shared" si="619"/>
        <v>0</v>
      </c>
      <c r="EP385" s="75">
        <f t="shared" si="620"/>
        <v>0</v>
      </c>
      <c r="EQ385" s="75">
        <f t="shared" si="621"/>
        <v>0</v>
      </c>
      <c r="ER385" s="75">
        <f t="shared" si="622"/>
        <v>0</v>
      </c>
      <c r="ES385" s="75">
        <f t="shared" si="623"/>
        <v>0</v>
      </c>
      <c r="ET385" s="75">
        <f t="shared" si="624"/>
        <v>0</v>
      </c>
      <c r="EU385" s="75">
        <f t="shared" si="625"/>
        <v>0</v>
      </c>
      <c r="EV385" s="75">
        <f t="shared" si="626"/>
        <v>0</v>
      </c>
      <c r="EW385" s="75">
        <f t="shared" si="627"/>
        <v>0</v>
      </c>
      <c r="EX385" s="75">
        <f t="shared" si="628"/>
        <v>0</v>
      </c>
      <c r="EY385" s="75">
        <f t="shared" si="629"/>
        <v>0</v>
      </c>
      <c r="EZ385" s="75">
        <f t="shared" si="630"/>
        <v>0</v>
      </c>
      <c r="FA385" s="77">
        <f t="shared" si="672"/>
        <v>0</v>
      </c>
      <c r="FD385" s="75">
        <f t="shared" si="656"/>
        <v>0</v>
      </c>
      <c r="FE385" s="75">
        <f t="shared" si="657"/>
        <v>0</v>
      </c>
      <c r="FF385" s="75">
        <f t="shared" si="658"/>
        <v>0</v>
      </c>
      <c r="FG385" s="75">
        <f t="shared" si="659"/>
        <v>0</v>
      </c>
      <c r="FH385" s="75">
        <f t="shared" si="660"/>
        <v>0</v>
      </c>
      <c r="FI385" s="75">
        <f t="shared" si="661"/>
        <v>0</v>
      </c>
      <c r="FJ385" s="75">
        <f t="shared" si="662"/>
        <v>0</v>
      </c>
      <c r="FK385" s="75">
        <f t="shared" si="663"/>
        <v>0</v>
      </c>
      <c r="FL385" s="75">
        <f t="shared" si="664"/>
        <v>0</v>
      </c>
      <c r="FM385" s="75">
        <f t="shared" si="665"/>
        <v>0</v>
      </c>
      <c r="FN385" s="75">
        <f t="shared" si="666"/>
        <v>0</v>
      </c>
      <c r="FO385" s="75">
        <f t="shared" si="667"/>
        <v>0</v>
      </c>
      <c r="FP385" s="75">
        <f t="shared" si="668"/>
        <v>0</v>
      </c>
    </row>
    <row r="386" spans="1:172" ht="15" customHeight="1" outlineLevel="2" x14ac:dyDescent="0.25">
      <c r="A386" s="65" t="s">
        <v>1114</v>
      </c>
      <c r="B386" s="65" t="s">
        <v>1114</v>
      </c>
      <c r="C386" s="65" t="s">
        <v>1114</v>
      </c>
      <c r="D386" s="64">
        <v>10014</v>
      </c>
      <c r="E386" s="62"/>
      <c r="F386" s="39" t="s">
        <v>1091</v>
      </c>
      <c r="G386" s="36" t="s">
        <v>410</v>
      </c>
      <c r="H386" s="36" t="s">
        <v>410</v>
      </c>
      <c r="I386" s="39"/>
      <c r="J386" s="44"/>
      <c r="K386" s="44"/>
      <c r="L386" s="32"/>
      <c r="M386" s="33" t="s">
        <v>405</v>
      </c>
      <c r="N386" s="34"/>
      <c r="O386" s="34"/>
      <c r="P386" s="34"/>
      <c r="Q386" s="34"/>
      <c r="R386" s="33"/>
      <c r="S386" s="33"/>
      <c r="T386" s="33">
        <v>30</v>
      </c>
      <c r="U386" s="33"/>
      <c r="X386" s="75">
        <f>+VLOOKUP($D386,[1]venta_neta_cons!$A$2:$N$1048576,3,0)</f>
        <v>0</v>
      </c>
      <c r="Y386" s="75">
        <f>+VLOOKUP($D386,[1]venta_neta_cons!$A$2:$N$1048576,4,0)</f>
        <v>0</v>
      </c>
      <c r="Z386" s="75">
        <f>+VLOOKUP($D386,[1]venta_neta_cons!$A$2:$N$1048576,5,0)</f>
        <v>0</v>
      </c>
      <c r="AA386" s="75">
        <f>+VLOOKUP($D386,[1]venta_neta_cons!$A$2:$N$1048576,6,0)</f>
        <v>0</v>
      </c>
      <c r="AB386" s="75">
        <f>+VLOOKUP($D386,[1]venta_neta_cons!$A$2:$N$1048576,7,0)</f>
        <v>0</v>
      </c>
      <c r="AC386" s="75">
        <f>+VLOOKUP($D386,[1]venta_neta_cons!$A$2:$N$1048576,8,0)</f>
        <v>0</v>
      </c>
      <c r="AD386" s="75">
        <f>+VLOOKUP($D386,[1]venta_neta_cons!$A$2:$N$1048576,9,0)</f>
        <v>0</v>
      </c>
      <c r="AE386" s="75">
        <f>+VLOOKUP($D386,[1]venta_neta_cons!$A$2:$N$1048576,10,0)</f>
        <v>0</v>
      </c>
      <c r="AF386" s="75">
        <f>+VLOOKUP($D386,[1]venta_neta_cons!$A$2:$N$1048576,11,0)</f>
        <v>0</v>
      </c>
      <c r="AG386" s="75">
        <f>+VLOOKUP($D386,[1]venta_neta_cons!$A$2:$N$1048576,12,0)</f>
        <v>0</v>
      </c>
      <c r="AH386" s="75">
        <f>+VLOOKUP($D386,[1]venta_neta_cons!$A$2:$N$1048576,13,0)</f>
        <v>0</v>
      </c>
      <c r="AI386" s="75">
        <f>+VLOOKUP($D386,[1]venta_neta_cons!$A$2:$N$1048576,14,0)</f>
        <v>0</v>
      </c>
      <c r="AJ386" s="76">
        <f t="shared" si="592"/>
        <v>0</v>
      </c>
      <c r="AK386" s="159" t="e">
        <f t="shared" si="590"/>
        <v>#DIV/0!</v>
      </c>
      <c r="AL386" s="76"/>
      <c r="AM386" s="75">
        <f>+VLOOKUP($D386,[1]saldo_cons!$A$2:$N$1048576,3,0)</f>
        <v>0</v>
      </c>
      <c r="AN386" s="75">
        <f>+VLOOKUP($D386,[1]saldo_cons!$A$2:$N$1048576,4,0)</f>
        <v>0</v>
      </c>
      <c r="AO386" s="75">
        <f>+VLOOKUP($D386,[1]saldo_cons!$A$2:$N$1048576,5,0)</f>
        <v>0</v>
      </c>
      <c r="AP386" s="75">
        <f>+VLOOKUP($D386,[1]saldo_cons!$A$2:$N$1048576,6,0)</f>
        <v>0</v>
      </c>
      <c r="AQ386" s="75">
        <f>+VLOOKUP($D386,[1]saldo_cons!$A$2:$N$1048576,7,0)</f>
        <v>0</v>
      </c>
      <c r="AR386" s="75">
        <f>+VLOOKUP($D386,[1]saldo_cons!$A$2:$N$1048576,8,0)</f>
        <v>0</v>
      </c>
      <c r="AS386" s="75">
        <f>+VLOOKUP($D386,[1]saldo_cons!$A$2:$N$1048576,9,0)</f>
        <v>0</v>
      </c>
      <c r="AT386" s="75">
        <f>+VLOOKUP($D386,[1]saldo_cons!$A$2:$N$1048576,10,0)</f>
        <v>0</v>
      </c>
      <c r="AU386" s="75">
        <f>+VLOOKUP($D386,[1]saldo_cons!$A$2:$N$1048576,11,0)</f>
        <v>0</v>
      </c>
      <c r="AV386" s="75">
        <f>+VLOOKUP($D386,[1]saldo_cons!$A$2:$N$1048576,12,0)</f>
        <v>0</v>
      </c>
      <c r="AW386" s="75">
        <f>+VLOOKUP($D386,[1]saldo_cons!$A$2:$N$1048576,13,0)</f>
        <v>0</v>
      </c>
      <c r="AX386" s="75">
        <f>+VLOOKUP($D386,[1]saldo_cons!$A$2:$N$1048576,14,0)</f>
        <v>0</v>
      </c>
      <c r="AY386" s="76">
        <f t="shared" si="669"/>
        <v>0</v>
      </c>
      <c r="AZ386" s="76"/>
      <c r="BA386" s="76"/>
      <c r="BB386" s="75">
        <f>+VLOOKUP($D386,[1]ggr_cons!$A$2:$N$1048576,3,0)</f>
        <v>0</v>
      </c>
      <c r="BC386" s="75">
        <f>+VLOOKUP($D386,[1]ggr_cons!$A$2:$N$1048576,4,0)</f>
        <v>0</v>
      </c>
      <c r="BD386" s="75">
        <f>+VLOOKUP($D386,[1]ggr_cons!$A$2:$N$1048576,5,0)</f>
        <v>0</v>
      </c>
      <c r="BE386" s="75">
        <f>+VLOOKUP($D386,[1]ggr_cons!$A$2:$N$1048576,6,0)</f>
        <v>0</v>
      </c>
      <c r="BF386" s="75">
        <f>+VLOOKUP($D386,[1]ggr_cons!$A$2:$N$1048576,7,0)</f>
        <v>0</v>
      </c>
      <c r="BG386" s="75">
        <f>+VLOOKUP($D386,[1]ggr_cons!$A$2:$N$1048576,8,0)</f>
        <v>0</v>
      </c>
      <c r="BH386" s="75">
        <f>+VLOOKUP($D386,[1]ggr_cons!$A$2:$N$1048576,9,0)</f>
        <v>0</v>
      </c>
      <c r="BI386" s="75">
        <f>+VLOOKUP($D386,[1]ggr_cons!$A$2:$N$1048576,10,0)</f>
        <v>0</v>
      </c>
      <c r="BJ386" s="75">
        <f>+VLOOKUP($D386,[1]ggr_cons!$A$2:$N$1048576,11,0)</f>
        <v>0</v>
      </c>
      <c r="BK386" s="75">
        <f>+VLOOKUP($D386,[1]ggr_cons!$A$2:$N$1048576,12,0)</f>
        <v>0</v>
      </c>
      <c r="BL386" s="75">
        <f>+VLOOKUP($D386,[1]ggr_cons!$A$2:$N$1048576,13,0)</f>
        <v>0</v>
      </c>
      <c r="BM386" s="75">
        <f>+VLOOKUP($D386,[1]ggr_cons!$A$2:$N$1048576,14,0)</f>
        <v>0</v>
      </c>
      <c r="BN386" s="76">
        <f t="shared" si="670"/>
        <v>0</v>
      </c>
      <c r="BO386" s="75"/>
      <c r="BP386" s="75"/>
      <c r="BQ386" s="77">
        <f t="shared" si="593"/>
        <v>0</v>
      </c>
      <c r="BR386" s="77">
        <f t="shared" si="594"/>
        <v>0</v>
      </c>
      <c r="BS386" s="77">
        <f t="shared" si="595"/>
        <v>0</v>
      </c>
      <c r="BT386" s="77">
        <f t="shared" si="596"/>
        <v>0</v>
      </c>
      <c r="BU386" s="77">
        <f t="shared" si="597"/>
        <v>0</v>
      </c>
      <c r="BV386" s="77">
        <f t="shared" si="598"/>
        <v>0</v>
      </c>
      <c r="BW386" s="77">
        <f t="shared" si="599"/>
        <v>0</v>
      </c>
      <c r="BX386" s="77">
        <f t="shared" si="600"/>
        <v>0</v>
      </c>
      <c r="BY386" s="77">
        <f t="shared" si="601"/>
        <v>0</v>
      </c>
      <c r="BZ386" s="77">
        <f t="shared" si="602"/>
        <v>0</v>
      </c>
      <c r="CA386" s="77">
        <f t="shared" si="603"/>
        <v>0</v>
      </c>
      <c r="CB386" s="77">
        <f t="shared" si="604"/>
        <v>0</v>
      </c>
      <c r="CC386" s="77">
        <f t="shared" si="605"/>
        <v>0</v>
      </c>
      <c r="CD386" s="75"/>
      <c r="CE386" s="77"/>
      <c r="CF386" s="77">
        <f t="shared" si="606"/>
        <v>0</v>
      </c>
      <c r="CG386" s="77">
        <f t="shared" si="607"/>
        <v>0</v>
      </c>
      <c r="CH386" s="77">
        <f t="shared" si="608"/>
        <v>0</v>
      </c>
      <c r="CI386" s="77">
        <f t="shared" si="609"/>
        <v>0</v>
      </c>
      <c r="CJ386" s="77">
        <f t="shared" si="610"/>
        <v>0</v>
      </c>
      <c r="CK386" s="77">
        <f t="shared" si="611"/>
        <v>0</v>
      </c>
      <c r="CL386" s="77">
        <f t="shared" si="612"/>
        <v>0</v>
      </c>
      <c r="CM386" s="77">
        <f t="shared" si="613"/>
        <v>0</v>
      </c>
      <c r="CN386" s="77">
        <f t="shared" si="614"/>
        <v>0</v>
      </c>
      <c r="CO386" s="77">
        <f t="shared" si="615"/>
        <v>0</v>
      </c>
      <c r="CP386" s="77">
        <f t="shared" si="616"/>
        <v>0</v>
      </c>
      <c r="CQ386" s="77">
        <f t="shared" si="617"/>
        <v>0</v>
      </c>
      <c r="CR386" s="77">
        <f t="shared" si="618"/>
        <v>0</v>
      </c>
      <c r="CS386" s="75"/>
      <c r="CT386" s="75"/>
      <c r="CU386" s="78">
        <f t="shared" si="631"/>
        <v>0</v>
      </c>
      <c r="CV386" s="78">
        <f t="shared" si="632"/>
        <v>0</v>
      </c>
      <c r="CW386" s="78">
        <f t="shared" si="633"/>
        <v>0</v>
      </c>
      <c r="CX386" s="78">
        <f t="shared" si="634"/>
        <v>0</v>
      </c>
      <c r="CY386" s="78">
        <f t="shared" si="635"/>
        <v>0</v>
      </c>
      <c r="CZ386" s="78">
        <f t="shared" si="636"/>
        <v>0</v>
      </c>
      <c r="DA386" s="78">
        <f t="shared" si="637"/>
        <v>0</v>
      </c>
      <c r="DB386" s="78">
        <f t="shared" si="638"/>
        <v>0</v>
      </c>
      <c r="DC386" s="78">
        <f t="shared" si="639"/>
        <v>0</v>
      </c>
      <c r="DD386" s="78">
        <f t="shared" si="640"/>
        <v>0</v>
      </c>
      <c r="DE386" s="78">
        <f t="shared" si="641"/>
        <v>0</v>
      </c>
      <c r="DF386" s="78">
        <f t="shared" si="642"/>
        <v>0</v>
      </c>
      <c r="DG386" s="77">
        <f t="shared" si="643"/>
        <v>0</v>
      </c>
      <c r="DH386" s="75"/>
      <c r="DJ386" s="6">
        <f t="shared" si="644"/>
        <v>0</v>
      </c>
      <c r="DK386" s="6">
        <f t="shared" si="645"/>
        <v>0</v>
      </c>
      <c r="DL386" s="6">
        <f t="shared" si="646"/>
        <v>0</v>
      </c>
      <c r="DM386" s="6">
        <f t="shared" si="647"/>
        <v>0</v>
      </c>
      <c r="DN386" s="6">
        <f t="shared" si="648"/>
        <v>0</v>
      </c>
      <c r="DO386" s="6">
        <f t="shared" si="649"/>
        <v>0</v>
      </c>
      <c r="DP386" s="6">
        <f t="shared" si="650"/>
        <v>0</v>
      </c>
      <c r="DQ386" s="6">
        <f t="shared" si="651"/>
        <v>0</v>
      </c>
      <c r="DR386" s="6">
        <f t="shared" si="652"/>
        <v>0</v>
      </c>
      <c r="DS386" s="6">
        <f t="shared" si="653"/>
        <v>0</v>
      </c>
      <c r="DT386" s="6">
        <f t="shared" si="654"/>
        <v>0</v>
      </c>
      <c r="DU386" s="6">
        <f t="shared" si="655"/>
        <v>0</v>
      </c>
      <c r="DV386" s="77">
        <f t="shared" si="673"/>
        <v>0</v>
      </c>
      <c r="DY386" s="6">
        <v>0</v>
      </c>
      <c r="DZ386" s="6">
        <v>0</v>
      </c>
      <c r="EA386" s="6">
        <v>0</v>
      </c>
      <c r="EB386" s="6">
        <v>0</v>
      </c>
      <c r="EC386" s="6">
        <v>0</v>
      </c>
      <c r="ED386" s="6">
        <v>0</v>
      </c>
      <c r="EE386" s="6">
        <v>0</v>
      </c>
      <c r="EF386" s="6">
        <v>0</v>
      </c>
      <c r="EG386" s="6">
        <v>0</v>
      </c>
      <c r="EH386" s="6">
        <v>0</v>
      </c>
      <c r="EI386" s="6">
        <v>0</v>
      </c>
      <c r="EJ386" s="6">
        <v>0</v>
      </c>
      <c r="EK386" s="77">
        <f t="shared" si="671"/>
        <v>0</v>
      </c>
      <c r="EO386" s="75">
        <f t="shared" si="619"/>
        <v>0</v>
      </c>
      <c r="EP386" s="75">
        <f t="shared" si="620"/>
        <v>0</v>
      </c>
      <c r="EQ386" s="75">
        <f t="shared" si="621"/>
        <v>0</v>
      </c>
      <c r="ER386" s="75">
        <f t="shared" si="622"/>
        <v>0</v>
      </c>
      <c r="ES386" s="75">
        <f t="shared" si="623"/>
        <v>0</v>
      </c>
      <c r="ET386" s="75">
        <f t="shared" si="624"/>
        <v>0</v>
      </c>
      <c r="EU386" s="75">
        <f t="shared" si="625"/>
        <v>0</v>
      </c>
      <c r="EV386" s="75">
        <f t="shared" si="626"/>
        <v>0</v>
      </c>
      <c r="EW386" s="75">
        <f t="shared" si="627"/>
        <v>0</v>
      </c>
      <c r="EX386" s="75">
        <f t="shared" si="628"/>
        <v>0</v>
      </c>
      <c r="EY386" s="75">
        <f t="shared" si="629"/>
        <v>0</v>
      </c>
      <c r="EZ386" s="75">
        <f t="shared" si="630"/>
        <v>0</v>
      </c>
      <c r="FA386" s="77">
        <f t="shared" si="672"/>
        <v>0</v>
      </c>
      <c r="FD386" s="75">
        <f t="shared" si="656"/>
        <v>0</v>
      </c>
      <c r="FE386" s="75">
        <f t="shared" si="657"/>
        <v>0</v>
      </c>
      <c r="FF386" s="75">
        <f t="shared" si="658"/>
        <v>0</v>
      </c>
      <c r="FG386" s="75">
        <f t="shared" si="659"/>
        <v>0</v>
      </c>
      <c r="FH386" s="75">
        <f t="shared" si="660"/>
        <v>0</v>
      </c>
      <c r="FI386" s="75">
        <f t="shared" si="661"/>
        <v>0</v>
      </c>
      <c r="FJ386" s="75">
        <f t="shared" si="662"/>
        <v>0</v>
      </c>
      <c r="FK386" s="75">
        <f t="shared" si="663"/>
        <v>0</v>
      </c>
      <c r="FL386" s="75">
        <f t="shared" si="664"/>
        <v>0</v>
      </c>
      <c r="FM386" s="75">
        <f t="shared" si="665"/>
        <v>0</v>
      </c>
      <c r="FN386" s="75">
        <f t="shared" si="666"/>
        <v>0</v>
      </c>
      <c r="FO386" s="75">
        <f t="shared" si="667"/>
        <v>0</v>
      </c>
      <c r="FP386" s="75">
        <f t="shared" si="668"/>
        <v>0</v>
      </c>
    </row>
    <row r="387" spans="1:172" ht="15" customHeight="1" outlineLevel="2" x14ac:dyDescent="0.25">
      <c r="A387" s="65" t="s">
        <v>1114</v>
      </c>
      <c r="B387" s="65" t="s">
        <v>1114</v>
      </c>
      <c r="C387" s="65" t="s">
        <v>1114</v>
      </c>
      <c r="D387" s="64">
        <v>10065</v>
      </c>
      <c r="E387" s="62"/>
      <c r="F387" s="39" t="s">
        <v>1092</v>
      </c>
      <c r="G387" s="36" t="s">
        <v>410</v>
      </c>
      <c r="H387" s="36" t="s">
        <v>410</v>
      </c>
      <c r="I387" s="39"/>
      <c r="J387" s="44"/>
      <c r="K387" s="44"/>
      <c r="L387" s="32"/>
      <c r="M387" s="33" t="s">
        <v>405</v>
      </c>
      <c r="N387" s="34"/>
      <c r="O387" s="34"/>
      <c r="P387" s="34"/>
      <c r="Q387" s="34"/>
      <c r="R387" s="33"/>
      <c r="S387" s="33"/>
      <c r="T387" s="33">
        <v>30</v>
      </c>
      <c r="U387" s="33"/>
      <c r="X387" s="75">
        <f>+VLOOKUP($D387,[1]venta_neta_cons!$A$2:$N$1048576,3,0)</f>
        <v>0</v>
      </c>
      <c r="Y387" s="75">
        <f>+VLOOKUP($D387,[1]venta_neta_cons!$A$2:$N$1048576,4,0)</f>
        <v>0</v>
      </c>
      <c r="Z387" s="75">
        <f>+VLOOKUP($D387,[1]venta_neta_cons!$A$2:$N$1048576,5,0)</f>
        <v>0</v>
      </c>
      <c r="AA387" s="75">
        <f>+VLOOKUP($D387,[1]venta_neta_cons!$A$2:$N$1048576,6,0)</f>
        <v>0</v>
      </c>
      <c r="AB387" s="75">
        <f>+VLOOKUP($D387,[1]venta_neta_cons!$A$2:$N$1048576,7,0)</f>
        <v>0</v>
      </c>
      <c r="AC387" s="75">
        <f>+VLOOKUP($D387,[1]venta_neta_cons!$A$2:$N$1048576,8,0)</f>
        <v>0</v>
      </c>
      <c r="AD387" s="75">
        <f>+VLOOKUP($D387,[1]venta_neta_cons!$A$2:$N$1048576,9,0)</f>
        <v>0</v>
      </c>
      <c r="AE387" s="75">
        <f>+VLOOKUP($D387,[1]venta_neta_cons!$A$2:$N$1048576,10,0)</f>
        <v>0</v>
      </c>
      <c r="AF387" s="75">
        <f>+VLOOKUP($D387,[1]venta_neta_cons!$A$2:$N$1048576,11,0)</f>
        <v>0</v>
      </c>
      <c r="AG387" s="75">
        <f>+VLOOKUP($D387,[1]venta_neta_cons!$A$2:$N$1048576,12,0)</f>
        <v>0</v>
      </c>
      <c r="AH387" s="75">
        <f>+VLOOKUP($D387,[1]venta_neta_cons!$A$2:$N$1048576,13,0)</f>
        <v>0</v>
      </c>
      <c r="AI387" s="75">
        <f>+VLOOKUP($D387,[1]venta_neta_cons!$A$2:$N$1048576,14,0)</f>
        <v>0</v>
      </c>
      <c r="AJ387" s="76">
        <f t="shared" si="592"/>
        <v>0</v>
      </c>
      <c r="AK387" s="159" t="e">
        <f t="shared" si="590"/>
        <v>#DIV/0!</v>
      </c>
      <c r="AL387" s="76"/>
      <c r="AM387" s="75">
        <f>+VLOOKUP($D387,[1]saldo_cons!$A$2:$N$1048576,3,0)</f>
        <v>0</v>
      </c>
      <c r="AN387" s="75">
        <f>+VLOOKUP($D387,[1]saldo_cons!$A$2:$N$1048576,4,0)</f>
        <v>0</v>
      </c>
      <c r="AO387" s="75">
        <f>+VLOOKUP($D387,[1]saldo_cons!$A$2:$N$1048576,5,0)</f>
        <v>0</v>
      </c>
      <c r="AP387" s="75">
        <f>+VLOOKUP($D387,[1]saldo_cons!$A$2:$N$1048576,6,0)</f>
        <v>0</v>
      </c>
      <c r="AQ387" s="75">
        <f>+VLOOKUP($D387,[1]saldo_cons!$A$2:$N$1048576,7,0)</f>
        <v>0</v>
      </c>
      <c r="AR387" s="75">
        <f>+VLOOKUP($D387,[1]saldo_cons!$A$2:$N$1048576,8,0)</f>
        <v>0</v>
      </c>
      <c r="AS387" s="75">
        <f>+VLOOKUP($D387,[1]saldo_cons!$A$2:$N$1048576,9,0)</f>
        <v>0</v>
      </c>
      <c r="AT387" s="75">
        <f>+VLOOKUP($D387,[1]saldo_cons!$A$2:$N$1048576,10,0)</f>
        <v>0</v>
      </c>
      <c r="AU387" s="75">
        <f>+VLOOKUP($D387,[1]saldo_cons!$A$2:$N$1048576,11,0)</f>
        <v>0</v>
      </c>
      <c r="AV387" s="75">
        <f>+VLOOKUP($D387,[1]saldo_cons!$A$2:$N$1048576,12,0)</f>
        <v>0</v>
      </c>
      <c r="AW387" s="75">
        <f>+VLOOKUP($D387,[1]saldo_cons!$A$2:$N$1048576,13,0)</f>
        <v>0</v>
      </c>
      <c r="AX387" s="75">
        <f>+VLOOKUP($D387,[1]saldo_cons!$A$2:$N$1048576,14,0)</f>
        <v>0</v>
      </c>
      <c r="AY387" s="76">
        <f t="shared" si="669"/>
        <v>0</v>
      </c>
      <c r="AZ387" s="76"/>
      <c r="BA387" s="76"/>
      <c r="BB387" s="75">
        <f>+VLOOKUP($D387,[1]ggr_cons!$A$2:$N$1048576,3,0)</f>
        <v>0</v>
      </c>
      <c r="BC387" s="75">
        <f>+VLOOKUP($D387,[1]ggr_cons!$A$2:$N$1048576,4,0)</f>
        <v>0</v>
      </c>
      <c r="BD387" s="75">
        <f>+VLOOKUP($D387,[1]ggr_cons!$A$2:$N$1048576,5,0)</f>
        <v>0</v>
      </c>
      <c r="BE387" s="75">
        <f>+VLOOKUP($D387,[1]ggr_cons!$A$2:$N$1048576,6,0)</f>
        <v>0</v>
      </c>
      <c r="BF387" s="75">
        <f>+VLOOKUP($D387,[1]ggr_cons!$A$2:$N$1048576,7,0)</f>
        <v>0</v>
      </c>
      <c r="BG387" s="75">
        <f>+VLOOKUP($D387,[1]ggr_cons!$A$2:$N$1048576,8,0)</f>
        <v>0</v>
      </c>
      <c r="BH387" s="75">
        <f>+VLOOKUP($D387,[1]ggr_cons!$A$2:$N$1048576,9,0)</f>
        <v>0</v>
      </c>
      <c r="BI387" s="75">
        <f>+VLOOKUP($D387,[1]ggr_cons!$A$2:$N$1048576,10,0)</f>
        <v>0</v>
      </c>
      <c r="BJ387" s="75">
        <f>+VLOOKUP($D387,[1]ggr_cons!$A$2:$N$1048576,11,0)</f>
        <v>0</v>
      </c>
      <c r="BK387" s="75">
        <f>+VLOOKUP($D387,[1]ggr_cons!$A$2:$N$1048576,12,0)</f>
        <v>0</v>
      </c>
      <c r="BL387" s="75">
        <f>+VLOOKUP($D387,[1]ggr_cons!$A$2:$N$1048576,13,0)</f>
        <v>0</v>
      </c>
      <c r="BM387" s="75">
        <f>+VLOOKUP($D387,[1]ggr_cons!$A$2:$N$1048576,14,0)</f>
        <v>0</v>
      </c>
      <c r="BN387" s="76">
        <f t="shared" si="670"/>
        <v>0</v>
      </c>
      <c r="BO387" s="75"/>
      <c r="BP387" s="75"/>
      <c r="BQ387" s="77">
        <f t="shared" si="593"/>
        <v>0</v>
      </c>
      <c r="BR387" s="77">
        <f t="shared" si="594"/>
        <v>0</v>
      </c>
      <c r="BS387" s="77">
        <f t="shared" si="595"/>
        <v>0</v>
      </c>
      <c r="BT387" s="77">
        <f t="shared" si="596"/>
        <v>0</v>
      </c>
      <c r="BU387" s="77">
        <f t="shared" si="597"/>
        <v>0</v>
      </c>
      <c r="BV387" s="77">
        <f t="shared" si="598"/>
        <v>0</v>
      </c>
      <c r="BW387" s="77">
        <f t="shared" si="599"/>
        <v>0</v>
      </c>
      <c r="BX387" s="77">
        <f t="shared" si="600"/>
        <v>0</v>
      </c>
      <c r="BY387" s="77">
        <f t="shared" si="601"/>
        <v>0</v>
      </c>
      <c r="BZ387" s="77">
        <f t="shared" si="602"/>
        <v>0</v>
      </c>
      <c r="CA387" s="77">
        <f t="shared" si="603"/>
        <v>0</v>
      </c>
      <c r="CB387" s="77">
        <f t="shared" si="604"/>
        <v>0</v>
      </c>
      <c r="CC387" s="77">
        <f t="shared" si="605"/>
        <v>0</v>
      </c>
      <c r="CD387" s="75"/>
      <c r="CE387" s="77"/>
      <c r="CF387" s="77">
        <f t="shared" si="606"/>
        <v>0</v>
      </c>
      <c r="CG387" s="77">
        <f t="shared" si="607"/>
        <v>0</v>
      </c>
      <c r="CH387" s="77">
        <f t="shared" si="608"/>
        <v>0</v>
      </c>
      <c r="CI387" s="77">
        <f t="shared" si="609"/>
        <v>0</v>
      </c>
      <c r="CJ387" s="77">
        <f t="shared" si="610"/>
        <v>0</v>
      </c>
      <c r="CK387" s="77">
        <f t="shared" si="611"/>
        <v>0</v>
      </c>
      <c r="CL387" s="77">
        <f t="shared" si="612"/>
        <v>0</v>
      </c>
      <c r="CM387" s="77">
        <f t="shared" si="613"/>
        <v>0</v>
      </c>
      <c r="CN387" s="77">
        <f t="shared" si="614"/>
        <v>0</v>
      </c>
      <c r="CO387" s="77">
        <f t="shared" si="615"/>
        <v>0</v>
      </c>
      <c r="CP387" s="77">
        <f t="shared" si="616"/>
        <v>0</v>
      </c>
      <c r="CQ387" s="77">
        <f t="shared" si="617"/>
        <v>0</v>
      </c>
      <c r="CR387" s="77">
        <f t="shared" si="618"/>
        <v>0</v>
      </c>
      <c r="CS387" s="75"/>
      <c r="CT387" s="75"/>
      <c r="CU387" s="78">
        <f t="shared" si="631"/>
        <v>0</v>
      </c>
      <c r="CV387" s="78">
        <f t="shared" si="632"/>
        <v>0</v>
      </c>
      <c r="CW387" s="78">
        <f t="shared" si="633"/>
        <v>0</v>
      </c>
      <c r="CX387" s="78">
        <f t="shared" si="634"/>
        <v>0</v>
      </c>
      <c r="CY387" s="78">
        <f t="shared" si="635"/>
        <v>0</v>
      </c>
      <c r="CZ387" s="78">
        <f t="shared" si="636"/>
        <v>0</v>
      </c>
      <c r="DA387" s="78">
        <f t="shared" si="637"/>
        <v>0</v>
      </c>
      <c r="DB387" s="78">
        <f t="shared" si="638"/>
        <v>0</v>
      </c>
      <c r="DC387" s="78">
        <f t="shared" si="639"/>
        <v>0</v>
      </c>
      <c r="DD387" s="78">
        <f t="shared" si="640"/>
        <v>0</v>
      </c>
      <c r="DE387" s="78">
        <f t="shared" si="641"/>
        <v>0</v>
      </c>
      <c r="DF387" s="78">
        <f t="shared" si="642"/>
        <v>0</v>
      </c>
      <c r="DG387" s="77">
        <f t="shared" si="643"/>
        <v>0</v>
      </c>
      <c r="DH387" s="75"/>
      <c r="DJ387" s="6">
        <f t="shared" si="644"/>
        <v>0</v>
      </c>
      <c r="DK387" s="6">
        <f t="shared" si="645"/>
        <v>0</v>
      </c>
      <c r="DL387" s="6">
        <f t="shared" si="646"/>
        <v>0</v>
      </c>
      <c r="DM387" s="6">
        <f t="shared" si="647"/>
        <v>0</v>
      </c>
      <c r="DN387" s="6">
        <f t="shared" si="648"/>
        <v>0</v>
      </c>
      <c r="DO387" s="6">
        <f t="shared" si="649"/>
        <v>0</v>
      </c>
      <c r="DP387" s="6">
        <f t="shared" si="650"/>
        <v>0</v>
      </c>
      <c r="DQ387" s="6">
        <f t="shared" si="651"/>
        <v>0</v>
      </c>
      <c r="DR387" s="6">
        <f t="shared" si="652"/>
        <v>0</v>
      </c>
      <c r="DS387" s="6">
        <f t="shared" si="653"/>
        <v>0</v>
      </c>
      <c r="DT387" s="6">
        <f t="shared" si="654"/>
        <v>0</v>
      </c>
      <c r="DU387" s="6">
        <f t="shared" si="655"/>
        <v>0</v>
      </c>
      <c r="DV387" s="77">
        <f t="shared" si="673"/>
        <v>0</v>
      </c>
      <c r="DY387" s="6">
        <v>0</v>
      </c>
      <c r="DZ387" s="6">
        <v>0</v>
      </c>
      <c r="EA387" s="6">
        <v>0</v>
      </c>
      <c r="EB387" s="6">
        <v>0</v>
      </c>
      <c r="EC387" s="6">
        <v>0</v>
      </c>
      <c r="ED387" s="6">
        <v>0</v>
      </c>
      <c r="EE387" s="6">
        <v>0</v>
      </c>
      <c r="EF387" s="6">
        <v>0</v>
      </c>
      <c r="EG387" s="6">
        <v>0</v>
      </c>
      <c r="EH387" s="6">
        <v>0</v>
      </c>
      <c r="EI387" s="6">
        <v>0</v>
      </c>
      <c r="EJ387" s="6">
        <v>0</v>
      </c>
      <c r="EK387" s="77">
        <f t="shared" si="671"/>
        <v>0</v>
      </c>
      <c r="EO387" s="75">
        <f t="shared" si="619"/>
        <v>0</v>
      </c>
      <c r="EP387" s="75">
        <f t="shared" si="620"/>
        <v>0</v>
      </c>
      <c r="EQ387" s="75">
        <f t="shared" si="621"/>
        <v>0</v>
      </c>
      <c r="ER387" s="75">
        <f t="shared" si="622"/>
        <v>0</v>
      </c>
      <c r="ES387" s="75">
        <f t="shared" si="623"/>
        <v>0</v>
      </c>
      <c r="ET387" s="75">
        <f t="shared" si="624"/>
        <v>0</v>
      </c>
      <c r="EU387" s="75">
        <f t="shared" si="625"/>
        <v>0</v>
      </c>
      <c r="EV387" s="75">
        <f t="shared" si="626"/>
        <v>0</v>
      </c>
      <c r="EW387" s="75">
        <f t="shared" si="627"/>
        <v>0</v>
      </c>
      <c r="EX387" s="75">
        <f t="shared" si="628"/>
        <v>0</v>
      </c>
      <c r="EY387" s="75">
        <f t="shared" si="629"/>
        <v>0</v>
      </c>
      <c r="EZ387" s="75">
        <f t="shared" si="630"/>
        <v>0</v>
      </c>
      <c r="FA387" s="77">
        <f t="shared" si="672"/>
        <v>0</v>
      </c>
      <c r="FD387" s="75">
        <f t="shared" si="656"/>
        <v>0</v>
      </c>
      <c r="FE387" s="75">
        <f t="shared" si="657"/>
        <v>0</v>
      </c>
      <c r="FF387" s="75">
        <f t="shared" si="658"/>
        <v>0</v>
      </c>
      <c r="FG387" s="75">
        <f t="shared" si="659"/>
        <v>0</v>
      </c>
      <c r="FH387" s="75">
        <f t="shared" si="660"/>
        <v>0</v>
      </c>
      <c r="FI387" s="75">
        <f t="shared" si="661"/>
        <v>0</v>
      </c>
      <c r="FJ387" s="75">
        <f t="shared" si="662"/>
        <v>0</v>
      </c>
      <c r="FK387" s="75">
        <f t="shared" si="663"/>
        <v>0</v>
      </c>
      <c r="FL387" s="75">
        <f t="shared" si="664"/>
        <v>0</v>
      </c>
      <c r="FM387" s="75">
        <f t="shared" si="665"/>
        <v>0</v>
      </c>
      <c r="FN387" s="75">
        <f t="shared" si="666"/>
        <v>0</v>
      </c>
      <c r="FO387" s="75">
        <f t="shared" si="667"/>
        <v>0</v>
      </c>
      <c r="FP387" s="75">
        <f t="shared" si="668"/>
        <v>0</v>
      </c>
    </row>
    <row r="388" spans="1:172" ht="15" customHeight="1" outlineLevel="2" x14ac:dyDescent="0.25">
      <c r="A388" s="65" t="s">
        <v>1114</v>
      </c>
      <c r="B388" s="65" t="s">
        <v>1114</v>
      </c>
      <c r="C388" s="65" t="s">
        <v>1114</v>
      </c>
      <c r="D388" s="64">
        <v>10021</v>
      </c>
      <c r="E388" s="62"/>
      <c r="F388" s="39" t="s">
        <v>1093</v>
      </c>
      <c r="G388" s="36" t="s">
        <v>410</v>
      </c>
      <c r="H388" s="36" t="s">
        <v>410</v>
      </c>
      <c r="I388" s="39"/>
      <c r="J388" s="44"/>
      <c r="K388" s="44"/>
      <c r="L388" s="32"/>
      <c r="M388" s="33" t="s">
        <v>405</v>
      </c>
      <c r="N388" s="34"/>
      <c r="O388" s="34"/>
      <c r="P388" s="34"/>
      <c r="Q388" s="34"/>
      <c r="R388" s="33"/>
      <c r="S388" s="33"/>
      <c r="T388" s="33">
        <v>30</v>
      </c>
      <c r="U388" s="33"/>
      <c r="X388" s="75">
        <f>+VLOOKUP($D388,[1]venta_neta_cons!$A$2:$N$1048576,3,0)</f>
        <v>0</v>
      </c>
      <c r="Y388" s="75">
        <f>+VLOOKUP($D388,[1]venta_neta_cons!$A$2:$N$1048576,4,0)</f>
        <v>0</v>
      </c>
      <c r="Z388" s="75">
        <f>+VLOOKUP($D388,[1]venta_neta_cons!$A$2:$N$1048576,5,0)</f>
        <v>0</v>
      </c>
      <c r="AA388" s="75">
        <f>+VLOOKUP($D388,[1]venta_neta_cons!$A$2:$N$1048576,6,0)</f>
        <v>0</v>
      </c>
      <c r="AB388" s="75">
        <f>+VLOOKUP($D388,[1]venta_neta_cons!$A$2:$N$1048576,7,0)</f>
        <v>0</v>
      </c>
      <c r="AC388" s="75">
        <f>+VLOOKUP($D388,[1]venta_neta_cons!$A$2:$N$1048576,8,0)</f>
        <v>0</v>
      </c>
      <c r="AD388" s="75">
        <f>+VLOOKUP($D388,[1]venta_neta_cons!$A$2:$N$1048576,9,0)</f>
        <v>0</v>
      </c>
      <c r="AE388" s="75">
        <f>+VLOOKUP($D388,[1]venta_neta_cons!$A$2:$N$1048576,10,0)</f>
        <v>0</v>
      </c>
      <c r="AF388" s="75">
        <f>+VLOOKUP($D388,[1]venta_neta_cons!$A$2:$N$1048576,11,0)</f>
        <v>0</v>
      </c>
      <c r="AG388" s="75">
        <f>+VLOOKUP($D388,[1]venta_neta_cons!$A$2:$N$1048576,12,0)</f>
        <v>0</v>
      </c>
      <c r="AH388" s="75">
        <f>+VLOOKUP($D388,[1]venta_neta_cons!$A$2:$N$1048576,13,0)</f>
        <v>0</v>
      </c>
      <c r="AI388" s="75">
        <f>+VLOOKUP($D388,[1]venta_neta_cons!$A$2:$N$1048576,14,0)</f>
        <v>0</v>
      </c>
      <c r="AJ388" s="76">
        <f t="shared" si="592"/>
        <v>0</v>
      </c>
      <c r="AK388" s="159" t="e">
        <f t="shared" si="590"/>
        <v>#DIV/0!</v>
      </c>
      <c r="AL388" s="76"/>
      <c r="AM388" s="75">
        <f>+VLOOKUP($D388,[1]saldo_cons!$A$2:$N$1048576,3,0)</f>
        <v>0</v>
      </c>
      <c r="AN388" s="75">
        <f>+VLOOKUP($D388,[1]saldo_cons!$A$2:$N$1048576,4,0)</f>
        <v>0</v>
      </c>
      <c r="AO388" s="75">
        <f>+VLOOKUP($D388,[1]saldo_cons!$A$2:$N$1048576,5,0)</f>
        <v>0</v>
      </c>
      <c r="AP388" s="75">
        <f>+VLOOKUP($D388,[1]saldo_cons!$A$2:$N$1048576,6,0)</f>
        <v>0</v>
      </c>
      <c r="AQ388" s="75">
        <f>+VLOOKUP($D388,[1]saldo_cons!$A$2:$N$1048576,7,0)</f>
        <v>0</v>
      </c>
      <c r="AR388" s="75">
        <f>+VLOOKUP($D388,[1]saldo_cons!$A$2:$N$1048576,8,0)</f>
        <v>0</v>
      </c>
      <c r="AS388" s="75">
        <f>+VLOOKUP($D388,[1]saldo_cons!$A$2:$N$1048576,9,0)</f>
        <v>0</v>
      </c>
      <c r="AT388" s="75">
        <f>+VLOOKUP($D388,[1]saldo_cons!$A$2:$N$1048576,10,0)</f>
        <v>0</v>
      </c>
      <c r="AU388" s="75">
        <f>+VLOOKUP($D388,[1]saldo_cons!$A$2:$N$1048576,11,0)</f>
        <v>0</v>
      </c>
      <c r="AV388" s="75">
        <f>+VLOOKUP($D388,[1]saldo_cons!$A$2:$N$1048576,12,0)</f>
        <v>0</v>
      </c>
      <c r="AW388" s="75">
        <f>+VLOOKUP($D388,[1]saldo_cons!$A$2:$N$1048576,13,0)</f>
        <v>0</v>
      </c>
      <c r="AX388" s="75">
        <f>+VLOOKUP($D388,[1]saldo_cons!$A$2:$N$1048576,14,0)</f>
        <v>0</v>
      </c>
      <c r="AY388" s="76">
        <f t="shared" si="669"/>
        <v>0</v>
      </c>
      <c r="AZ388" s="76"/>
      <c r="BA388" s="76"/>
      <c r="BB388" s="75">
        <f>+VLOOKUP($D388,[1]ggr_cons!$A$2:$N$1048576,3,0)</f>
        <v>0</v>
      </c>
      <c r="BC388" s="75">
        <f>+VLOOKUP($D388,[1]ggr_cons!$A$2:$N$1048576,4,0)</f>
        <v>0</v>
      </c>
      <c r="BD388" s="75">
        <f>+VLOOKUP($D388,[1]ggr_cons!$A$2:$N$1048576,5,0)</f>
        <v>0</v>
      </c>
      <c r="BE388" s="75">
        <f>+VLOOKUP($D388,[1]ggr_cons!$A$2:$N$1048576,6,0)</f>
        <v>0</v>
      </c>
      <c r="BF388" s="75">
        <f>+VLOOKUP($D388,[1]ggr_cons!$A$2:$N$1048576,7,0)</f>
        <v>0</v>
      </c>
      <c r="BG388" s="75">
        <f>+VLOOKUP($D388,[1]ggr_cons!$A$2:$N$1048576,8,0)</f>
        <v>0</v>
      </c>
      <c r="BH388" s="75">
        <f>+VLOOKUP($D388,[1]ggr_cons!$A$2:$N$1048576,9,0)</f>
        <v>0</v>
      </c>
      <c r="BI388" s="75">
        <f>+VLOOKUP($D388,[1]ggr_cons!$A$2:$N$1048576,10,0)</f>
        <v>0</v>
      </c>
      <c r="BJ388" s="75">
        <f>+VLOOKUP($D388,[1]ggr_cons!$A$2:$N$1048576,11,0)</f>
        <v>0</v>
      </c>
      <c r="BK388" s="75">
        <f>+VLOOKUP($D388,[1]ggr_cons!$A$2:$N$1048576,12,0)</f>
        <v>0</v>
      </c>
      <c r="BL388" s="75">
        <f>+VLOOKUP($D388,[1]ggr_cons!$A$2:$N$1048576,13,0)</f>
        <v>0</v>
      </c>
      <c r="BM388" s="75">
        <f>+VLOOKUP($D388,[1]ggr_cons!$A$2:$N$1048576,14,0)</f>
        <v>0</v>
      </c>
      <c r="BN388" s="76">
        <f t="shared" si="670"/>
        <v>0</v>
      </c>
      <c r="BO388" s="75"/>
      <c r="BP388" s="75"/>
      <c r="BQ388" s="77">
        <f t="shared" si="593"/>
        <v>0</v>
      </c>
      <c r="BR388" s="77">
        <f t="shared" si="594"/>
        <v>0</v>
      </c>
      <c r="BS388" s="77">
        <f t="shared" si="595"/>
        <v>0</v>
      </c>
      <c r="BT388" s="77">
        <f t="shared" si="596"/>
        <v>0</v>
      </c>
      <c r="BU388" s="77">
        <f t="shared" si="597"/>
        <v>0</v>
      </c>
      <c r="BV388" s="77">
        <f t="shared" si="598"/>
        <v>0</v>
      </c>
      <c r="BW388" s="77">
        <f t="shared" si="599"/>
        <v>0</v>
      </c>
      <c r="BX388" s="77">
        <f t="shared" si="600"/>
        <v>0</v>
      </c>
      <c r="BY388" s="77">
        <f t="shared" si="601"/>
        <v>0</v>
      </c>
      <c r="BZ388" s="77">
        <f t="shared" si="602"/>
        <v>0</v>
      </c>
      <c r="CA388" s="77">
        <f t="shared" si="603"/>
        <v>0</v>
      </c>
      <c r="CB388" s="77">
        <f t="shared" si="604"/>
        <v>0</v>
      </c>
      <c r="CC388" s="77">
        <f t="shared" si="605"/>
        <v>0</v>
      </c>
      <c r="CD388" s="75"/>
      <c r="CE388" s="77"/>
      <c r="CF388" s="77">
        <f t="shared" si="606"/>
        <v>0</v>
      </c>
      <c r="CG388" s="77">
        <f t="shared" si="607"/>
        <v>0</v>
      </c>
      <c r="CH388" s="77">
        <f t="shared" si="608"/>
        <v>0</v>
      </c>
      <c r="CI388" s="77">
        <f t="shared" si="609"/>
        <v>0</v>
      </c>
      <c r="CJ388" s="77">
        <f t="shared" si="610"/>
        <v>0</v>
      </c>
      <c r="CK388" s="77">
        <f t="shared" si="611"/>
        <v>0</v>
      </c>
      <c r="CL388" s="77">
        <f t="shared" si="612"/>
        <v>0</v>
      </c>
      <c r="CM388" s="77">
        <f t="shared" si="613"/>
        <v>0</v>
      </c>
      <c r="CN388" s="77">
        <f t="shared" si="614"/>
        <v>0</v>
      </c>
      <c r="CO388" s="77">
        <f t="shared" si="615"/>
        <v>0</v>
      </c>
      <c r="CP388" s="77">
        <f t="shared" si="616"/>
        <v>0</v>
      </c>
      <c r="CQ388" s="77">
        <f t="shared" si="617"/>
        <v>0</v>
      </c>
      <c r="CR388" s="77">
        <f t="shared" si="618"/>
        <v>0</v>
      </c>
      <c r="CS388" s="75"/>
      <c r="CT388" s="75"/>
      <c r="CU388" s="78">
        <f t="shared" si="631"/>
        <v>0</v>
      </c>
      <c r="CV388" s="78">
        <f t="shared" si="632"/>
        <v>0</v>
      </c>
      <c r="CW388" s="78">
        <f t="shared" si="633"/>
        <v>0</v>
      </c>
      <c r="CX388" s="78">
        <f t="shared" si="634"/>
        <v>0</v>
      </c>
      <c r="CY388" s="78">
        <f t="shared" si="635"/>
        <v>0</v>
      </c>
      <c r="CZ388" s="78">
        <f t="shared" si="636"/>
        <v>0</v>
      </c>
      <c r="DA388" s="78">
        <f t="shared" si="637"/>
        <v>0</v>
      </c>
      <c r="DB388" s="78">
        <f t="shared" si="638"/>
        <v>0</v>
      </c>
      <c r="DC388" s="78">
        <f t="shared" si="639"/>
        <v>0</v>
      </c>
      <c r="DD388" s="78">
        <f t="shared" si="640"/>
        <v>0</v>
      </c>
      <c r="DE388" s="78">
        <f t="shared" si="641"/>
        <v>0</v>
      </c>
      <c r="DF388" s="78">
        <f t="shared" si="642"/>
        <v>0</v>
      </c>
      <c r="DG388" s="77">
        <f t="shared" si="643"/>
        <v>0</v>
      </c>
      <c r="DH388" s="75"/>
      <c r="DJ388" s="6">
        <f t="shared" si="644"/>
        <v>0</v>
      </c>
      <c r="DK388" s="6">
        <f t="shared" si="645"/>
        <v>0</v>
      </c>
      <c r="DL388" s="6">
        <f t="shared" si="646"/>
        <v>0</v>
      </c>
      <c r="DM388" s="6">
        <f t="shared" si="647"/>
        <v>0</v>
      </c>
      <c r="DN388" s="6">
        <f t="shared" si="648"/>
        <v>0</v>
      </c>
      <c r="DO388" s="6">
        <f t="shared" si="649"/>
        <v>0</v>
      </c>
      <c r="DP388" s="6">
        <f t="shared" si="650"/>
        <v>0</v>
      </c>
      <c r="DQ388" s="6">
        <f t="shared" si="651"/>
        <v>0</v>
      </c>
      <c r="DR388" s="6">
        <f t="shared" si="652"/>
        <v>0</v>
      </c>
      <c r="DS388" s="6">
        <f t="shared" si="653"/>
        <v>0</v>
      </c>
      <c r="DT388" s="6">
        <f t="shared" si="654"/>
        <v>0</v>
      </c>
      <c r="DU388" s="6">
        <f t="shared" si="655"/>
        <v>0</v>
      </c>
      <c r="DV388" s="77">
        <f t="shared" si="673"/>
        <v>0</v>
      </c>
      <c r="DY388" s="6">
        <v>0</v>
      </c>
      <c r="DZ388" s="6">
        <v>0</v>
      </c>
      <c r="EA388" s="6">
        <v>0</v>
      </c>
      <c r="EB388" s="6">
        <v>0</v>
      </c>
      <c r="EC388" s="6">
        <v>0</v>
      </c>
      <c r="ED388" s="6">
        <v>0</v>
      </c>
      <c r="EE388" s="6">
        <v>0</v>
      </c>
      <c r="EF388" s="6">
        <v>0</v>
      </c>
      <c r="EG388" s="6">
        <v>0</v>
      </c>
      <c r="EH388" s="6">
        <v>0</v>
      </c>
      <c r="EI388" s="6">
        <v>0</v>
      </c>
      <c r="EJ388" s="6">
        <v>0</v>
      </c>
      <c r="EK388" s="77">
        <f t="shared" si="671"/>
        <v>0</v>
      </c>
      <c r="EO388" s="75">
        <f t="shared" si="619"/>
        <v>0</v>
      </c>
      <c r="EP388" s="75">
        <f t="shared" si="620"/>
        <v>0</v>
      </c>
      <c r="EQ388" s="75">
        <f t="shared" si="621"/>
        <v>0</v>
      </c>
      <c r="ER388" s="75">
        <f t="shared" si="622"/>
        <v>0</v>
      </c>
      <c r="ES388" s="75">
        <f t="shared" si="623"/>
        <v>0</v>
      </c>
      <c r="ET388" s="75">
        <f t="shared" si="624"/>
        <v>0</v>
      </c>
      <c r="EU388" s="75">
        <f t="shared" si="625"/>
        <v>0</v>
      </c>
      <c r="EV388" s="75">
        <f t="shared" si="626"/>
        <v>0</v>
      </c>
      <c r="EW388" s="75">
        <f t="shared" si="627"/>
        <v>0</v>
      </c>
      <c r="EX388" s="75">
        <f t="shared" si="628"/>
        <v>0</v>
      </c>
      <c r="EY388" s="75">
        <f t="shared" si="629"/>
        <v>0</v>
      </c>
      <c r="EZ388" s="75">
        <f t="shared" si="630"/>
        <v>0</v>
      </c>
      <c r="FA388" s="77">
        <f t="shared" si="672"/>
        <v>0</v>
      </c>
      <c r="FD388" s="75">
        <f t="shared" si="656"/>
        <v>0</v>
      </c>
      <c r="FE388" s="75">
        <f t="shared" si="657"/>
        <v>0</v>
      </c>
      <c r="FF388" s="75">
        <f t="shared" si="658"/>
        <v>0</v>
      </c>
      <c r="FG388" s="75">
        <f t="shared" si="659"/>
        <v>0</v>
      </c>
      <c r="FH388" s="75">
        <f t="shared" si="660"/>
        <v>0</v>
      </c>
      <c r="FI388" s="75">
        <f t="shared" si="661"/>
        <v>0</v>
      </c>
      <c r="FJ388" s="75">
        <f t="shared" si="662"/>
        <v>0</v>
      </c>
      <c r="FK388" s="75">
        <f t="shared" si="663"/>
        <v>0</v>
      </c>
      <c r="FL388" s="75">
        <f t="shared" si="664"/>
        <v>0</v>
      </c>
      <c r="FM388" s="75">
        <f t="shared" si="665"/>
        <v>0</v>
      </c>
      <c r="FN388" s="75">
        <f t="shared" si="666"/>
        <v>0</v>
      </c>
      <c r="FO388" s="75">
        <f t="shared" si="667"/>
        <v>0</v>
      </c>
      <c r="FP388" s="75">
        <f t="shared" si="668"/>
        <v>0</v>
      </c>
    </row>
    <row r="389" spans="1:172" ht="15" customHeight="1" outlineLevel="2" x14ac:dyDescent="0.25">
      <c r="A389" s="65" t="s">
        <v>1114</v>
      </c>
      <c r="B389" s="65" t="s">
        <v>1114</v>
      </c>
      <c r="C389" s="65" t="s">
        <v>1114</v>
      </c>
      <c r="D389" s="64">
        <v>10030</v>
      </c>
      <c r="E389" s="62"/>
      <c r="F389" s="39" t="s">
        <v>1094</v>
      </c>
      <c r="G389" s="36" t="s">
        <v>410</v>
      </c>
      <c r="H389" s="36" t="s">
        <v>410</v>
      </c>
      <c r="I389" s="39"/>
      <c r="J389" s="44"/>
      <c r="K389" s="44"/>
      <c r="L389" s="32"/>
      <c r="M389" s="33" t="s">
        <v>405</v>
      </c>
      <c r="N389" s="34"/>
      <c r="O389" s="34"/>
      <c r="P389" s="34"/>
      <c r="Q389" s="34"/>
      <c r="R389" s="33"/>
      <c r="S389" s="33"/>
      <c r="T389" s="33">
        <v>30</v>
      </c>
      <c r="U389" s="33"/>
      <c r="X389" s="75">
        <f>+VLOOKUP($D389,[1]venta_neta_cons!$A$2:$N$1048576,3,0)</f>
        <v>0</v>
      </c>
      <c r="Y389" s="75">
        <f>+VLOOKUP($D389,[1]venta_neta_cons!$A$2:$N$1048576,4,0)</f>
        <v>0</v>
      </c>
      <c r="Z389" s="75">
        <f>+VLOOKUP($D389,[1]venta_neta_cons!$A$2:$N$1048576,5,0)</f>
        <v>0</v>
      </c>
      <c r="AA389" s="75">
        <f>+VLOOKUP($D389,[1]venta_neta_cons!$A$2:$N$1048576,6,0)</f>
        <v>0</v>
      </c>
      <c r="AB389" s="75">
        <f>+VLOOKUP($D389,[1]venta_neta_cons!$A$2:$N$1048576,7,0)</f>
        <v>0</v>
      </c>
      <c r="AC389" s="75">
        <f>+VLOOKUP($D389,[1]venta_neta_cons!$A$2:$N$1048576,8,0)</f>
        <v>0</v>
      </c>
      <c r="AD389" s="75">
        <f>+VLOOKUP($D389,[1]venta_neta_cons!$A$2:$N$1048576,9,0)</f>
        <v>0</v>
      </c>
      <c r="AE389" s="75">
        <f>+VLOOKUP($D389,[1]venta_neta_cons!$A$2:$N$1048576,10,0)</f>
        <v>0</v>
      </c>
      <c r="AF389" s="75">
        <f>+VLOOKUP($D389,[1]venta_neta_cons!$A$2:$N$1048576,11,0)</f>
        <v>0</v>
      </c>
      <c r="AG389" s="75">
        <f>+VLOOKUP($D389,[1]venta_neta_cons!$A$2:$N$1048576,12,0)</f>
        <v>0</v>
      </c>
      <c r="AH389" s="75">
        <f>+VLOOKUP($D389,[1]venta_neta_cons!$A$2:$N$1048576,13,0)</f>
        <v>0</v>
      </c>
      <c r="AI389" s="75">
        <f>+VLOOKUP($D389,[1]venta_neta_cons!$A$2:$N$1048576,14,0)</f>
        <v>0</v>
      </c>
      <c r="AJ389" s="76">
        <f t="shared" si="592"/>
        <v>0</v>
      </c>
      <c r="AK389" s="159" t="e">
        <f t="shared" ref="AK389:AK410" si="745">+BB389/X389</f>
        <v>#DIV/0!</v>
      </c>
      <c r="AL389" s="76"/>
      <c r="AM389" s="75">
        <f>+VLOOKUP($D389,[1]saldo_cons!$A$2:$N$1048576,3,0)</f>
        <v>0</v>
      </c>
      <c r="AN389" s="75">
        <f>+VLOOKUP($D389,[1]saldo_cons!$A$2:$N$1048576,4,0)</f>
        <v>0</v>
      </c>
      <c r="AO389" s="75">
        <f>+VLOOKUP($D389,[1]saldo_cons!$A$2:$N$1048576,5,0)</f>
        <v>0</v>
      </c>
      <c r="AP389" s="75">
        <f>+VLOOKUP($D389,[1]saldo_cons!$A$2:$N$1048576,6,0)</f>
        <v>0</v>
      </c>
      <c r="AQ389" s="75">
        <f>+VLOOKUP($D389,[1]saldo_cons!$A$2:$N$1048576,7,0)</f>
        <v>0</v>
      </c>
      <c r="AR389" s="75">
        <f>+VLOOKUP($D389,[1]saldo_cons!$A$2:$N$1048576,8,0)</f>
        <v>0</v>
      </c>
      <c r="AS389" s="75">
        <f>+VLOOKUP($D389,[1]saldo_cons!$A$2:$N$1048576,9,0)</f>
        <v>0</v>
      </c>
      <c r="AT389" s="75">
        <f>+VLOOKUP($D389,[1]saldo_cons!$A$2:$N$1048576,10,0)</f>
        <v>0</v>
      </c>
      <c r="AU389" s="75">
        <f>+VLOOKUP($D389,[1]saldo_cons!$A$2:$N$1048576,11,0)</f>
        <v>0</v>
      </c>
      <c r="AV389" s="75">
        <f>+VLOOKUP($D389,[1]saldo_cons!$A$2:$N$1048576,12,0)</f>
        <v>0</v>
      </c>
      <c r="AW389" s="75">
        <f>+VLOOKUP($D389,[1]saldo_cons!$A$2:$N$1048576,13,0)</f>
        <v>0</v>
      </c>
      <c r="AX389" s="75">
        <f>+VLOOKUP($D389,[1]saldo_cons!$A$2:$N$1048576,14,0)</f>
        <v>0</v>
      </c>
      <c r="AY389" s="76">
        <f t="shared" si="669"/>
        <v>0</v>
      </c>
      <c r="AZ389" s="76"/>
      <c r="BA389" s="76"/>
      <c r="BB389" s="75">
        <f>+VLOOKUP($D389,[1]ggr_cons!$A$2:$N$1048576,3,0)</f>
        <v>0</v>
      </c>
      <c r="BC389" s="75">
        <f>+VLOOKUP($D389,[1]ggr_cons!$A$2:$N$1048576,4,0)</f>
        <v>0</v>
      </c>
      <c r="BD389" s="75">
        <f>+VLOOKUP($D389,[1]ggr_cons!$A$2:$N$1048576,5,0)</f>
        <v>0</v>
      </c>
      <c r="BE389" s="75">
        <f>+VLOOKUP($D389,[1]ggr_cons!$A$2:$N$1048576,6,0)</f>
        <v>0</v>
      </c>
      <c r="BF389" s="75">
        <f>+VLOOKUP($D389,[1]ggr_cons!$A$2:$N$1048576,7,0)</f>
        <v>0</v>
      </c>
      <c r="BG389" s="75">
        <f>+VLOOKUP($D389,[1]ggr_cons!$A$2:$N$1048576,8,0)</f>
        <v>0</v>
      </c>
      <c r="BH389" s="75">
        <f>+VLOOKUP($D389,[1]ggr_cons!$A$2:$N$1048576,9,0)</f>
        <v>0</v>
      </c>
      <c r="BI389" s="75">
        <f>+VLOOKUP($D389,[1]ggr_cons!$A$2:$N$1048576,10,0)</f>
        <v>0</v>
      </c>
      <c r="BJ389" s="75">
        <f>+VLOOKUP($D389,[1]ggr_cons!$A$2:$N$1048576,11,0)</f>
        <v>0</v>
      </c>
      <c r="BK389" s="75">
        <f>+VLOOKUP($D389,[1]ggr_cons!$A$2:$N$1048576,12,0)</f>
        <v>0</v>
      </c>
      <c r="BL389" s="75">
        <f>+VLOOKUP($D389,[1]ggr_cons!$A$2:$N$1048576,13,0)</f>
        <v>0</v>
      </c>
      <c r="BM389" s="75">
        <f>+VLOOKUP($D389,[1]ggr_cons!$A$2:$N$1048576,14,0)</f>
        <v>0</v>
      </c>
      <c r="BN389" s="76">
        <f t="shared" si="670"/>
        <v>0</v>
      </c>
      <c r="BO389" s="75"/>
      <c r="BP389" s="75"/>
      <c r="BQ389" s="77">
        <f t="shared" si="593"/>
        <v>0</v>
      </c>
      <c r="BR389" s="77">
        <f t="shared" si="594"/>
        <v>0</v>
      </c>
      <c r="BS389" s="77">
        <f t="shared" si="595"/>
        <v>0</v>
      </c>
      <c r="BT389" s="77">
        <f t="shared" si="596"/>
        <v>0</v>
      </c>
      <c r="BU389" s="77">
        <f t="shared" si="597"/>
        <v>0</v>
      </c>
      <c r="BV389" s="77">
        <f t="shared" si="598"/>
        <v>0</v>
      </c>
      <c r="BW389" s="77">
        <f t="shared" si="599"/>
        <v>0</v>
      </c>
      <c r="BX389" s="77">
        <f t="shared" si="600"/>
        <v>0</v>
      </c>
      <c r="BY389" s="77">
        <f t="shared" si="601"/>
        <v>0</v>
      </c>
      <c r="BZ389" s="77">
        <f t="shared" si="602"/>
        <v>0</v>
      </c>
      <c r="CA389" s="77">
        <f t="shared" si="603"/>
        <v>0</v>
      </c>
      <c r="CB389" s="77">
        <f t="shared" si="604"/>
        <v>0</v>
      </c>
      <c r="CC389" s="77">
        <f t="shared" si="605"/>
        <v>0</v>
      </c>
      <c r="CD389" s="75"/>
      <c r="CE389" s="77"/>
      <c r="CF389" s="77">
        <f t="shared" si="606"/>
        <v>0</v>
      </c>
      <c r="CG389" s="77">
        <f t="shared" si="607"/>
        <v>0</v>
      </c>
      <c r="CH389" s="77">
        <f t="shared" si="608"/>
        <v>0</v>
      </c>
      <c r="CI389" s="77">
        <f t="shared" si="609"/>
        <v>0</v>
      </c>
      <c r="CJ389" s="77">
        <f t="shared" si="610"/>
        <v>0</v>
      </c>
      <c r="CK389" s="77">
        <f t="shared" si="611"/>
        <v>0</v>
      </c>
      <c r="CL389" s="77">
        <f t="shared" si="612"/>
        <v>0</v>
      </c>
      <c r="CM389" s="77">
        <f t="shared" si="613"/>
        <v>0</v>
      </c>
      <c r="CN389" s="77">
        <f t="shared" si="614"/>
        <v>0</v>
      </c>
      <c r="CO389" s="77">
        <f t="shared" si="615"/>
        <v>0</v>
      </c>
      <c r="CP389" s="77">
        <f t="shared" si="616"/>
        <v>0</v>
      </c>
      <c r="CQ389" s="77">
        <f t="shared" si="617"/>
        <v>0</v>
      </c>
      <c r="CR389" s="77">
        <f t="shared" si="618"/>
        <v>0</v>
      </c>
      <c r="CS389" s="75"/>
      <c r="CT389" s="75"/>
      <c r="CU389" s="78">
        <f t="shared" si="631"/>
        <v>0</v>
      </c>
      <c r="CV389" s="78">
        <f t="shared" si="632"/>
        <v>0</v>
      </c>
      <c r="CW389" s="78">
        <f t="shared" si="633"/>
        <v>0</v>
      </c>
      <c r="CX389" s="78">
        <f t="shared" si="634"/>
        <v>0</v>
      </c>
      <c r="CY389" s="78">
        <f t="shared" si="635"/>
        <v>0</v>
      </c>
      <c r="CZ389" s="78">
        <f t="shared" si="636"/>
        <v>0</v>
      </c>
      <c r="DA389" s="78">
        <f t="shared" si="637"/>
        <v>0</v>
      </c>
      <c r="DB389" s="78">
        <f t="shared" si="638"/>
        <v>0</v>
      </c>
      <c r="DC389" s="78">
        <f t="shared" si="639"/>
        <v>0</v>
      </c>
      <c r="DD389" s="78">
        <f t="shared" si="640"/>
        <v>0</v>
      </c>
      <c r="DE389" s="78">
        <f t="shared" si="641"/>
        <v>0</v>
      </c>
      <c r="DF389" s="78">
        <f t="shared" si="642"/>
        <v>0</v>
      </c>
      <c r="DG389" s="77">
        <f t="shared" si="643"/>
        <v>0</v>
      </c>
      <c r="DH389" s="75"/>
      <c r="DJ389" s="6">
        <f t="shared" si="644"/>
        <v>0</v>
      </c>
      <c r="DK389" s="6">
        <f t="shared" si="645"/>
        <v>0</v>
      </c>
      <c r="DL389" s="6">
        <f t="shared" si="646"/>
        <v>0</v>
      </c>
      <c r="DM389" s="6">
        <f t="shared" si="647"/>
        <v>0</v>
      </c>
      <c r="DN389" s="6">
        <f t="shared" si="648"/>
        <v>0</v>
      </c>
      <c r="DO389" s="6">
        <f t="shared" si="649"/>
        <v>0</v>
      </c>
      <c r="DP389" s="6">
        <f t="shared" si="650"/>
        <v>0</v>
      </c>
      <c r="DQ389" s="6">
        <f t="shared" si="651"/>
        <v>0</v>
      </c>
      <c r="DR389" s="6">
        <f t="shared" si="652"/>
        <v>0</v>
      </c>
      <c r="DS389" s="6">
        <f t="shared" si="653"/>
        <v>0</v>
      </c>
      <c r="DT389" s="6">
        <f t="shared" si="654"/>
        <v>0</v>
      </c>
      <c r="DU389" s="6">
        <f t="shared" si="655"/>
        <v>0</v>
      </c>
      <c r="DV389" s="77">
        <f t="shared" si="673"/>
        <v>0</v>
      </c>
      <c r="DY389" s="6">
        <v>0</v>
      </c>
      <c r="DZ389" s="6">
        <v>0</v>
      </c>
      <c r="EA389" s="6">
        <v>0</v>
      </c>
      <c r="EB389" s="6">
        <v>0</v>
      </c>
      <c r="EC389" s="6">
        <v>0</v>
      </c>
      <c r="ED389" s="6">
        <v>0</v>
      </c>
      <c r="EE389" s="6">
        <v>0</v>
      </c>
      <c r="EF389" s="6">
        <v>0</v>
      </c>
      <c r="EG389" s="6">
        <v>0</v>
      </c>
      <c r="EH389" s="6">
        <v>0</v>
      </c>
      <c r="EI389" s="6">
        <v>0</v>
      </c>
      <c r="EJ389" s="6">
        <v>0</v>
      </c>
      <c r="EK389" s="77">
        <f t="shared" si="671"/>
        <v>0</v>
      </c>
      <c r="EO389" s="75">
        <f t="shared" si="619"/>
        <v>0</v>
      </c>
      <c r="EP389" s="75">
        <f t="shared" si="620"/>
        <v>0</v>
      </c>
      <c r="EQ389" s="75">
        <f t="shared" si="621"/>
        <v>0</v>
      </c>
      <c r="ER389" s="75">
        <f t="shared" si="622"/>
        <v>0</v>
      </c>
      <c r="ES389" s="75">
        <f t="shared" si="623"/>
        <v>0</v>
      </c>
      <c r="ET389" s="75">
        <f t="shared" si="624"/>
        <v>0</v>
      </c>
      <c r="EU389" s="75">
        <f t="shared" si="625"/>
        <v>0</v>
      </c>
      <c r="EV389" s="75">
        <f t="shared" si="626"/>
        <v>0</v>
      </c>
      <c r="EW389" s="75">
        <f t="shared" si="627"/>
        <v>0</v>
      </c>
      <c r="EX389" s="75">
        <f t="shared" si="628"/>
        <v>0</v>
      </c>
      <c r="EY389" s="75">
        <f t="shared" si="629"/>
        <v>0</v>
      </c>
      <c r="EZ389" s="75">
        <f t="shared" si="630"/>
        <v>0</v>
      </c>
      <c r="FA389" s="77">
        <f t="shared" si="672"/>
        <v>0</v>
      </c>
      <c r="FD389" s="75">
        <f t="shared" si="656"/>
        <v>0</v>
      </c>
      <c r="FE389" s="75">
        <f t="shared" si="657"/>
        <v>0</v>
      </c>
      <c r="FF389" s="75">
        <f t="shared" si="658"/>
        <v>0</v>
      </c>
      <c r="FG389" s="75">
        <f t="shared" si="659"/>
        <v>0</v>
      </c>
      <c r="FH389" s="75">
        <f t="shared" si="660"/>
        <v>0</v>
      </c>
      <c r="FI389" s="75">
        <f t="shared" si="661"/>
        <v>0</v>
      </c>
      <c r="FJ389" s="75">
        <f t="shared" si="662"/>
        <v>0</v>
      </c>
      <c r="FK389" s="75">
        <f t="shared" si="663"/>
        <v>0</v>
      </c>
      <c r="FL389" s="75">
        <f t="shared" si="664"/>
        <v>0</v>
      </c>
      <c r="FM389" s="75">
        <f t="shared" si="665"/>
        <v>0</v>
      </c>
      <c r="FN389" s="75">
        <f t="shared" si="666"/>
        <v>0</v>
      </c>
      <c r="FO389" s="75">
        <f t="shared" si="667"/>
        <v>0</v>
      </c>
      <c r="FP389" s="75">
        <f t="shared" si="668"/>
        <v>0</v>
      </c>
    </row>
    <row r="390" spans="1:172" ht="15" customHeight="1" outlineLevel="2" x14ac:dyDescent="0.25">
      <c r="A390" s="65" t="s">
        <v>1114</v>
      </c>
      <c r="B390" s="65" t="s">
        <v>1114</v>
      </c>
      <c r="C390" s="65" t="s">
        <v>1114</v>
      </c>
      <c r="D390" s="64">
        <v>16174</v>
      </c>
      <c r="E390" s="62"/>
      <c r="F390" s="39" t="s">
        <v>1095</v>
      </c>
      <c r="G390" s="36" t="s">
        <v>410</v>
      </c>
      <c r="H390" s="36" t="s">
        <v>410</v>
      </c>
      <c r="I390" s="39"/>
      <c r="J390" s="44"/>
      <c r="K390" s="44"/>
      <c r="L390" s="32"/>
      <c r="M390" s="33" t="s">
        <v>405</v>
      </c>
      <c r="N390" s="34"/>
      <c r="O390" s="34"/>
      <c r="P390" s="34"/>
      <c r="Q390" s="34"/>
      <c r="R390" s="33"/>
      <c r="S390" s="33"/>
      <c r="T390" s="33">
        <v>30</v>
      </c>
      <c r="U390" s="33"/>
      <c r="X390" s="75">
        <f>+VLOOKUP($D390,[1]venta_neta_cons!$A$2:$N$1048576,3,0)</f>
        <v>0</v>
      </c>
      <c r="Y390" s="75">
        <f>+VLOOKUP($D390,[1]venta_neta_cons!$A$2:$N$1048576,4,0)</f>
        <v>0</v>
      </c>
      <c r="Z390" s="75">
        <f>+VLOOKUP($D390,[1]venta_neta_cons!$A$2:$N$1048576,5,0)</f>
        <v>0</v>
      </c>
      <c r="AA390" s="75">
        <f>+VLOOKUP($D390,[1]venta_neta_cons!$A$2:$N$1048576,6,0)</f>
        <v>0</v>
      </c>
      <c r="AB390" s="75">
        <f>+VLOOKUP($D390,[1]venta_neta_cons!$A$2:$N$1048576,7,0)</f>
        <v>0</v>
      </c>
      <c r="AC390" s="75">
        <f>+VLOOKUP($D390,[1]venta_neta_cons!$A$2:$N$1048576,8,0)</f>
        <v>0</v>
      </c>
      <c r="AD390" s="75">
        <f>+VLOOKUP($D390,[1]venta_neta_cons!$A$2:$N$1048576,9,0)</f>
        <v>0</v>
      </c>
      <c r="AE390" s="75">
        <f>+VLOOKUP($D390,[1]venta_neta_cons!$A$2:$N$1048576,10,0)</f>
        <v>0</v>
      </c>
      <c r="AF390" s="75">
        <f>+VLOOKUP($D390,[1]venta_neta_cons!$A$2:$N$1048576,11,0)</f>
        <v>0</v>
      </c>
      <c r="AG390" s="75">
        <f>+VLOOKUP($D390,[1]venta_neta_cons!$A$2:$N$1048576,12,0)</f>
        <v>0</v>
      </c>
      <c r="AH390" s="75">
        <f>+VLOOKUP($D390,[1]venta_neta_cons!$A$2:$N$1048576,13,0)</f>
        <v>0</v>
      </c>
      <c r="AI390" s="75">
        <f>+VLOOKUP($D390,[1]venta_neta_cons!$A$2:$N$1048576,14,0)</f>
        <v>0</v>
      </c>
      <c r="AJ390" s="76">
        <f t="shared" si="592"/>
        <v>0</v>
      </c>
      <c r="AK390" s="159" t="e">
        <f t="shared" si="745"/>
        <v>#DIV/0!</v>
      </c>
      <c r="AL390" s="76"/>
      <c r="AM390" s="75">
        <f>+VLOOKUP($D390,[1]saldo_cons!$A$2:$N$1048576,3,0)</f>
        <v>0</v>
      </c>
      <c r="AN390" s="75">
        <f>+VLOOKUP($D390,[1]saldo_cons!$A$2:$N$1048576,4,0)</f>
        <v>0</v>
      </c>
      <c r="AO390" s="75">
        <f>+VLOOKUP($D390,[1]saldo_cons!$A$2:$N$1048576,5,0)</f>
        <v>0</v>
      </c>
      <c r="AP390" s="75">
        <f>+VLOOKUP($D390,[1]saldo_cons!$A$2:$N$1048576,6,0)</f>
        <v>0</v>
      </c>
      <c r="AQ390" s="75">
        <f>+VLOOKUP($D390,[1]saldo_cons!$A$2:$N$1048576,7,0)</f>
        <v>0</v>
      </c>
      <c r="AR390" s="75">
        <f>+VLOOKUP($D390,[1]saldo_cons!$A$2:$N$1048576,8,0)</f>
        <v>0</v>
      </c>
      <c r="AS390" s="75">
        <f>+VLOOKUP($D390,[1]saldo_cons!$A$2:$N$1048576,9,0)</f>
        <v>0</v>
      </c>
      <c r="AT390" s="75">
        <f>+VLOOKUP($D390,[1]saldo_cons!$A$2:$N$1048576,10,0)</f>
        <v>0</v>
      </c>
      <c r="AU390" s="75">
        <f>+VLOOKUP($D390,[1]saldo_cons!$A$2:$N$1048576,11,0)</f>
        <v>0</v>
      </c>
      <c r="AV390" s="75">
        <f>+VLOOKUP($D390,[1]saldo_cons!$A$2:$N$1048576,12,0)</f>
        <v>0</v>
      </c>
      <c r="AW390" s="75">
        <f>+VLOOKUP($D390,[1]saldo_cons!$A$2:$N$1048576,13,0)</f>
        <v>0</v>
      </c>
      <c r="AX390" s="75">
        <f>+VLOOKUP($D390,[1]saldo_cons!$A$2:$N$1048576,14,0)</f>
        <v>0</v>
      </c>
      <c r="AY390" s="76">
        <f t="shared" si="669"/>
        <v>0</v>
      </c>
      <c r="AZ390" s="76"/>
      <c r="BA390" s="76"/>
      <c r="BB390" s="75">
        <f>+VLOOKUP($D390,[1]ggr_cons!$A$2:$N$1048576,3,0)</f>
        <v>0</v>
      </c>
      <c r="BC390" s="75">
        <f>+VLOOKUP($D390,[1]ggr_cons!$A$2:$N$1048576,4,0)</f>
        <v>0</v>
      </c>
      <c r="BD390" s="75">
        <f>+VLOOKUP($D390,[1]ggr_cons!$A$2:$N$1048576,5,0)</f>
        <v>0</v>
      </c>
      <c r="BE390" s="75">
        <f>+VLOOKUP($D390,[1]ggr_cons!$A$2:$N$1048576,6,0)</f>
        <v>0</v>
      </c>
      <c r="BF390" s="75">
        <f>+VLOOKUP($D390,[1]ggr_cons!$A$2:$N$1048576,7,0)</f>
        <v>0</v>
      </c>
      <c r="BG390" s="75">
        <f>+VLOOKUP($D390,[1]ggr_cons!$A$2:$N$1048576,8,0)</f>
        <v>0</v>
      </c>
      <c r="BH390" s="75">
        <f>+VLOOKUP($D390,[1]ggr_cons!$A$2:$N$1048576,9,0)</f>
        <v>0</v>
      </c>
      <c r="BI390" s="75">
        <f>+VLOOKUP($D390,[1]ggr_cons!$A$2:$N$1048576,10,0)</f>
        <v>0</v>
      </c>
      <c r="BJ390" s="75">
        <f>+VLOOKUP($D390,[1]ggr_cons!$A$2:$N$1048576,11,0)</f>
        <v>0</v>
      </c>
      <c r="BK390" s="75">
        <f>+VLOOKUP($D390,[1]ggr_cons!$A$2:$N$1048576,12,0)</f>
        <v>0</v>
      </c>
      <c r="BL390" s="75">
        <f>+VLOOKUP($D390,[1]ggr_cons!$A$2:$N$1048576,13,0)</f>
        <v>0</v>
      </c>
      <c r="BM390" s="75">
        <f>+VLOOKUP($D390,[1]ggr_cons!$A$2:$N$1048576,14,0)</f>
        <v>0</v>
      </c>
      <c r="BN390" s="76">
        <f t="shared" si="670"/>
        <v>0</v>
      </c>
      <c r="BO390" s="75"/>
      <c r="BP390" s="75"/>
      <c r="BQ390" s="77">
        <f t="shared" si="593"/>
        <v>0</v>
      </c>
      <c r="BR390" s="77">
        <f t="shared" si="594"/>
        <v>0</v>
      </c>
      <c r="BS390" s="77">
        <f t="shared" si="595"/>
        <v>0</v>
      </c>
      <c r="BT390" s="77">
        <f t="shared" si="596"/>
        <v>0</v>
      </c>
      <c r="BU390" s="77">
        <f t="shared" si="597"/>
        <v>0</v>
      </c>
      <c r="BV390" s="77">
        <f t="shared" si="598"/>
        <v>0</v>
      </c>
      <c r="BW390" s="77">
        <f t="shared" si="599"/>
        <v>0</v>
      </c>
      <c r="BX390" s="77">
        <f t="shared" si="600"/>
        <v>0</v>
      </c>
      <c r="BY390" s="77">
        <f t="shared" si="601"/>
        <v>0</v>
      </c>
      <c r="BZ390" s="77">
        <f t="shared" si="602"/>
        <v>0</v>
      </c>
      <c r="CA390" s="77">
        <f t="shared" si="603"/>
        <v>0</v>
      </c>
      <c r="CB390" s="77">
        <f t="shared" si="604"/>
        <v>0</v>
      </c>
      <c r="CC390" s="77">
        <f t="shared" si="605"/>
        <v>0</v>
      </c>
      <c r="CD390" s="75"/>
      <c r="CE390" s="77"/>
      <c r="CF390" s="77">
        <f t="shared" si="606"/>
        <v>0</v>
      </c>
      <c r="CG390" s="77">
        <f t="shared" si="607"/>
        <v>0</v>
      </c>
      <c r="CH390" s="77">
        <f t="shared" si="608"/>
        <v>0</v>
      </c>
      <c r="CI390" s="77">
        <f t="shared" si="609"/>
        <v>0</v>
      </c>
      <c r="CJ390" s="77">
        <f t="shared" si="610"/>
        <v>0</v>
      </c>
      <c r="CK390" s="77">
        <f t="shared" si="611"/>
        <v>0</v>
      </c>
      <c r="CL390" s="77">
        <f t="shared" si="612"/>
        <v>0</v>
      </c>
      <c r="CM390" s="77">
        <f t="shared" si="613"/>
        <v>0</v>
      </c>
      <c r="CN390" s="77">
        <f t="shared" si="614"/>
        <v>0</v>
      </c>
      <c r="CO390" s="77">
        <f t="shared" si="615"/>
        <v>0</v>
      </c>
      <c r="CP390" s="77">
        <f t="shared" si="616"/>
        <v>0</v>
      </c>
      <c r="CQ390" s="77">
        <f t="shared" si="617"/>
        <v>0</v>
      </c>
      <c r="CR390" s="77">
        <f t="shared" si="618"/>
        <v>0</v>
      </c>
      <c r="CS390" s="75"/>
      <c r="CT390" s="75"/>
      <c r="CU390" s="78">
        <f t="shared" si="631"/>
        <v>0</v>
      </c>
      <c r="CV390" s="78">
        <f t="shared" si="632"/>
        <v>0</v>
      </c>
      <c r="CW390" s="78">
        <f t="shared" si="633"/>
        <v>0</v>
      </c>
      <c r="CX390" s="78">
        <f t="shared" si="634"/>
        <v>0</v>
      </c>
      <c r="CY390" s="78">
        <f t="shared" si="635"/>
        <v>0</v>
      </c>
      <c r="CZ390" s="78">
        <f t="shared" si="636"/>
        <v>0</v>
      </c>
      <c r="DA390" s="78">
        <f t="shared" si="637"/>
        <v>0</v>
      </c>
      <c r="DB390" s="78">
        <f t="shared" si="638"/>
        <v>0</v>
      </c>
      <c r="DC390" s="78">
        <f t="shared" si="639"/>
        <v>0</v>
      </c>
      <c r="DD390" s="78">
        <f t="shared" si="640"/>
        <v>0</v>
      </c>
      <c r="DE390" s="78">
        <f t="shared" si="641"/>
        <v>0</v>
      </c>
      <c r="DF390" s="78">
        <f t="shared" si="642"/>
        <v>0</v>
      </c>
      <c r="DG390" s="77">
        <f t="shared" si="643"/>
        <v>0</v>
      </c>
      <c r="DH390" s="75"/>
      <c r="DJ390" s="6">
        <f t="shared" si="644"/>
        <v>0</v>
      </c>
      <c r="DK390" s="6">
        <f t="shared" si="645"/>
        <v>0</v>
      </c>
      <c r="DL390" s="6">
        <f t="shared" si="646"/>
        <v>0</v>
      </c>
      <c r="DM390" s="6">
        <f t="shared" si="647"/>
        <v>0</v>
      </c>
      <c r="DN390" s="6">
        <f t="shared" si="648"/>
        <v>0</v>
      </c>
      <c r="DO390" s="6">
        <f t="shared" si="649"/>
        <v>0</v>
      </c>
      <c r="DP390" s="6">
        <f t="shared" si="650"/>
        <v>0</v>
      </c>
      <c r="DQ390" s="6">
        <f t="shared" si="651"/>
        <v>0</v>
      </c>
      <c r="DR390" s="6">
        <f t="shared" si="652"/>
        <v>0</v>
      </c>
      <c r="DS390" s="6">
        <f t="shared" si="653"/>
        <v>0</v>
      </c>
      <c r="DT390" s="6">
        <f t="shared" si="654"/>
        <v>0</v>
      </c>
      <c r="DU390" s="6">
        <f t="shared" si="655"/>
        <v>0</v>
      </c>
      <c r="DV390" s="77">
        <f t="shared" si="673"/>
        <v>0</v>
      </c>
      <c r="DY390" s="6">
        <v>0</v>
      </c>
      <c r="DZ390" s="6">
        <v>0</v>
      </c>
      <c r="EA390" s="6">
        <v>0</v>
      </c>
      <c r="EB390" s="6">
        <v>0</v>
      </c>
      <c r="EC390" s="6">
        <v>0</v>
      </c>
      <c r="ED390" s="6">
        <v>0</v>
      </c>
      <c r="EE390" s="6">
        <v>0</v>
      </c>
      <c r="EF390" s="6">
        <v>0</v>
      </c>
      <c r="EG390" s="6">
        <v>0</v>
      </c>
      <c r="EH390" s="6">
        <v>0</v>
      </c>
      <c r="EI390" s="6">
        <v>0</v>
      </c>
      <c r="EJ390" s="6">
        <v>0</v>
      </c>
      <c r="EK390" s="77">
        <f t="shared" si="671"/>
        <v>0</v>
      </c>
      <c r="EO390" s="75">
        <f t="shared" si="619"/>
        <v>0</v>
      </c>
      <c r="EP390" s="75">
        <f t="shared" si="620"/>
        <v>0</v>
      </c>
      <c r="EQ390" s="75">
        <f t="shared" si="621"/>
        <v>0</v>
      </c>
      <c r="ER390" s="75">
        <f t="shared" si="622"/>
        <v>0</v>
      </c>
      <c r="ES390" s="75">
        <f t="shared" si="623"/>
        <v>0</v>
      </c>
      <c r="ET390" s="75">
        <f t="shared" si="624"/>
        <v>0</v>
      </c>
      <c r="EU390" s="75">
        <f t="shared" si="625"/>
        <v>0</v>
      </c>
      <c r="EV390" s="75">
        <f t="shared" si="626"/>
        <v>0</v>
      </c>
      <c r="EW390" s="75">
        <f t="shared" si="627"/>
        <v>0</v>
      </c>
      <c r="EX390" s="75">
        <f t="shared" si="628"/>
        <v>0</v>
      </c>
      <c r="EY390" s="75">
        <f t="shared" si="629"/>
        <v>0</v>
      </c>
      <c r="EZ390" s="75">
        <f t="shared" si="630"/>
        <v>0</v>
      </c>
      <c r="FA390" s="77">
        <f t="shared" si="672"/>
        <v>0</v>
      </c>
      <c r="FD390" s="75">
        <f t="shared" si="656"/>
        <v>0</v>
      </c>
      <c r="FE390" s="75">
        <f t="shared" si="657"/>
        <v>0</v>
      </c>
      <c r="FF390" s="75">
        <f t="shared" si="658"/>
        <v>0</v>
      </c>
      <c r="FG390" s="75">
        <f t="shared" si="659"/>
        <v>0</v>
      </c>
      <c r="FH390" s="75">
        <f t="shared" si="660"/>
        <v>0</v>
      </c>
      <c r="FI390" s="75">
        <f t="shared" si="661"/>
        <v>0</v>
      </c>
      <c r="FJ390" s="75">
        <f t="shared" si="662"/>
        <v>0</v>
      </c>
      <c r="FK390" s="75">
        <f t="shared" si="663"/>
        <v>0</v>
      </c>
      <c r="FL390" s="75">
        <f t="shared" si="664"/>
        <v>0</v>
      </c>
      <c r="FM390" s="75">
        <f t="shared" si="665"/>
        <v>0</v>
      </c>
      <c r="FN390" s="75">
        <f t="shared" si="666"/>
        <v>0</v>
      </c>
      <c r="FO390" s="75">
        <f t="shared" si="667"/>
        <v>0</v>
      </c>
      <c r="FP390" s="75">
        <f t="shared" si="668"/>
        <v>0</v>
      </c>
    </row>
    <row r="391" spans="1:172" ht="15" customHeight="1" outlineLevel="2" x14ac:dyDescent="0.25">
      <c r="A391" s="65" t="s">
        <v>1114</v>
      </c>
      <c r="B391" s="65" t="s">
        <v>1114</v>
      </c>
      <c r="C391" s="65" t="s">
        <v>1114</v>
      </c>
      <c r="D391" s="64">
        <v>16166</v>
      </c>
      <c r="E391" s="62"/>
      <c r="F391" s="39" t="s">
        <v>1096</v>
      </c>
      <c r="G391" s="36" t="s">
        <v>410</v>
      </c>
      <c r="H391" s="36" t="s">
        <v>410</v>
      </c>
      <c r="I391" s="39"/>
      <c r="J391" s="44"/>
      <c r="K391" s="44"/>
      <c r="L391" s="32"/>
      <c r="M391" s="33" t="s">
        <v>405</v>
      </c>
      <c r="N391" s="34"/>
      <c r="O391" s="34"/>
      <c r="P391" s="34"/>
      <c r="Q391" s="34"/>
      <c r="R391" s="33"/>
      <c r="S391" s="33"/>
      <c r="T391" s="33">
        <v>30</v>
      </c>
      <c r="U391" s="33"/>
      <c r="X391" s="75">
        <f>+VLOOKUP($D391,[1]venta_neta_cons!$A$2:$N$1048576,3,0)</f>
        <v>39</v>
      </c>
      <c r="Y391" s="75">
        <f>+VLOOKUP($D391,[1]venta_neta_cons!$A$2:$N$1048576,4,0)</f>
        <v>0</v>
      </c>
      <c r="Z391" s="75">
        <f>+VLOOKUP($D391,[1]venta_neta_cons!$A$2:$N$1048576,5,0)</f>
        <v>0</v>
      </c>
      <c r="AA391" s="75">
        <f>+VLOOKUP($D391,[1]venta_neta_cons!$A$2:$N$1048576,6,0)</f>
        <v>0</v>
      </c>
      <c r="AB391" s="75">
        <f>+VLOOKUP($D391,[1]venta_neta_cons!$A$2:$N$1048576,7,0)</f>
        <v>0</v>
      </c>
      <c r="AC391" s="75">
        <f>+VLOOKUP($D391,[1]venta_neta_cons!$A$2:$N$1048576,8,0)</f>
        <v>0</v>
      </c>
      <c r="AD391" s="75">
        <f>+VLOOKUP($D391,[1]venta_neta_cons!$A$2:$N$1048576,9,0)</f>
        <v>0</v>
      </c>
      <c r="AE391" s="75">
        <f>+VLOOKUP($D391,[1]venta_neta_cons!$A$2:$N$1048576,10,0)</f>
        <v>0</v>
      </c>
      <c r="AF391" s="75">
        <f>+VLOOKUP($D391,[1]venta_neta_cons!$A$2:$N$1048576,11,0)</f>
        <v>0</v>
      </c>
      <c r="AG391" s="75">
        <f>+VLOOKUP($D391,[1]venta_neta_cons!$A$2:$N$1048576,12,0)</f>
        <v>0</v>
      </c>
      <c r="AH391" s="75">
        <f>+VLOOKUP($D391,[1]venta_neta_cons!$A$2:$N$1048576,13,0)</f>
        <v>0</v>
      </c>
      <c r="AI391" s="75">
        <f>+VLOOKUP($D391,[1]venta_neta_cons!$A$2:$N$1048576,14,0)</f>
        <v>0</v>
      </c>
      <c r="AJ391" s="76">
        <f t="shared" si="592"/>
        <v>39</v>
      </c>
      <c r="AK391" s="159">
        <f t="shared" si="745"/>
        <v>1</v>
      </c>
      <c r="AL391" s="76"/>
      <c r="AM391" s="75">
        <f>+VLOOKUP($D391,[1]saldo_cons!$A$2:$N$1048576,3,0)</f>
        <v>39</v>
      </c>
      <c r="AN391" s="75">
        <f>+VLOOKUP($D391,[1]saldo_cons!$A$2:$N$1048576,4,0)</f>
        <v>0</v>
      </c>
      <c r="AO391" s="75">
        <f>+VLOOKUP($D391,[1]saldo_cons!$A$2:$N$1048576,5,0)</f>
        <v>0</v>
      </c>
      <c r="AP391" s="75">
        <f>+VLOOKUP($D391,[1]saldo_cons!$A$2:$N$1048576,6,0)</f>
        <v>0</v>
      </c>
      <c r="AQ391" s="75">
        <f>+VLOOKUP($D391,[1]saldo_cons!$A$2:$N$1048576,7,0)</f>
        <v>0</v>
      </c>
      <c r="AR391" s="75">
        <f>+VLOOKUP($D391,[1]saldo_cons!$A$2:$N$1048576,8,0)</f>
        <v>0</v>
      </c>
      <c r="AS391" s="75">
        <f>+VLOOKUP($D391,[1]saldo_cons!$A$2:$N$1048576,9,0)</f>
        <v>0</v>
      </c>
      <c r="AT391" s="75">
        <f>+VLOOKUP($D391,[1]saldo_cons!$A$2:$N$1048576,10,0)</f>
        <v>0</v>
      </c>
      <c r="AU391" s="75">
        <f>+VLOOKUP($D391,[1]saldo_cons!$A$2:$N$1048576,11,0)</f>
        <v>0</v>
      </c>
      <c r="AV391" s="75">
        <f>+VLOOKUP($D391,[1]saldo_cons!$A$2:$N$1048576,12,0)</f>
        <v>0</v>
      </c>
      <c r="AW391" s="75">
        <f>+VLOOKUP($D391,[1]saldo_cons!$A$2:$N$1048576,13,0)</f>
        <v>0</v>
      </c>
      <c r="AX391" s="75">
        <f>+VLOOKUP($D391,[1]saldo_cons!$A$2:$N$1048576,14,0)</f>
        <v>0</v>
      </c>
      <c r="AY391" s="76">
        <f t="shared" si="669"/>
        <v>39</v>
      </c>
      <c r="AZ391" s="76"/>
      <c r="BA391" s="76"/>
      <c r="BB391" s="75">
        <f>+VLOOKUP($D391,[1]ggr_cons!$A$2:$N$1048576,3,0)</f>
        <v>39</v>
      </c>
      <c r="BC391" s="75">
        <f>+VLOOKUP($D391,[1]ggr_cons!$A$2:$N$1048576,4,0)</f>
        <v>0</v>
      </c>
      <c r="BD391" s="75">
        <f>+VLOOKUP($D391,[1]ggr_cons!$A$2:$N$1048576,5,0)</f>
        <v>0</v>
      </c>
      <c r="BE391" s="75">
        <f>+VLOOKUP($D391,[1]ggr_cons!$A$2:$N$1048576,6,0)</f>
        <v>0</v>
      </c>
      <c r="BF391" s="75">
        <f>+VLOOKUP($D391,[1]ggr_cons!$A$2:$N$1048576,7,0)</f>
        <v>0</v>
      </c>
      <c r="BG391" s="75">
        <f>+VLOOKUP($D391,[1]ggr_cons!$A$2:$N$1048576,8,0)</f>
        <v>0</v>
      </c>
      <c r="BH391" s="75">
        <f>+VLOOKUP($D391,[1]ggr_cons!$A$2:$N$1048576,9,0)</f>
        <v>0</v>
      </c>
      <c r="BI391" s="75">
        <f>+VLOOKUP($D391,[1]ggr_cons!$A$2:$N$1048576,10,0)</f>
        <v>0</v>
      </c>
      <c r="BJ391" s="75">
        <f>+VLOOKUP($D391,[1]ggr_cons!$A$2:$N$1048576,11,0)</f>
        <v>0</v>
      </c>
      <c r="BK391" s="75">
        <f>+VLOOKUP($D391,[1]ggr_cons!$A$2:$N$1048576,12,0)</f>
        <v>0</v>
      </c>
      <c r="BL391" s="75">
        <f>+VLOOKUP($D391,[1]ggr_cons!$A$2:$N$1048576,13,0)</f>
        <v>0</v>
      </c>
      <c r="BM391" s="75">
        <f>+VLOOKUP($D391,[1]ggr_cons!$A$2:$N$1048576,14,0)</f>
        <v>0</v>
      </c>
      <c r="BN391" s="76">
        <f t="shared" si="670"/>
        <v>39</v>
      </c>
      <c r="BO391" s="75"/>
      <c r="BP391" s="75"/>
      <c r="BQ391" s="77">
        <f t="shared" si="593"/>
        <v>0</v>
      </c>
      <c r="BR391" s="77">
        <f t="shared" si="594"/>
        <v>0</v>
      </c>
      <c r="BS391" s="77">
        <f t="shared" si="595"/>
        <v>0</v>
      </c>
      <c r="BT391" s="77">
        <f t="shared" si="596"/>
        <v>0</v>
      </c>
      <c r="BU391" s="77">
        <f t="shared" si="597"/>
        <v>0</v>
      </c>
      <c r="BV391" s="77">
        <f t="shared" si="598"/>
        <v>0</v>
      </c>
      <c r="BW391" s="77">
        <f t="shared" si="599"/>
        <v>0</v>
      </c>
      <c r="BX391" s="77">
        <f t="shared" si="600"/>
        <v>0</v>
      </c>
      <c r="BY391" s="77">
        <f t="shared" si="601"/>
        <v>0</v>
      </c>
      <c r="BZ391" s="77">
        <f t="shared" si="602"/>
        <v>0</v>
      </c>
      <c r="CA391" s="77">
        <f t="shared" si="603"/>
        <v>0</v>
      </c>
      <c r="CB391" s="77">
        <f t="shared" si="604"/>
        <v>0</v>
      </c>
      <c r="CC391" s="77">
        <f t="shared" si="605"/>
        <v>0</v>
      </c>
      <c r="CD391" s="75"/>
      <c r="CE391" s="77"/>
      <c r="CF391" s="77">
        <f t="shared" si="606"/>
        <v>0</v>
      </c>
      <c r="CG391" s="77">
        <f t="shared" si="607"/>
        <v>0</v>
      </c>
      <c r="CH391" s="77">
        <f t="shared" si="608"/>
        <v>0</v>
      </c>
      <c r="CI391" s="77">
        <f t="shared" si="609"/>
        <v>0</v>
      </c>
      <c r="CJ391" s="77">
        <f t="shared" si="610"/>
        <v>0</v>
      </c>
      <c r="CK391" s="77">
        <f t="shared" si="611"/>
        <v>0</v>
      </c>
      <c r="CL391" s="77">
        <f t="shared" si="612"/>
        <v>0</v>
      </c>
      <c r="CM391" s="77">
        <f t="shared" si="613"/>
        <v>0</v>
      </c>
      <c r="CN391" s="77">
        <f t="shared" si="614"/>
        <v>0</v>
      </c>
      <c r="CO391" s="77">
        <f t="shared" si="615"/>
        <v>0</v>
      </c>
      <c r="CP391" s="77">
        <f t="shared" si="616"/>
        <v>0</v>
      </c>
      <c r="CQ391" s="77">
        <f t="shared" si="617"/>
        <v>0</v>
      </c>
      <c r="CR391" s="77">
        <f t="shared" si="618"/>
        <v>0</v>
      </c>
      <c r="CS391" s="75"/>
      <c r="CT391" s="75"/>
      <c r="CU391" s="78">
        <f t="shared" si="631"/>
        <v>0</v>
      </c>
      <c r="CV391" s="78">
        <f t="shared" si="632"/>
        <v>0</v>
      </c>
      <c r="CW391" s="78">
        <f t="shared" si="633"/>
        <v>0</v>
      </c>
      <c r="CX391" s="78">
        <f t="shared" si="634"/>
        <v>0</v>
      </c>
      <c r="CY391" s="78">
        <f t="shared" si="635"/>
        <v>0</v>
      </c>
      <c r="CZ391" s="78">
        <f t="shared" si="636"/>
        <v>0</v>
      </c>
      <c r="DA391" s="78">
        <f t="shared" si="637"/>
        <v>0</v>
      </c>
      <c r="DB391" s="78">
        <f t="shared" si="638"/>
        <v>0</v>
      </c>
      <c r="DC391" s="78">
        <f t="shared" si="639"/>
        <v>0</v>
      </c>
      <c r="DD391" s="78">
        <f t="shared" si="640"/>
        <v>0</v>
      </c>
      <c r="DE391" s="78">
        <f t="shared" si="641"/>
        <v>0</v>
      </c>
      <c r="DF391" s="78">
        <f t="shared" si="642"/>
        <v>0</v>
      </c>
      <c r="DG391" s="77">
        <f t="shared" si="643"/>
        <v>0</v>
      </c>
      <c r="DH391" s="75"/>
      <c r="DJ391" s="6">
        <f t="shared" si="644"/>
        <v>30</v>
      </c>
      <c r="DK391" s="6">
        <f t="shared" si="645"/>
        <v>0</v>
      </c>
      <c r="DL391" s="6">
        <f t="shared" si="646"/>
        <v>0</v>
      </c>
      <c r="DM391" s="6">
        <f t="shared" si="647"/>
        <v>0</v>
      </c>
      <c r="DN391" s="6">
        <f t="shared" si="648"/>
        <v>0</v>
      </c>
      <c r="DO391" s="6">
        <f t="shared" si="649"/>
        <v>0</v>
      </c>
      <c r="DP391" s="6">
        <f t="shared" si="650"/>
        <v>0</v>
      </c>
      <c r="DQ391" s="6">
        <f t="shared" si="651"/>
        <v>0</v>
      </c>
      <c r="DR391" s="6">
        <f t="shared" si="652"/>
        <v>0</v>
      </c>
      <c r="DS391" s="6">
        <f t="shared" si="653"/>
        <v>0</v>
      </c>
      <c r="DT391" s="6">
        <f t="shared" si="654"/>
        <v>0</v>
      </c>
      <c r="DU391" s="6">
        <f t="shared" si="655"/>
        <v>0</v>
      </c>
      <c r="DV391" s="77">
        <f t="shared" si="673"/>
        <v>30</v>
      </c>
      <c r="DY391" s="6">
        <v>0</v>
      </c>
      <c r="DZ391" s="6">
        <v>0</v>
      </c>
      <c r="EA391" s="6">
        <v>0</v>
      </c>
      <c r="EB391" s="6">
        <v>0</v>
      </c>
      <c r="EC391" s="6">
        <v>0</v>
      </c>
      <c r="ED391" s="6">
        <v>0</v>
      </c>
      <c r="EE391" s="6">
        <v>0</v>
      </c>
      <c r="EF391" s="6">
        <v>0</v>
      </c>
      <c r="EG391" s="6">
        <v>0</v>
      </c>
      <c r="EH391" s="6">
        <v>0</v>
      </c>
      <c r="EI391" s="6">
        <v>0</v>
      </c>
      <c r="EJ391" s="6">
        <v>0</v>
      </c>
      <c r="EK391" s="77">
        <f t="shared" si="671"/>
        <v>0</v>
      </c>
      <c r="EO391" s="75">
        <f t="shared" si="619"/>
        <v>30</v>
      </c>
      <c r="EP391" s="75">
        <f t="shared" si="620"/>
        <v>0</v>
      </c>
      <c r="EQ391" s="75">
        <f t="shared" si="621"/>
        <v>0</v>
      </c>
      <c r="ER391" s="75">
        <f t="shared" si="622"/>
        <v>0</v>
      </c>
      <c r="ES391" s="75">
        <f t="shared" si="623"/>
        <v>0</v>
      </c>
      <c r="ET391" s="75">
        <f t="shared" si="624"/>
        <v>0</v>
      </c>
      <c r="EU391" s="75">
        <f t="shared" si="625"/>
        <v>0</v>
      </c>
      <c r="EV391" s="75">
        <f t="shared" si="626"/>
        <v>0</v>
      </c>
      <c r="EW391" s="75">
        <f t="shared" si="627"/>
        <v>0</v>
      </c>
      <c r="EX391" s="75">
        <f t="shared" si="628"/>
        <v>0</v>
      </c>
      <c r="EY391" s="75">
        <f t="shared" si="629"/>
        <v>0</v>
      </c>
      <c r="EZ391" s="75">
        <f t="shared" si="630"/>
        <v>0</v>
      </c>
      <c r="FA391" s="77">
        <f t="shared" si="672"/>
        <v>30</v>
      </c>
      <c r="FD391" s="75">
        <f t="shared" si="656"/>
        <v>9</v>
      </c>
      <c r="FE391" s="75">
        <f t="shared" si="657"/>
        <v>0</v>
      </c>
      <c r="FF391" s="75">
        <f t="shared" si="658"/>
        <v>0</v>
      </c>
      <c r="FG391" s="75">
        <f t="shared" si="659"/>
        <v>0</v>
      </c>
      <c r="FH391" s="75">
        <f t="shared" si="660"/>
        <v>0</v>
      </c>
      <c r="FI391" s="75">
        <f t="shared" si="661"/>
        <v>0</v>
      </c>
      <c r="FJ391" s="75">
        <f t="shared" si="662"/>
        <v>0</v>
      </c>
      <c r="FK391" s="75">
        <f t="shared" si="663"/>
        <v>0</v>
      </c>
      <c r="FL391" s="75">
        <f t="shared" si="664"/>
        <v>0</v>
      </c>
      <c r="FM391" s="75">
        <f t="shared" si="665"/>
        <v>0</v>
      </c>
      <c r="FN391" s="75">
        <f t="shared" si="666"/>
        <v>0</v>
      </c>
      <c r="FO391" s="75">
        <f t="shared" si="667"/>
        <v>0</v>
      </c>
      <c r="FP391" s="75">
        <f t="shared" si="668"/>
        <v>9</v>
      </c>
    </row>
    <row r="392" spans="1:172" ht="15" customHeight="1" outlineLevel="2" x14ac:dyDescent="0.25">
      <c r="A392" s="65" t="s">
        <v>1114</v>
      </c>
      <c r="B392" s="65" t="s">
        <v>1114</v>
      </c>
      <c r="C392" s="65" t="s">
        <v>1114</v>
      </c>
      <c r="D392" s="64">
        <v>16251</v>
      </c>
      <c r="E392" s="62"/>
      <c r="F392" s="39" t="s">
        <v>1097</v>
      </c>
      <c r="G392" s="36" t="s">
        <v>410</v>
      </c>
      <c r="H392" s="36" t="s">
        <v>410</v>
      </c>
      <c r="I392" s="39"/>
      <c r="J392" s="44"/>
      <c r="K392" s="44"/>
      <c r="L392" s="32"/>
      <c r="M392" s="33" t="s">
        <v>405</v>
      </c>
      <c r="N392" s="34"/>
      <c r="O392" s="34"/>
      <c r="P392" s="34"/>
      <c r="Q392" s="34"/>
      <c r="R392" s="33"/>
      <c r="S392" s="33"/>
      <c r="T392" s="33">
        <v>30</v>
      </c>
      <c r="U392" s="33"/>
      <c r="X392" s="75">
        <f>+VLOOKUP($D392,[1]venta_neta_cons!$A$2:$N$1048576,3,0)</f>
        <v>456</v>
      </c>
      <c r="Y392" s="75">
        <f>+VLOOKUP($D392,[1]venta_neta_cons!$A$2:$N$1048576,4,0)</f>
        <v>0</v>
      </c>
      <c r="Z392" s="75">
        <f>+VLOOKUP($D392,[1]venta_neta_cons!$A$2:$N$1048576,5,0)</f>
        <v>0</v>
      </c>
      <c r="AA392" s="75">
        <f>+VLOOKUP($D392,[1]venta_neta_cons!$A$2:$N$1048576,6,0)</f>
        <v>0</v>
      </c>
      <c r="AB392" s="75">
        <f>+VLOOKUP($D392,[1]venta_neta_cons!$A$2:$N$1048576,7,0)</f>
        <v>0</v>
      </c>
      <c r="AC392" s="75">
        <f>+VLOOKUP($D392,[1]venta_neta_cons!$A$2:$N$1048576,8,0)</f>
        <v>0</v>
      </c>
      <c r="AD392" s="75">
        <f>+VLOOKUP($D392,[1]venta_neta_cons!$A$2:$N$1048576,9,0)</f>
        <v>0</v>
      </c>
      <c r="AE392" s="75">
        <f>+VLOOKUP($D392,[1]venta_neta_cons!$A$2:$N$1048576,10,0)</f>
        <v>0</v>
      </c>
      <c r="AF392" s="75">
        <f>+VLOOKUP($D392,[1]venta_neta_cons!$A$2:$N$1048576,11,0)</f>
        <v>0</v>
      </c>
      <c r="AG392" s="75">
        <f>+VLOOKUP($D392,[1]venta_neta_cons!$A$2:$N$1048576,12,0)</f>
        <v>0</v>
      </c>
      <c r="AH392" s="75">
        <f>+VLOOKUP($D392,[1]venta_neta_cons!$A$2:$N$1048576,13,0)</f>
        <v>0</v>
      </c>
      <c r="AI392" s="75">
        <f>+VLOOKUP($D392,[1]venta_neta_cons!$A$2:$N$1048576,14,0)</f>
        <v>0</v>
      </c>
      <c r="AJ392" s="76">
        <f t="shared" si="592"/>
        <v>456</v>
      </c>
      <c r="AK392" s="159">
        <f t="shared" si="745"/>
        <v>-0.54425438596491216</v>
      </c>
      <c r="AL392" s="76"/>
      <c r="AM392" s="75">
        <f>+VLOOKUP($D392,[1]saldo_cons!$A$2:$N$1048576,3,0)</f>
        <v>456</v>
      </c>
      <c r="AN392" s="75">
        <f>+VLOOKUP($D392,[1]saldo_cons!$A$2:$N$1048576,4,0)</f>
        <v>0</v>
      </c>
      <c r="AO392" s="75">
        <f>+VLOOKUP($D392,[1]saldo_cons!$A$2:$N$1048576,5,0)</f>
        <v>0</v>
      </c>
      <c r="AP392" s="75">
        <f>+VLOOKUP($D392,[1]saldo_cons!$A$2:$N$1048576,6,0)</f>
        <v>0</v>
      </c>
      <c r="AQ392" s="75">
        <f>+VLOOKUP($D392,[1]saldo_cons!$A$2:$N$1048576,7,0)</f>
        <v>0</v>
      </c>
      <c r="AR392" s="75">
        <f>+VLOOKUP($D392,[1]saldo_cons!$A$2:$N$1048576,8,0)</f>
        <v>0</v>
      </c>
      <c r="AS392" s="75">
        <f>+VLOOKUP($D392,[1]saldo_cons!$A$2:$N$1048576,9,0)</f>
        <v>0</v>
      </c>
      <c r="AT392" s="75">
        <f>+VLOOKUP($D392,[1]saldo_cons!$A$2:$N$1048576,10,0)</f>
        <v>0</v>
      </c>
      <c r="AU392" s="75">
        <f>+VLOOKUP($D392,[1]saldo_cons!$A$2:$N$1048576,11,0)</f>
        <v>0</v>
      </c>
      <c r="AV392" s="75">
        <f>+VLOOKUP($D392,[1]saldo_cons!$A$2:$N$1048576,12,0)</f>
        <v>0</v>
      </c>
      <c r="AW392" s="75">
        <f>+VLOOKUP($D392,[1]saldo_cons!$A$2:$N$1048576,13,0)</f>
        <v>0</v>
      </c>
      <c r="AX392" s="75">
        <f>+VLOOKUP($D392,[1]saldo_cons!$A$2:$N$1048576,14,0)</f>
        <v>0</v>
      </c>
      <c r="AY392" s="76">
        <f t="shared" si="669"/>
        <v>456</v>
      </c>
      <c r="AZ392" s="76"/>
      <c r="BA392" s="76"/>
      <c r="BB392" s="75">
        <f>+VLOOKUP($D392,[1]ggr_cons!$A$2:$N$1048576,3,0)</f>
        <v>-248.17999999999995</v>
      </c>
      <c r="BC392" s="75">
        <f>+VLOOKUP($D392,[1]ggr_cons!$A$2:$N$1048576,4,0)</f>
        <v>0</v>
      </c>
      <c r="BD392" s="75">
        <f>+VLOOKUP($D392,[1]ggr_cons!$A$2:$N$1048576,5,0)</f>
        <v>0</v>
      </c>
      <c r="BE392" s="75">
        <f>+VLOOKUP($D392,[1]ggr_cons!$A$2:$N$1048576,6,0)</f>
        <v>0</v>
      </c>
      <c r="BF392" s="75">
        <f>+VLOOKUP($D392,[1]ggr_cons!$A$2:$N$1048576,7,0)</f>
        <v>0</v>
      </c>
      <c r="BG392" s="75">
        <f>+VLOOKUP($D392,[1]ggr_cons!$A$2:$N$1048576,8,0)</f>
        <v>0</v>
      </c>
      <c r="BH392" s="75">
        <f>+VLOOKUP($D392,[1]ggr_cons!$A$2:$N$1048576,9,0)</f>
        <v>0</v>
      </c>
      <c r="BI392" s="75">
        <f>+VLOOKUP($D392,[1]ggr_cons!$A$2:$N$1048576,10,0)</f>
        <v>0</v>
      </c>
      <c r="BJ392" s="75">
        <f>+VLOOKUP($D392,[1]ggr_cons!$A$2:$N$1048576,11,0)</f>
        <v>0</v>
      </c>
      <c r="BK392" s="75">
        <f>+VLOOKUP($D392,[1]ggr_cons!$A$2:$N$1048576,12,0)</f>
        <v>0</v>
      </c>
      <c r="BL392" s="75">
        <f>+VLOOKUP($D392,[1]ggr_cons!$A$2:$N$1048576,13,0)</f>
        <v>0</v>
      </c>
      <c r="BM392" s="75">
        <f>+VLOOKUP($D392,[1]ggr_cons!$A$2:$N$1048576,14,0)</f>
        <v>0</v>
      </c>
      <c r="BN392" s="76">
        <f t="shared" si="670"/>
        <v>-248.17999999999995</v>
      </c>
      <c r="BO392" s="75"/>
      <c r="BP392" s="75"/>
      <c r="BQ392" s="77">
        <f t="shared" si="593"/>
        <v>0</v>
      </c>
      <c r="BR392" s="77">
        <f t="shared" si="594"/>
        <v>0</v>
      </c>
      <c r="BS392" s="77">
        <f t="shared" si="595"/>
        <v>0</v>
      </c>
      <c r="BT392" s="77">
        <f t="shared" si="596"/>
        <v>0</v>
      </c>
      <c r="BU392" s="77">
        <f t="shared" si="597"/>
        <v>0</v>
      </c>
      <c r="BV392" s="77">
        <f t="shared" si="598"/>
        <v>0</v>
      </c>
      <c r="BW392" s="77">
        <f t="shared" si="599"/>
        <v>0</v>
      </c>
      <c r="BX392" s="77">
        <f t="shared" si="600"/>
        <v>0</v>
      </c>
      <c r="BY392" s="77">
        <f t="shared" si="601"/>
        <v>0</v>
      </c>
      <c r="BZ392" s="77">
        <f t="shared" si="602"/>
        <v>0</v>
      </c>
      <c r="CA392" s="77">
        <f t="shared" si="603"/>
        <v>0</v>
      </c>
      <c r="CB392" s="77">
        <f t="shared" si="604"/>
        <v>0</v>
      </c>
      <c r="CC392" s="77">
        <f t="shared" si="605"/>
        <v>0</v>
      </c>
      <c r="CD392" s="75"/>
      <c r="CE392" s="77"/>
      <c r="CF392" s="77">
        <f t="shared" si="606"/>
        <v>0</v>
      </c>
      <c r="CG392" s="77">
        <f t="shared" si="607"/>
        <v>0</v>
      </c>
      <c r="CH392" s="77">
        <f t="shared" si="608"/>
        <v>0</v>
      </c>
      <c r="CI392" s="77">
        <f t="shared" si="609"/>
        <v>0</v>
      </c>
      <c r="CJ392" s="77">
        <f t="shared" si="610"/>
        <v>0</v>
      </c>
      <c r="CK392" s="77">
        <f t="shared" si="611"/>
        <v>0</v>
      </c>
      <c r="CL392" s="77">
        <f t="shared" si="612"/>
        <v>0</v>
      </c>
      <c r="CM392" s="77">
        <f t="shared" si="613"/>
        <v>0</v>
      </c>
      <c r="CN392" s="77">
        <f t="shared" si="614"/>
        <v>0</v>
      </c>
      <c r="CO392" s="77">
        <f t="shared" si="615"/>
        <v>0</v>
      </c>
      <c r="CP392" s="77">
        <f t="shared" si="616"/>
        <v>0</v>
      </c>
      <c r="CQ392" s="77">
        <f t="shared" si="617"/>
        <v>0</v>
      </c>
      <c r="CR392" s="77">
        <f t="shared" si="618"/>
        <v>0</v>
      </c>
      <c r="CS392" s="75"/>
      <c r="CT392" s="75"/>
      <c r="CU392" s="78">
        <f t="shared" si="631"/>
        <v>0</v>
      </c>
      <c r="CV392" s="78">
        <f t="shared" si="632"/>
        <v>0</v>
      </c>
      <c r="CW392" s="78">
        <f t="shared" si="633"/>
        <v>0</v>
      </c>
      <c r="CX392" s="78">
        <f t="shared" si="634"/>
        <v>0</v>
      </c>
      <c r="CY392" s="78">
        <f t="shared" si="635"/>
        <v>0</v>
      </c>
      <c r="CZ392" s="78">
        <f t="shared" si="636"/>
        <v>0</v>
      </c>
      <c r="DA392" s="78">
        <f t="shared" si="637"/>
        <v>0</v>
      </c>
      <c r="DB392" s="78">
        <f t="shared" si="638"/>
        <v>0</v>
      </c>
      <c r="DC392" s="78">
        <f t="shared" si="639"/>
        <v>0</v>
      </c>
      <c r="DD392" s="78">
        <f t="shared" si="640"/>
        <v>0</v>
      </c>
      <c r="DE392" s="78">
        <f t="shared" si="641"/>
        <v>0</v>
      </c>
      <c r="DF392" s="78">
        <f t="shared" si="642"/>
        <v>0</v>
      </c>
      <c r="DG392" s="77">
        <f t="shared" si="643"/>
        <v>0</v>
      </c>
      <c r="DH392" s="75"/>
      <c r="DJ392" s="6">
        <f t="shared" si="644"/>
        <v>30</v>
      </c>
      <c r="DK392" s="6">
        <f t="shared" si="645"/>
        <v>0</v>
      </c>
      <c r="DL392" s="6">
        <f t="shared" si="646"/>
        <v>0</v>
      </c>
      <c r="DM392" s="6">
        <f t="shared" si="647"/>
        <v>0</v>
      </c>
      <c r="DN392" s="6">
        <f t="shared" si="648"/>
        <v>0</v>
      </c>
      <c r="DO392" s="6">
        <f t="shared" si="649"/>
        <v>0</v>
      </c>
      <c r="DP392" s="6">
        <f t="shared" si="650"/>
        <v>0</v>
      </c>
      <c r="DQ392" s="6">
        <f t="shared" si="651"/>
        <v>0</v>
      </c>
      <c r="DR392" s="6">
        <f t="shared" si="652"/>
        <v>0</v>
      </c>
      <c r="DS392" s="6">
        <f t="shared" si="653"/>
        <v>0</v>
      </c>
      <c r="DT392" s="6">
        <f t="shared" si="654"/>
        <v>0</v>
      </c>
      <c r="DU392" s="6">
        <f t="shared" si="655"/>
        <v>0</v>
      </c>
      <c r="DV392" s="77">
        <f t="shared" si="673"/>
        <v>30</v>
      </c>
      <c r="DY392" s="6">
        <v>0</v>
      </c>
      <c r="DZ392" s="6">
        <v>0</v>
      </c>
      <c r="EA392" s="6">
        <v>0</v>
      </c>
      <c r="EB392" s="6">
        <v>0</v>
      </c>
      <c r="EC392" s="6">
        <v>0</v>
      </c>
      <c r="ED392" s="6">
        <v>0</v>
      </c>
      <c r="EE392" s="6">
        <v>0</v>
      </c>
      <c r="EF392" s="6">
        <v>0</v>
      </c>
      <c r="EG392" s="6">
        <v>0</v>
      </c>
      <c r="EH392" s="6">
        <v>0</v>
      </c>
      <c r="EI392" s="6">
        <v>0</v>
      </c>
      <c r="EJ392" s="6">
        <v>0</v>
      </c>
      <c r="EK392" s="77">
        <f t="shared" si="671"/>
        <v>0</v>
      </c>
      <c r="EO392" s="75">
        <f t="shared" si="619"/>
        <v>30</v>
      </c>
      <c r="EP392" s="75">
        <f t="shared" si="620"/>
        <v>0</v>
      </c>
      <c r="EQ392" s="75">
        <f t="shared" si="621"/>
        <v>0</v>
      </c>
      <c r="ER392" s="75">
        <f t="shared" si="622"/>
        <v>0</v>
      </c>
      <c r="ES392" s="75">
        <f t="shared" si="623"/>
        <v>0</v>
      </c>
      <c r="ET392" s="75">
        <f t="shared" si="624"/>
        <v>0</v>
      </c>
      <c r="EU392" s="75">
        <f t="shared" si="625"/>
        <v>0</v>
      </c>
      <c r="EV392" s="75">
        <f t="shared" si="626"/>
        <v>0</v>
      </c>
      <c r="EW392" s="75">
        <f t="shared" si="627"/>
        <v>0</v>
      </c>
      <c r="EX392" s="75">
        <f t="shared" si="628"/>
        <v>0</v>
      </c>
      <c r="EY392" s="75">
        <f t="shared" si="629"/>
        <v>0</v>
      </c>
      <c r="EZ392" s="75">
        <f t="shared" si="630"/>
        <v>0</v>
      </c>
      <c r="FA392" s="77">
        <f t="shared" si="672"/>
        <v>30</v>
      </c>
      <c r="FD392" s="75">
        <f t="shared" si="656"/>
        <v>426</v>
      </c>
      <c r="FE392" s="75">
        <f t="shared" si="657"/>
        <v>0</v>
      </c>
      <c r="FF392" s="75">
        <f t="shared" si="658"/>
        <v>0</v>
      </c>
      <c r="FG392" s="75">
        <f t="shared" si="659"/>
        <v>0</v>
      </c>
      <c r="FH392" s="75">
        <f t="shared" si="660"/>
        <v>0</v>
      </c>
      <c r="FI392" s="75">
        <f t="shared" si="661"/>
        <v>0</v>
      </c>
      <c r="FJ392" s="75">
        <f t="shared" si="662"/>
        <v>0</v>
      </c>
      <c r="FK392" s="75">
        <f t="shared" si="663"/>
        <v>0</v>
      </c>
      <c r="FL392" s="75">
        <f t="shared" si="664"/>
        <v>0</v>
      </c>
      <c r="FM392" s="75">
        <f t="shared" si="665"/>
        <v>0</v>
      </c>
      <c r="FN392" s="75">
        <f t="shared" si="666"/>
        <v>0</v>
      </c>
      <c r="FO392" s="75">
        <f t="shared" si="667"/>
        <v>0</v>
      </c>
      <c r="FP392" s="75">
        <f t="shared" si="668"/>
        <v>426</v>
      </c>
    </row>
    <row r="393" spans="1:172" ht="15" customHeight="1" outlineLevel="2" x14ac:dyDescent="0.25">
      <c r="A393" s="65" t="s">
        <v>1114</v>
      </c>
      <c r="B393" s="65" t="s">
        <v>1114</v>
      </c>
      <c r="C393" s="65" t="s">
        <v>1114</v>
      </c>
      <c r="D393" s="64">
        <v>15019</v>
      </c>
      <c r="E393" s="62"/>
      <c r="F393" s="39" t="s">
        <v>1098</v>
      </c>
      <c r="G393" s="36" t="s">
        <v>410</v>
      </c>
      <c r="H393" s="36" t="s">
        <v>410</v>
      </c>
      <c r="I393" s="39"/>
      <c r="J393" s="44"/>
      <c r="K393" s="44"/>
      <c r="L393" s="32"/>
      <c r="M393" s="33" t="s">
        <v>405</v>
      </c>
      <c r="N393" s="34"/>
      <c r="O393" s="34"/>
      <c r="P393" s="34"/>
      <c r="Q393" s="34"/>
      <c r="R393" s="33"/>
      <c r="S393" s="33"/>
      <c r="T393" s="33">
        <v>30</v>
      </c>
      <c r="U393" s="33"/>
      <c r="X393" s="75">
        <f>+VLOOKUP($D393,[1]venta_neta_cons!$A$2:$N$1048576,3,0)</f>
        <v>0</v>
      </c>
      <c r="Y393" s="75">
        <f>+VLOOKUP($D393,[1]venta_neta_cons!$A$2:$N$1048576,4,0)</f>
        <v>0</v>
      </c>
      <c r="Z393" s="75">
        <f>+VLOOKUP($D393,[1]venta_neta_cons!$A$2:$N$1048576,5,0)</f>
        <v>0</v>
      </c>
      <c r="AA393" s="75">
        <f>+VLOOKUP($D393,[1]venta_neta_cons!$A$2:$N$1048576,6,0)</f>
        <v>0</v>
      </c>
      <c r="AB393" s="75">
        <f>+VLOOKUP($D393,[1]venta_neta_cons!$A$2:$N$1048576,7,0)</f>
        <v>0</v>
      </c>
      <c r="AC393" s="75">
        <f>+VLOOKUP($D393,[1]venta_neta_cons!$A$2:$N$1048576,8,0)</f>
        <v>0</v>
      </c>
      <c r="AD393" s="75">
        <f>+VLOOKUP($D393,[1]venta_neta_cons!$A$2:$N$1048576,9,0)</f>
        <v>0</v>
      </c>
      <c r="AE393" s="75">
        <f>+VLOOKUP($D393,[1]venta_neta_cons!$A$2:$N$1048576,10,0)</f>
        <v>0</v>
      </c>
      <c r="AF393" s="75">
        <f>+VLOOKUP($D393,[1]venta_neta_cons!$A$2:$N$1048576,11,0)</f>
        <v>0</v>
      </c>
      <c r="AG393" s="75">
        <f>+VLOOKUP($D393,[1]venta_neta_cons!$A$2:$N$1048576,12,0)</f>
        <v>0</v>
      </c>
      <c r="AH393" s="75">
        <f>+VLOOKUP($D393,[1]venta_neta_cons!$A$2:$N$1048576,13,0)</f>
        <v>0</v>
      </c>
      <c r="AI393" s="75">
        <f>+VLOOKUP($D393,[1]venta_neta_cons!$A$2:$N$1048576,14,0)</f>
        <v>0</v>
      </c>
      <c r="AJ393" s="76">
        <f t="shared" si="592"/>
        <v>0</v>
      </c>
      <c r="AK393" s="159" t="e">
        <f t="shared" si="745"/>
        <v>#DIV/0!</v>
      </c>
      <c r="AL393" s="76"/>
      <c r="AM393" s="75">
        <f>+VLOOKUP($D393,[1]saldo_cons!$A$2:$N$1048576,3,0)</f>
        <v>0</v>
      </c>
      <c r="AN393" s="75">
        <f>+VLOOKUP($D393,[1]saldo_cons!$A$2:$N$1048576,4,0)</f>
        <v>0</v>
      </c>
      <c r="AO393" s="75">
        <f>+VLOOKUP($D393,[1]saldo_cons!$A$2:$N$1048576,5,0)</f>
        <v>0</v>
      </c>
      <c r="AP393" s="75">
        <f>+VLOOKUP($D393,[1]saldo_cons!$A$2:$N$1048576,6,0)</f>
        <v>0</v>
      </c>
      <c r="AQ393" s="75">
        <f>+VLOOKUP($D393,[1]saldo_cons!$A$2:$N$1048576,7,0)</f>
        <v>0</v>
      </c>
      <c r="AR393" s="75">
        <f>+VLOOKUP($D393,[1]saldo_cons!$A$2:$N$1048576,8,0)</f>
        <v>0</v>
      </c>
      <c r="AS393" s="75">
        <f>+VLOOKUP($D393,[1]saldo_cons!$A$2:$N$1048576,9,0)</f>
        <v>0</v>
      </c>
      <c r="AT393" s="75">
        <f>+VLOOKUP($D393,[1]saldo_cons!$A$2:$N$1048576,10,0)</f>
        <v>0</v>
      </c>
      <c r="AU393" s="75">
        <f>+VLOOKUP($D393,[1]saldo_cons!$A$2:$N$1048576,11,0)</f>
        <v>0</v>
      </c>
      <c r="AV393" s="75">
        <f>+VLOOKUP($D393,[1]saldo_cons!$A$2:$N$1048576,12,0)</f>
        <v>0</v>
      </c>
      <c r="AW393" s="75">
        <f>+VLOOKUP($D393,[1]saldo_cons!$A$2:$N$1048576,13,0)</f>
        <v>0</v>
      </c>
      <c r="AX393" s="75">
        <f>+VLOOKUP($D393,[1]saldo_cons!$A$2:$N$1048576,14,0)</f>
        <v>0</v>
      </c>
      <c r="AY393" s="76">
        <f t="shared" si="669"/>
        <v>0</v>
      </c>
      <c r="AZ393" s="76"/>
      <c r="BA393" s="76"/>
      <c r="BB393" s="75">
        <f>+VLOOKUP($D393,[1]ggr_cons!$A$2:$N$1048576,3,0)</f>
        <v>0</v>
      </c>
      <c r="BC393" s="75">
        <f>+VLOOKUP($D393,[1]ggr_cons!$A$2:$N$1048576,4,0)</f>
        <v>0</v>
      </c>
      <c r="BD393" s="75">
        <f>+VLOOKUP($D393,[1]ggr_cons!$A$2:$N$1048576,5,0)</f>
        <v>0</v>
      </c>
      <c r="BE393" s="75">
        <f>+VLOOKUP($D393,[1]ggr_cons!$A$2:$N$1048576,6,0)</f>
        <v>0</v>
      </c>
      <c r="BF393" s="75">
        <f>+VLOOKUP($D393,[1]ggr_cons!$A$2:$N$1048576,7,0)</f>
        <v>0</v>
      </c>
      <c r="BG393" s="75">
        <f>+VLOOKUP($D393,[1]ggr_cons!$A$2:$N$1048576,8,0)</f>
        <v>0</v>
      </c>
      <c r="BH393" s="75">
        <f>+VLOOKUP($D393,[1]ggr_cons!$A$2:$N$1048576,9,0)</f>
        <v>0</v>
      </c>
      <c r="BI393" s="75">
        <f>+VLOOKUP($D393,[1]ggr_cons!$A$2:$N$1048576,10,0)</f>
        <v>0</v>
      </c>
      <c r="BJ393" s="75">
        <f>+VLOOKUP($D393,[1]ggr_cons!$A$2:$N$1048576,11,0)</f>
        <v>0</v>
      </c>
      <c r="BK393" s="75">
        <f>+VLOOKUP($D393,[1]ggr_cons!$A$2:$N$1048576,12,0)</f>
        <v>0</v>
      </c>
      <c r="BL393" s="75">
        <f>+VLOOKUP($D393,[1]ggr_cons!$A$2:$N$1048576,13,0)</f>
        <v>0</v>
      </c>
      <c r="BM393" s="75">
        <f>+VLOOKUP($D393,[1]ggr_cons!$A$2:$N$1048576,14,0)</f>
        <v>0</v>
      </c>
      <c r="BN393" s="76">
        <f t="shared" si="670"/>
        <v>0</v>
      </c>
      <c r="BO393" s="75"/>
      <c r="BP393" s="75"/>
      <c r="BQ393" s="77">
        <f t="shared" si="593"/>
        <v>0</v>
      </c>
      <c r="BR393" s="77">
        <f t="shared" si="594"/>
        <v>0</v>
      </c>
      <c r="BS393" s="77">
        <f t="shared" si="595"/>
        <v>0</v>
      </c>
      <c r="BT393" s="77">
        <f t="shared" si="596"/>
        <v>0</v>
      </c>
      <c r="BU393" s="77">
        <f t="shared" si="597"/>
        <v>0</v>
      </c>
      <c r="BV393" s="77">
        <f t="shared" si="598"/>
        <v>0</v>
      </c>
      <c r="BW393" s="77">
        <f t="shared" si="599"/>
        <v>0</v>
      </c>
      <c r="BX393" s="77">
        <f t="shared" si="600"/>
        <v>0</v>
      </c>
      <c r="BY393" s="77">
        <f t="shared" si="601"/>
        <v>0</v>
      </c>
      <c r="BZ393" s="77">
        <f t="shared" si="602"/>
        <v>0</v>
      </c>
      <c r="CA393" s="77">
        <f t="shared" si="603"/>
        <v>0</v>
      </c>
      <c r="CB393" s="77">
        <f t="shared" si="604"/>
        <v>0</v>
      </c>
      <c r="CC393" s="77">
        <f t="shared" si="605"/>
        <v>0</v>
      </c>
      <c r="CD393" s="75"/>
      <c r="CE393" s="77"/>
      <c r="CF393" s="77">
        <f t="shared" si="606"/>
        <v>0</v>
      </c>
      <c r="CG393" s="77">
        <f t="shared" si="607"/>
        <v>0</v>
      </c>
      <c r="CH393" s="77">
        <f t="shared" si="608"/>
        <v>0</v>
      </c>
      <c r="CI393" s="77">
        <f t="shared" si="609"/>
        <v>0</v>
      </c>
      <c r="CJ393" s="77">
        <f t="shared" si="610"/>
        <v>0</v>
      </c>
      <c r="CK393" s="77">
        <f t="shared" si="611"/>
        <v>0</v>
      </c>
      <c r="CL393" s="77">
        <f t="shared" si="612"/>
        <v>0</v>
      </c>
      <c r="CM393" s="77">
        <f t="shared" si="613"/>
        <v>0</v>
      </c>
      <c r="CN393" s="77">
        <f t="shared" si="614"/>
        <v>0</v>
      </c>
      <c r="CO393" s="77">
        <f t="shared" si="615"/>
        <v>0</v>
      </c>
      <c r="CP393" s="77">
        <f t="shared" si="616"/>
        <v>0</v>
      </c>
      <c r="CQ393" s="77">
        <f t="shared" si="617"/>
        <v>0</v>
      </c>
      <c r="CR393" s="77">
        <f t="shared" si="618"/>
        <v>0</v>
      </c>
      <c r="CS393" s="75"/>
      <c r="CT393" s="75"/>
      <c r="CU393" s="78">
        <f t="shared" si="631"/>
        <v>0</v>
      </c>
      <c r="CV393" s="78">
        <f t="shared" si="632"/>
        <v>0</v>
      </c>
      <c r="CW393" s="78">
        <f t="shared" si="633"/>
        <v>0</v>
      </c>
      <c r="CX393" s="78">
        <f t="shared" si="634"/>
        <v>0</v>
      </c>
      <c r="CY393" s="78">
        <f t="shared" si="635"/>
        <v>0</v>
      </c>
      <c r="CZ393" s="78">
        <f t="shared" si="636"/>
        <v>0</v>
      </c>
      <c r="DA393" s="78">
        <f t="shared" si="637"/>
        <v>0</v>
      </c>
      <c r="DB393" s="78">
        <f t="shared" si="638"/>
        <v>0</v>
      </c>
      <c r="DC393" s="78">
        <f t="shared" si="639"/>
        <v>0</v>
      </c>
      <c r="DD393" s="78">
        <f t="shared" si="640"/>
        <v>0</v>
      </c>
      <c r="DE393" s="78">
        <f t="shared" si="641"/>
        <v>0</v>
      </c>
      <c r="DF393" s="78">
        <f t="shared" si="642"/>
        <v>0</v>
      </c>
      <c r="DG393" s="77">
        <f t="shared" si="643"/>
        <v>0</v>
      </c>
      <c r="DH393" s="75"/>
      <c r="DJ393" s="6">
        <f t="shared" si="644"/>
        <v>0</v>
      </c>
      <c r="DK393" s="6">
        <f t="shared" si="645"/>
        <v>0</v>
      </c>
      <c r="DL393" s="6">
        <f t="shared" si="646"/>
        <v>0</v>
      </c>
      <c r="DM393" s="6">
        <f t="shared" si="647"/>
        <v>0</v>
      </c>
      <c r="DN393" s="6">
        <f t="shared" si="648"/>
        <v>0</v>
      </c>
      <c r="DO393" s="6">
        <f t="shared" si="649"/>
        <v>0</v>
      </c>
      <c r="DP393" s="6">
        <f t="shared" si="650"/>
        <v>0</v>
      </c>
      <c r="DQ393" s="6">
        <f t="shared" si="651"/>
        <v>0</v>
      </c>
      <c r="DR393" s="6">
        <f t="shared" si="652"/>
        <v>0</v>
      </c>
      <c r="DS393" s="6">
        <f t="shared" si="653"/>
        <v>0</v>
      </c>
      <c r="DT393" s="6">
        <f t="shared" si="654"/>
        <v>0</v>
      </c>
      <c r="DU393" s="6">
        <f t="shared" si="655"/>
        <v>0</v>
      </c>
      <c r="DV393" s="77">
        <f t="shared" si="673"/>
        <v>0</v>
      </c>
      <c r="DY393" s="6">
        <v>0</v>
      </c>
      <c r="DZ393" s="6">
        <v>0</v>
      </c>
      <c r="EA393" s="6">
        <v>0</v>
      </c>
      <c r="EB393" s="6">
        <v>0</v>
      </c>
      <c r="EC393" s="6">
        <v>0</v>
      </c>
      <c r="ED393" s="6">
        <v>0</v>
      </c>
      <c r="EE393" s="6">
        <v>0</v>
      </c>
      <c r="EF393" s="6">
        <v>0</v>
      </c>
      <c r="EG393" s="6">
        <v>0</v>
      </c>
      <c r="EH393" s="6">
        <v>0</v>
      </c>
      <c r="EI393" s="6">
        <v>0</v>
      </c>
      <c r="EJ393" s="6">
        <v>0</v>
      </c>
      <c r="EK393" s="77">
        <f t="shared" si="671"/>
        <v>0</v>
      </c>
      <c r="EO393" s="75">
        <f t="shared" si="619"/>
        <v>0</v>
      </c>
      <c r="EP393" s="75">
        <f t="shared" si="620"/>
        <v>0</v>
      </c>
      <c r="EQ393" s="75">
        <f t="shared" si="621"/>
        <v>0</v>
      </c>
      <c r="ER393" s="75">
        <f t="shared" si="622"/>
        <v>0</v>
      </c>
      <c r="ES393" s="75">
        <f t="shared" si="623"/>
        <v>0</v>
      </c>
      <c r="ET393" s="75">
        <f t="shared" si="624"/>
        <v>0</v>
      </c>
      <c r="EU393" s="75">
        <f t="shared" si="625"/>
        <v>0</v>
      </c>
      <c r="EV393" s="75">
        <f t="shared" si="626"/>
        <v>0</v>
      </c>
      <c r="EW393" s="75">
        <f t="shared" si="627"/>
        <v>0</v>
      </c>
      <c r="EX393" s="75">
        <f t="shared" si="628"/>
        <v>0</v>
      </c>
      <c r="EY393" s="75">
        <f t="shared" si="629"/>
        <v>0</v>
      </c>
      <c r="EZ393" s="75">
        <f t="shared" si="630"/>
        <v>0</v>
      </c>
      <c r="FA393" s="77">
        <f t="shared" si="672"/>
        <v>0</v>
      </c>
      <c r="FD393" s="75">
        <f t="shared" si="656"/>
        <v>0</v>
      </c>
      <c r="FE393" s="75">
        <f t="shared" si="657"/>
        <v>0</v>
      </c>
      <c r="FF393" s="75">
        <f t="shared" si="658"/>
        <v>0</v>
      </c>
      <c r="FG393" s="75">
        <f t="shared" si="659"/>
        <v>0</v>
      </c>
      <c r="FH393" s="75">
        <f t="shared" si="660"/>
        <v>0</v>
      </c>
      <c r="FI393" s="75">
        <f t="shared" si="661"/>
        <v>0</v>
      </c>
      <c r="FJ393" s="75">
        <f t="shared" si="662"/>
        <v>0</v>
      </c>
      <c r="FK393" s="75">
        <f t="shared" si="663"/>
        <v>0</v>
      </c>
      <c r="FL393" s="75">
        <f t="shared" si="664"/>
        <v>0</v>
      </c>
      <c r="FM393" s="75">
        <f t="shared" si="665"/>
        <v>0</v>
      </c>
      <c r="FN393" s="75">
        <f t="shared" si="666"/>
        <v>0</v>
      </c>
      <c r="FO393" s="75">
        <f t="shared" si="667"/>
        <v>0</v>
      </c>
      <c r="FP393" s="75">
        <f t="shared" si="668"/>
        <v>0</v>
      </c>
    </row>
    <row r="394" spans="1:172" ht="15" customHeight="1" outlineLevel="2" x14ac:dyDescent="0.25">
      <c r="A394" s="65" t="s">
        <v>1114</v>
      </c>
      <c r="B394" s="65" t="s">
        <v>1114</v>
      </c>
      <c r="C394" s="65" t="s">
        <v>1114</v>
      </c>
      <c r="D394" s="64">
        <v>16245</v>
      </c>
      <c r="E394" s="62"/>
      <c r="F394" s="39" t="s">
        <v>1099</v>
      </c>
      <c r="G394" s="36" t="s">
        <v>410</v>
      </c>
      <c r="H394" s="36" t="s">
        <v>410</v>
      </c>
      <c r="I394" s="39"/>
      <c r="J394" s="44"/>
      <c r="K394" s="44"/>
      <c r="L394" s="32"/>
      <c r="M394" s="33" t="s">
        <v>405</v>
      </c>
      <c r="N394" s="34"/>
      <c r="O394" s="34"/>
      <c r="P394" s="34"/>
      <c r="Q394" s="34"/>
      <c r="R394" s="33"/>
      <c r="S394" s="33"/>
      <c r="T394" s="33">
        <v>30</v>
      </c>
      <c r="U394" s="33"/>
      <c r="X394" s="75">
        <f>+VLOOKUP($D394,[1]venta_neta_cons!$A$2:$N$1048576,3,0)</f>
        <v>0</v>
      </c>
      <c r="Y394" s="75">
        <f>+VLOOKUP($D394,[1]venta_neta_cons!$A$2:$N$1048576,4,0)</f>
        <v>0</v>
      </c>
      <c r="Z394" s="75">
        <f>+VLOOKUP($D394,[1]venta_neta_cons!$A$2:$N$1048576,5,0)</f>
        <v>0</v>
      </c>
      <c r="AA394" s="75">
        <f>+VLOOKUP($D394,[1]venta_neta_cons!$A$2:$N$1048576,6,0)</f>
        <v>0</v>
      </c>
      <c r="AB394" s="75">
        <f>+VLOOKUP($D394,[1]venta_neta_cons!$A$2:$N$1048576,7,0)</f>
        <v>0</v>
      </c>
      <c r="AC394" s="75">
        <f>+VLOOKUP($D394,[1]venta_neta_cons!$A$2:$N$1048576,8,0)</f>
        <v>0</v>
      </c>
      <c r="AD394" s="75">
        <f>+VLOOKUP($D394,[1]venta_neta_cons!$A$2:$N$1048576,9,0)</f>
        <v>0</v>
      </c>
      <c r="AE394" s="75">
        <f>+VLOOKUP($D394,[1]venta_neta_cons!$A$2:$N$1048576,10,0)</f>
        <v>0</v>
      </c>
      <c r="AF394" s="75">
        <f>+VLOOKUP($D394,[1]venta_neta_cons!$A$2:$N$1048576,11,0)</f>
        <v>0</v>
      </c>
      <c r="AG394" s="75">
        <f>+VLOOKUP($D394,[1]venta_neta_cons!$A$2:$N$1048576,12,0)</f>
        <v>0</v>
      </c>
      <c r="AH394" s="75">
        <f>+VLOOKUP($D394,[1]venta_neta_cons!$A$2:$N$1048576,13,0)</f>
        <v>0</v>
      </c>
      <c r="AI394" s="75">
        <f>+VLOOKUP($D394,[1]venta_neta_cons!$A$2:$N$1048576,14,0)</f>
        <v>0</v>
      </c>
      <c r="AJ394" s="76">
        <f t="shared" si="592"/>
        <v>0</v>
      </c>
      <c r="AK394" s="159" t="e">
        <f t="shared" si="745"/>
        <v>#DIV/0!</v>
      </c>
      <c r="AL394" s="76"/>
      <c r="AM394" s="75">
        <f>+VLOOKUP($D394,[1]saldo_cons!$A$2:$N$1048576,3,0)</f>
        <v>0</v>
      </c>
      <c r="AN394" s="75">
        <f>+VLOOKUP($D394,[1]saldo_cons!$A$2:$N$1048576,4,0)</f>
        <v>0</v>
      </c>
      <c r="AO394" s="75">
        <f>+VLOOKUP($D394,[1]saldo_cons!$A$2:$N$1048576,5,0)</f>
        <v>0</v>
      </c>
      <c r="AP394" s="75">
        <f>+VLOOKUP($D394,[1]saldo_cons!$A$2:$N$1048576,6,0)</f>
        <v>0</v>
      </c>
      <c r="AQ394" s="75">
        <f>+VLOOKUP($D394,[1]saldo_cons!$A$2:$N$1048576,7,0)</f>
        <v>0</v>
      </c>
      <c r="AR394" s="75">
        <f>+VLOOKUP($D394,[1]saldo_cons!$A$2:$N$1048576,8,0)</f>
        <v>0</v>
      </c>
      <c r="AS394" s="75">
        <f>+VLOOKUP($D394,[1]saldo_cons!$A$2:$N$1048576,9,0)</f>
        <v>0</v>
      </c>
      <c r="AT394" s="75">
        <f>+VLOOKUP($D394,[1]saldo_cons!$A$2:$N$1048576,10,0)</f>
        <v>0</v>
      </c>
      <c r="AU394" s="75">
        <f>+VLOOKUP($D394,[1]saldo_cons!$A$2:$N$1048576,11,0)</f>
        <v>0</v>
      </c>
      <c r="AV394" s="75">
        <f>+VLOOKUP($D394,[1]saldo_cons!$A$2:$N$1048576,12,0)</f>
        <v>0</v>
      </c>
      <c r="AW394" s="75">
        <f>+VLOOKUP($D394,[1]saldo_cons!$A$2:$N$1048576,13,0)</f>
        <v>0</v>
      </c>
      <c r="AX394" s="75">
        <f>+VLOOKUP($D394,[1]saldo_cons!$A$2:$N$1048576,14,0)</f>
        <v>0</v>
      </c>
      <c r="AY394" s="76">
        <f t="shared" si="669"/>
        <v>0</v>
      </c>
      <c r="AZ394" s="76"/>
      <c r="BA394" s="76"/>
      <c r="BB394" s="75">
        <f>+VLOOKUP($D394,[1]ggr_cons!$A$2:$N$1048576,3,0)</f>
        <v>0</v>
      </c>
      <c r="BC394" s="75">
        <f>+VLOOKUP($D394,[1]ggr_cons!$A$2:$N$1048576,4,0)</f>
        <v>0</v>
      </c>
      <c r="BD394" s="75">
        <f>+VLOOKUP($D394,[1]ggr_cons!$A$2:$N$1048576,5,0)</f>
        <v>0</v>
      </c>
      <c r="BE394" s="75">
        <f>+VLOOKUP($D394,[1]ggr_cons!$A$2:$N$1048576,6,0)</f>
        <v>0</v>
      </c>
      <c r="BF394" s="75">
        <f>+VLOOKUP($D394,[1]ggr_cons!$A$2:$N$1048576,7,0)</f>
        <v>0</v>
      </c>
      <c r="BG394" s="75">
        <f>+VLOOKUP($D394,[1]ggr_cons!$A$2:$N$1048576,8,0)</f>
        <v>0</v>
      </c>
      <c r="BH394" s="75">
        <f>+VLOOKUP($D394,[1]ggr_cons!$A$2:$N$1048576,9,0)</f>
        <v>0</v>
      </c>
      <c r="BI394" s="75">
        <f>+VLOOKUP($D394,[1]ggr_cons!$A$2:$N$1048576,10,0)</f>
        <v>0</v>
      </c>
      <c r="BJ394" s="75">
        <f>+VLOOKUP($D394,[1]ggr_cons!$A$2:$N$1048576,11,0)</f>
        <v>0</v>
      </c>
      <c r="BK394" s="75">
        <f>+VLOOKUP($D394,[1]ggr_cons!$A$2:$N$1048576,12,0)</f>
        <v>0</v>
      </c>
      <c r="BL394" s="75">
        <f>+VLOOKUP($D394,[1]ggr_cons!$A$2:$N$1048576,13,0)</f>
        <v>0</v>
      </c>
      <c r="BM394" s="75">
        <f>+VLOOKUP($D394,[1]ggr_cons!$A$2:$N$1048576,14,0)</f>
        <v>0</v>
      </c>
      <c r="BN394" s="76">
        <f t="shared" si="670"/>
        <v>0</v>
      </c>
      <c r="BO394" s="75"/>
      <c r="BP394" s="75"/>
      <c r="BQ394" s="77">
        <f t="shared" si="593"/>
        <v>0</v>
      </c>
      <c r="BR394" s="77">
        <f t="shared" si="594"/>
        <v>0</v>
      </c>
      <c r="BS394" s="77">
        <f t="shared" si="595"/>
        <v>0</v>
      </c>
      <c r="BT394" s="77">
        <f t="shared" si="596"/>
        <v>0</v>
      </c>
      <c r="BU394" s="77">
        <f t="shared" si="597"/>
        <v>0</v>
      </c>
      <c r="BV394" s="77">
        <f t="shared" si="598"/>
        <v>0</v>
      </c>
      <c r="BW394" s="77">
        <f t="shared" si="599"/>
        <v>0</v>
      </c>
      <c r="BX394" s="77">
        <f t="shared" si="600"/>
        <v>0</v>
      </c>
      <c r="BY394" s="77">
        <f t="shared" si="601"/>
        <v>0</v>
      </c>
      <c r="BZ394" s="77">
        <f t="shared" si="602"/>
        <v>0</v>
      </c>
      <c r="CA394" s="77">
        <f t="shared" si="603"/>
        <v>0</v>
      </c>
      <c r="CB394" s="77">
        <f t="shared" si="604"/>
        <v>0</v>
      </c>
      <c r="CC394" s="77">
        <f t="shared" si="605"/>
        <v>0</v>
      </c>
      <c r="CD394" s="75"/>
      <c r="CE394" s="77"/>
      <c r="CF394" s="77">
        <f t="shared" si="606"/>
        <v>0</v>
      </c>
      <c r="CG394" s="77">
        <f t="shared" si="607"/>
        <v>0</v>
      </c>
      <c r="CH394" s="77">
        <f t="shared" si="608"/>
        <v>0</v>
      </c>
      <c r="CI394" s="77">
        <f t="shared" si="609"/>
        <v>0</v>
      </c>
      <c r="CJ394" s="77">
        <f t="shared" si="610"/>
        <v>0</v>
      </c>
      <c r="CK394" s="77">
        <f t="shared" si="611"/>
        <v>0</v>
      </c>
      <c r="CL394" s="77">
        <f t="shared" si="612"/>
        <v>0</v>
      </c>
      <c r="CM394" s="77">
        <f t="shared" si="613"/>
        <v>0</v>
      </c>
      <c r="CN394" s="77">
        <f t="shared" si="614"/>
        <v>0</v>
      </c>
      <c r="CO394" s="77">
        <f t="shared" si="615"/>
        <v>0</v>
      </c>
      <c r="CP394" s="77">
        <f t="shared" si="616"/>
        <v>0</v>
      </c>
      <c r="CQ394" s="77">
        <f t="shared" si="617"/>
        <v>0</v>
      </c>
      <c r="CR394" s="77">
        <f t="shared" si="618"/>
        <v>0</v>
      </c>
      <c r="CS394" s="75"/>
      <c r="CT394" s="75"/>
      <c r="CU394" s="78">
        <f t="shared" si="631"/>
        <v>0</v>
      </c>
      <c r="CV394" s="78">
        <f t="shared" si="632"/>
        <v>0</v>
      </c>
      <c r="CW394" s="78">
        <f t="shared" si="633"/>
        <v>0</v>
      </c>
      <c r="CX394" s="78">
        <f t="shared" si="634"/>
        <v>0</v>
      </c>
      <c r="CY394" s="78">
        <f t="shared" si="635"/>
        <v>0</v>
      </c>
      <c r="CZ394" s="78">
        <f t="shared" si="636"/>
        <v>0</v>
      </c>
      <c r="DA394" s="78">
        <f t="shared" si="637"/>
        <v>0</v>
      </c>
      <c r="DB394" s="78">
        <f t="shared" si="638"/>
        <v>0</v>
      </c>
      <c r="DC394" s="78">
        <f t="shared" si="639"/>
        <v>0</v>
      </c>
      <c r="DD394" s="78">
        <f t="shared" si="640"/>
        <v>0</v>
      </c>
      <c r="DE394" s="78">
        <f t="shared" si="641"/>
        <v>0</v>
      </c>
      <c r="DF394" s="78">
        <f t="shared" si="642"/>
        <v>0</v>
      </c>
      <c r="DG394" s="77">
        <f t="shared" si="643"/>
        <v>0</v>
      </c>
      <c r="DH394" s="75"/>
      <c r="DJ394" s="6">
        <f t="shared" si="644"/>
        <v>0</v>
      </c>
      <c r="DK394" s="6">
        <f t="shared" si="645"/>
        <v>0</v>
      </c>
      <c r="DL394" s="6">
        <f t="shared" si="646"/>
        <v>0</v>
      </c>
      <c r="DM394" s="6">
        <f t="shared" si="647"/>
        <v>0</v>
      </c>
      <c r="DN394" s="6">
        <f t="shared" si="648"/>
        <v>0</v>
      </c>
      <c r="DO394" s="6">
        <f t="shared" si="649"/>
        <v>0</v>
      </c>
      <c r="DP394" s="6">
        <f t="shared" si="650"/>
        <v>0</v>
      </c>
      <c r="DQ394" s="6">
        <f t="shared" si="651"/>
        <v>0</v>
      </c>
      <c r="DR394" s="6">
        <f t="shared" si="652"/>
        <v>0</v>
      </c>
      <c r="DS394" s="6">
        <f t="shared" si="653"/>
        <v>0</v>
      </c>
      <c r="DT394" s="6">
        <f t="shared" si="654"/>
        <v>0</v>
      </c>
      <c r="DU394" s="6">
        <f t="shared" si="655"/>
        <v>0</v>
      </c>
      <c r="DV394" s="77">
        <f t="shared" si="673"/>
        <v>0</v>
      </c>
      <c r="DY394" s="6">
        <v>0</v>
      </c>
      <c r="DZ394" s="6">
        <v>0</v>
      </c>
      <c r="EA394" s="6">
        <v>0</v>
      </c>
      <c r="EB394" s="6">
        <v>0</v>
      </c>
      <c r="EC394" s="6">
        <v>0</v>
      </c>
      <c r="ED394" s="6">
        <v>0</v>
      </c>
      <c r="EE394" s="6">
        <v>0</v>
      </c>
      <c r="EF394" s="6">
        <v>0</v>
      </c>
      <c r="EG394" s="6">
        <v>0</v>
      </c>
      <c r="EH394" s="6">
        <v>0</v>
      </c>
      <c r="EI394" s="6">
        <v>0</v>
      </c>
      <c r="EJ394" s="6">
        <v>0</v>
      </c>
      <c r="EK394" s="77">
        <f t="shared" si="671"/>
        <v>0</v>
      </c>
      <c r="EO394" s="75">
        <f t="shared" si="619"/>
        <v>0</v>
      </c>
      <c r="EP394" s="75">
        <f t="shared" si="620"/>
        <v>0</v>
      </c>
      <c r="EQ394" s="75">
        <f t="shared" si="621"/>
        <v>0</v>
      </c>
      <c r="ER394" s="75">
        <f t="shared" si="622"/>
        <v>0</v>
      </c>
      <c r="ES394" s="75">
        <f t="shared" si="623"/>
        <v>0</v>
      </c>
      <c r="ET394" s="75">
        <f t="shared" si="624"/>
        <v>0</v>
      </c>
      <c r="EU394" s="75">
        <f t="shared" si="625"/>
        <v>0</v>
      </c>
      <c r="EV394" s="75">
        <f t="shared" si="626"/>
        <v>0</v>
      </c>
      <c r="EW394" s="75">
        <f t="shared" si="627"/>
        <v>0</v>
      </c>
      <c r="EX394" s="75">
        <f t="shared" si="628"/>
        <v>0</v>
      </c>
      <c r="EY394" s="75">
        <f t="shared" si="629"/>
        <v>0</v>
      </c>
      <c r="EZ394" s="75">
        <f t="shared" si="630"/>
        <v>0</v>
      </c>
      <c r="FA394" s="77">
        <f t="shared" si="672"/>
        <v>0</v>
      </c>
      <c r="FD394" s="75">
        <f t="shared" si="656"/>
        <v>0</v>
      </c>
      <c r="FE394" s="75">
        <f t="shared" si="657"/>
        <v>0</v>
      </c>
      <c r="FF394" s="75">
        <f t="shared" si="658"/>
        <v>0</v>
      </c>
      <c r="FG394" s="75">
        <f t="shared" si="659"/>
        <v>0</v>
      </c>
      <c r="FH394" s="75">
        <f t="shared" si="660"/>
        <v>0</v>
      </c>
      <c r="FI394" s="75">
        <f t="shared" si="661"/>
        <v>0</v>
      </c>
      <c r="FJ394" s="75">
        <f t="shared" si="662"/>
        <v>0</v>
      </c>
      <c r="FK394" s="75">
        <f t="shared" si="663"/>
        <v>0</v>
      </c>
      <c r="FL394" s="75">
        <f t="shared" si="664"/>
        <v>0</v>
      </c>
      <c r="FM394" s="75">
        <f t="shared" si="665"/>
        <v>0</v>
      </c>
      <c r="FN394" s="75">
        <f t="shared" si="666"/>
        <v>0</v>
      </c>
      <c r="FO394" s="75">
        <f t="shared" si="667"/>
        <v>0</v>
      </c>
      <c r="FP394" s="75">
        <f t="shared" si="668"/>
        <v>0</v>
      </c>
    </row>
    <row r="395" spans="1:172" ht="15" customHeight="1" outlineLevel="2" x14ac:dyDescent="0.25">
      <c r="A395" s="65" t="s">
        <v>1114</v>
      </c>
      <c r="B395" s="65" t="s">
        <v>1114</v>
      </c>
      <c r="C395" s="65" t="s">
        <v>1114</v>
      </c>
      <c r="D395" s="64">
        <v>16275</v>
      </c>
      <c r="E395" s="62"/>
      <c r="F395" s="39" t="s">
        <v>1100</v>
      </c>
      <c r="G395" s="36" t="s">
        <v>410</v>
      </c>
      <c r="H395" s="36" t="s">
        <v>410</v>
      </c>
      <c r="I395" s="39"/>
      <c r="J395" s="44"/>
      <c r="K395" s="44"/>
      <c r="L395" s="32"/>
      <c r="M395" s="33" t="s">
        <v>405</v>
      </c>
      <c r="N395" s="34"/>
      <c r="O395" s="34"/>
      <c r="P395" s="34"/>
      <c r="Q395" s="34"/>
      <c r="R395" s="33"/>
      <c r="S395" s="33"/>
      <c r="T395" s="33">
        <v>30</v>
      </c>
      <c r="U395" s="33"/>
      <c r="X395" s="75">
        <f>+VLOOKUP($D395,[1]venta_neta_cons!$A$2:$N$1048576,3,0)</f>
        <v>0</v>
      </c>
      <c r="Y395" s="75">
        <f>+VLOOKUP($D395,[1]venta_neta_cons!$A$2:$N$1048576,4,0)</f>
        <v>0</v>
      </c>
      <c r="Z395" s="75">
        <f>+VLOOKUP($D395,[1]venta_neta_cons!$A$2:$N$1048576,5,0)</f>
        <v>0</v>
      </c>
      <c r="AA395" s="75">
        <f>+VLOOKUP($D395,[1]venta_neta_cons!$A$2:$N$1048576,6,0)</f>
        <v>0</v>
      </c>
      <c r="AB395" s="75">
        <f>+VLOOKUP($D395,[1]venta_neta_cons!$A$2:$N$1048576,7,0)</f>
        <v>0</v>
      </c>
      <c r="AC395" s="75">
        <f>+VLOOKUP($D395,[1]venta_neta_cons!$A$2:$N$1048576,8,0)</f>
        <v>0</v>
      </c>
      <c r="AD395" s="75">
        <f>+VLOOKUP($D395,[1]venta_neta_cons!$A$2:$N$1048576,9,0)</f>
        <v>0</v>
      </c>
      <c r="AE395" s="75">
        <f>+VLOOKUP($D395,[1]venta_neta_cons!$A$2:$N$1048576,10,0)</f>
        <v>0</v>
      </c>
      <c r="AF395" s="75">
        <f>+VLOOKUP($D395,[1]venta_neta_cons!$A$2:$N$1048576,11,0)</f>
        <v>0</v>
      </c>
      <c r="AG395" s="75">
        <f>+VLOOKUP($D395,[1]venta_neta_cons!$A$2:$N$1048576,12,0)</f>
        <v>0</v>
      </c>
      <c r="AH395" s="75">
        <f>+VLOOKUP($D395,[1]venta_neta_cons!$A$2:$N$1048576,13,0)</f>
        <v>0</v>
      </c>
      <c r="AI395" s="75">
        <f>+VLOOKUP($D395,[1]venta_neta_cons!$A$2:$N$1048576,14,0)</f>
        <v>0</v>
      </c>
      <c r="AJ395" s="76">
        <f t="shared" si="592"/>
        <v>0</v>
      </c>
      <c r="AK395" s="159" t="e">
        <f t="shared" si="745"/>
        <v>#DIV/0!</v>
      </c>
      <c r="AL395" s="76"/>
      <c r="AM395" s="75">
        <f>+VLOOKUP($D395,[1]saldo_cons!$A$2:$N$1048576,3,0)</f>
        <v>0</v>
      </c>
      <c r="AN395" s="75">
        <f>+VLOOKUP($D395,[1]saldo_cons!$A$2:$N$1048576,4,0)</f>
        <v>0</v>
      </c>
      <c r="AO395" s="75">
        <f>+VLOOKUP($D395,[1]saldo_cons!$A$2:$N$1048576,5,0)</f>
        <v>0</v>
      </c>
      <c r="AP395" s="75">
        <f>+VLOOKUP($D395,[1]saldo_cons!$A$2:$N$1048576,6,0)</f>
        <v>0</v>
      </c>
      <c r="AQ395" s="75">
        <f>+VLOOKUP($D395,[1]saldo_cons!$A$2:$N$1048576,7,0)</f>
        <v>0</v>
      </c>
      <c r="AR395" s="75">
        <f>+VLOOKUP($D395,[1]saldo_cons!$A$2:$N$1048576,8,0)</f>
        <v>0</v>
      </c>
      <c r="AS395" s="75">
        <f>+VLOOKUP($D395,[1]saldo_cons!$A$2:$N$1048576,9,0)</f>
        <v>0</v>
      </c>
      <c r="AT395" s="75">
        <f>+VLOOKUP($D395,[1]saldo_cons!$A$2:$N$1048576,10,0)</f>
        <v>0</v>
      </c>
      <c r="AU395" s="75">
        <f>+VLOOKUP($D395,[1]saldo_cons!$A$2:$N$1048576,11,0)</f>
        <v>0</v>
      </c>
      <c r="AV395" s="75">
        <f>+VLOOKUP($D395,[1]saldo_cons!$A$2:$N$1048576,12,0)</f>
        <v>0</v>
      </c>
      <c r="AW395" s="75">
        <f>+VLOOKUP($D395,[1]saldo_cons!$A$2:$N$1048576,13,0)</f>
        <v>0</v>
      </c>
      <c r="AX395" s="75">
        <f>+VLOOKUP($D395,[1]saldo_cons!$A$2:$N$1048576,14,0)</f>
        <v>0</v>
      </c>
      <c r="AY395" s="76">
        <f t="shared" si="669"/>
        <v>0</v>
      </c>
      <c r="AZ395" s="76"/>
      <c r="BA395" s="76"/>
      <c r="BB395" s="75">
        <f>+VLOOKUP($D395,[1]ggr_cons!$A$2:$N$1048576,3,0)</f>
        <v>0</v>
      </c>
      <c r="BC395" s="75">
        <f>+VLOOKUP($D395,[1]ggr_cons!$A$2:$N$1048576,4,0)</f>
        <v>0</v>
      </c>
      <c r="BD395" s="75">
        <f>+VLOOKUP($D395,[1]ggr_cons!$A$2:$N$1048576,5,0)</f>
        <v>0</v>
      </c>
      <c r="BE395" s="75">
        <f>+VLOOKUP($D395,[1]ggr_cons!$A$2:$N$1048576,6,0)</f>
        <v>0</v>
      </c>
      <c r="BF395" s="75">
        <f>+VLOOKUP($D395,[1]ggr_cons!$A$2:$N$1048576,7,0)</f>
        <v>0</v>
      </c>
      <c r="BG395" s="75">
        <f>+VLOOKUP($D395,[1]ggr_cons!$A$2:$N$1048576,8,0)</f>
        <v>0</v>
      </c>
      <c r="BH395" s="75">
        <f>+VLOOKUP($D395,[1]ggr_cons!$A$2:$N$1048576,9,0)</f>
        <v>0</v>
      </c>
      <c r="BI395" s="75">
        <f>+VLOOKUP($D395,[1]ggr_cons!$A$2:$N$1048576,10,0)</f>
        <v>0</v>
      </c>
      <c r="BJ395" s="75">
        <f>+VLOOKUP($D395,[1]ggr_cons!$A$2:$N$1048576,11,0)</f>
        <v>0</v>
      </c>
      <c r="BK395" s="75">
        <f>+VLOOKUP($D395,[1]ggr_cons!$A$2:$N$1048576,12,0)</f>
        <v>0</v>
      </c>
      <c r="BL395" s="75">
        <f>+VLOOKUP($D395,[1]ggr_cons!$A$2:$N$1048576,13,0)</f>
        <v>0</v>
      </c>
      <c r="BM395" s="75">
        <f>+VLOOKUP($D395,[1]ggr_cons!$A$2:$N$1048576,14,0)</f>
        <v>0</v>
      </c>
      <c r="BN395" s="76">
        <f t="shared" si="670"/>
        <v>0</v>
      </c>
      <c r="BO395" s="75"/>
      <c r="BP395" s="75"/>
      <c r="BQ395" s="77">
        <f t="shared" si="593"/>
        <v>0</v>
      </c>
      <c r="BR395" s="77">
        <f t="shared" si="594"/>
        <v>0</v>
      </c>
      <c r="BS395" s="77">
        <f t="shared" si="595"/>
        <v>0</v>
      </c>
      <c r="BT395" s="77">
        <f t="shared" si="596"/>
        <v>0</v>
      </c>
      <c r="BU395" s="77">
        <f t="shared" si="597"/>
        <v>0</v>
      </c>
      <c r="BV395" s="77">
        <f t="shared" si="598"/>
        <v>0</v>
      </c>
      <c r="BW395" s="77">
        <f t="shared" si="599"/>
        <v>0</v>
      </c>
      <c r="BX395" s="77">
        <f t="shared" si="600"/>
        <v>0</v>
      </c>
      <c r="BY395" s="77">
        <f t="shared" si="601"/>
        <v>0</v>
      </c>
      <c r="BZ395" s="77">
        <f t="shared" si="602"/>
        <v>0</v>
      </c>
      <c r="CA395" s="77">
        <f t="shared" si="603"/>
        <v>0</v>
      </c>
      <c r="CB395" s="77">
        <f t="shared" si="604"/>
        <v>0</v>
      </c>
      <c r="CC395" s="77">
        <f t="shared" si="605"/>
        <v>0</v>
      </c>
      <c r="CD395" s="75"/>
      <c r="CE395" s="77"/>
      <c r="CF395" s="77">
        <f t="shared" si="606"/>
        <v>0</v>
      </c>
      <c r="CG395" s="77">
        <f t="shared" si="607"/>
        <v>0</v>
      </c>
      <c r="CH395" s="77">
        <f t="shared" si="608"/>
        <v>0</v>
      </c>
      <c r="CI395" s="77">
        <f t="shared" si="609"/>
        <v>0</v>
      </c>
      <c r="CJ395" s="77">
        <f t="shared" si="610"/>
        <v>0</v>
      </c>
      <c r="CK395" s="77">
        <f t="shared" si="611"/>
        <v>0</v>
      </c>
      <c r="CL395" s="77">
        <f t="shared" si="612"/>
        <v>0</v>
      </c>
      <c r="CM395" s="77">
        <f t="shared" si="613"/>
        <v>0</v>
      </c>
      <c r="CN395" s="77">
        <f t="shared" si="614"/>
        <v>0</v>
      </c>
      <c r="CO395" s="77">
        <f t="shared" si="615"/>
        <v>0</v>
      </c>
      <c r="CP395" s="77">
        <f t="shared" si="616"/>
        <v>0</v>
      </c>
      <c r="CQ395" s="77">
        <f t="shared" si="617"/>
        <v>0</v>
      </c>
      <c r="CR395" s="77">
        <f t="shared" si="618"/>
        <v>0</v>
      </c>
      <c r="CS395" s="75"/>
      <c r="CT395" s="75"/>
      <c r="CU395" s="78">
        <f t="shared" si="631"/>
        <v>0</v>
      </c>
      <c r="CV395" s="78">
        <f t="shared" si="632"/>
        <v>0</v>
      </c>
      <c r="CW395" s="78">
        <f t="shared" si="633"/>
        <v>0</v>
      </c>
      <c r="CX395" s="78">
        <f t="shared" si="634"/>
        <v>0</v>
      </c>
      <c r="CY395" s="78">
        <f t="shared" si="635"/>
        <v>0</v>
      </c>
      <c r="CZ395" s="78">
        <f t="shared" si="636"/>
        <v>0</v>
      </c>
      <c r="DA395" s="78">
        <f t="shared" si="637"/>
        <v>0</v>
      </c>
      <c r="DB395" s="78">
        <f t="shared" si="638"/>
        <v>0</v>
      </c>
      <c r="DC395" s="78">
        <f t="shared" si="639"/>
        <v>0</v>
      </c>
      <c r="DD395" s="78">
        <f t="shared" si="640"/>
        <v>0</v>
      </c>
      <c r="DE395" s="78">
        <f t="shared" si="641"/>
        <v>0</v>
      </c>
      <c r="DF395" s="78">
        <f t="shared" si="642"/>
        <v>0</v>
      </c>
      <c r="DG395" s="77">
        <f t="shared" si="643"/>
        <v>0</v>
      </c>
      <c r="DH395" s="75"/>
      <c r="DJ395" s="6">
        <f t="shared" si="644"/>
        <v>0</v>
      </c>
      <c r="DK395" s="6">
        <f t="shared" si="645"/>
        <v>0</v>
      </c>
      <c r="DL395" s="6">
        <f t="shared" si="646"/>
        <v>0</v>
      </c>
      <c r="DM395" s="6">
        <f t="shared" si="647"/>
        <v>0</v>
      </c>
      <c r="DN395" s="6">
        <f t="shared" si="648"/>
        <v>0</v>
      </c>
      <c r="DO395" s="6">
        <f t="shared" si="649"/>
        <v>0</v>
      </c>
      <c r="DP395" s="6">
        <f t="shared" si="650"/>
        <v>0</v>
      </c>
      <c r="DQ395" s="6">
        <f t="shared" si="651"/>
        <v>0</v>
      </c>
      <c r="DR395" s="6">
        <f t="shared" si="652"/>
        <v>0</v>
      </c>
      <c r="DS395" s="6">
        <f t="shared" si="653"/>
        <v>0</v>
      </c>
      <c r="DT395" s="6">
        <f t="shared" si="654"/>
        <v>0</v>
      </c>
      <c r="DU395" s="6">
        <f t="shared" si="655"/>
        <v>0</v>
      </c>
      <c r="DV395" s="77">
        <f t="shared" si="673"/>
        <v>0</v>
      </c>
      <c r="DY395" s="6">
        <v>0</v>
      </c>
      <c r="DZ395" s="6">
        <v>0</v>
      </c>
      <c r="EA395" s="6">
        <v>0</v>
      </c>
      <c r="EB395" s="6">
        <v>0</v>
      </c>
      <c r="EC395" s="6">
        <v>0</v>
      </c>
      <c r="ED395" s="6">
        <v>0</v>
      </c>
      <c r="EE395" s="6">
        <v>0</v>
      </c>
      <c r="EF395" s="6">
        <v>0</v>
      </c>
      <c r="EG395" s="6">
        <v>0</v>
      </c>
      <c r="EH395" s="6">
        <v>0</v>
      </c>
      <c r="EI395" s="6">
        <v>0</v>
      </c>
      <c r="EJ395" s="6">
        <v>0</v>
      </c>
      <c r="EK395" s="77">
        <f t="shared" si="671"/>
        <v>0</v>
      </c>
      <c r="EO395" s="75">
        <f t="shared" si="619"/>
        <v>0</v>
      </c>
      <c r="EP395" s="75">
        <f t="shared" si="620"/>
        <v>0</v>
      </c>
      <c r="EQ395" s="75">
        <f t="shared" si="621"/>
        <v>0</v>
      </c>
      <c r="ER395" s="75">
        <f t="shared" si="622"/>
        <v>0</v>
      </c>
      <c r="ES395" s="75">
        <f t="shared" si="623"/>
        <v>0</v>
      </c>
      <c r="ET395" s="75">
        <f t="shared" si="624"/>
        <v>0</v>
      </c>
      <c r="EU395" s="75">
        <f t="shared" si="625"/>
        <v>0</v>
      </c>
      <c r="EV395" s="75">
        <f t="shared" si="626"/>
        <v>0</v>
      </c>
      <c r="EW395" s="75">
        <f t="shared" si="627"/>
        <v>0</v>
      </c>
      <c r="EX395" s="75">
        <f t="shared" si="628"/>
        <v>0</v>
      </c>
      <c r="EY395" s="75">
        <f t="shared" si="629"/>
        <v>0</v>
      </c>
      <c r="EZ395" s="75">
        <f t="shared" si="630"/>
        <v>0</v>
      </c>
      <c r="FA395" s="77">
        <f t="shared" si="672"/>
        <v>0</v>
      </c>
      <c r="FD395" s="75">
        <f t="shared" si="656"/>
        <v>0</v>
      </c>
      <c r="FE395" s="75">
        <f t="shared" si="657"/>
        <v>0</v>
      </c>
      <c r="FF395" s="75">
        <f t="shared" si="658"/>
        <v>0</v>
      </c>
      <c r="FG395" s="75">
        <f t="shared" si="659"/>
        <v>0</v>
      </c>
      <c r="FH395" s="75">
        <f t="shared" si="660"/>
        <v>0</v>
      </c>
      <c r="FI395" s="75">
        <f t="shared" si="661"/>
        <v>0</v>
      </c>
      <c r="FJ395" s="75">
        <f t="shared" si="662"/>
        <v>0</v>
      </c>
      <c r="FK395" s="75">
        <f t="shared" si="663"/>
        <v>0</v>
      </c>
      <c r="FL395" s="75">
        <f t="shared" si="664"/>
        <v>0</v>
      </c>
      <c r="FM395" s="75">
        <f t="shared" si="665"/>
        <v>0</v>
      </c>
      <c r="FN395" s="75">
        <f t="shared" si="666"/>
        <v>0</v>
      </c>
      <c r="FO395" s="75">
        <f t="shared" si="667"/>
        <v>0</v>
      </c>
      <c r="FP395" s="75">
        <f t="shared" si="668"/>
        <v>0</v>
      </c>
    </row>
    <row r="396" spans="1:172" ht="15" customHeight="1" outlineLevel="2" x14ac:dyDescent="0.25">
      <c r="A396" s="65" t="s">
        <v>1114</v>
      </c>
      <c r="B396" s="65" t="s">
        <v>1114</v>
      </c>
      <c r="C396" s="65" t="s">
        <v>1114</v>
      </c>
      <c r="D396" s="64">
        <v>16337</v>
      </c>
      <c r="E396" s="62"/>
      <c r="F396" s="39" t="s">
        <v>1101</v>
      </c>
      <c r="G396" s="36" t="s">
        <v>410</v>
      </c>
      <c r="H396" s="36" t="s">
        <v>410</v>
      </c>
      <c r="I396" s="39"/>
      <c r="J396" s="44"/>
      <c r="K396" s="44"/>
      <c r="L396" s="32"/>
      <c r="M396" s="33" t="s">
        <v>405</v>
      </c>
      <c r="N396" s="34"/>
      <c r="O396" s="34"/>
      <c r="P396" s="34"/>
      <c r="Q396" s="34"/>
      <c r="R396" s="33"/>
      <c r="S396" s="33"/>
      <c r="T396" s="33">
        <v>30</v>
      </c>
      <c r="U396" s="33"/>
      <c r="X396" s="75">
        <f>+VLOOKUP($D396,[1]venta_neta_cons!$A$2:$N$1048576,3,0)</f>
        <v>2625</v>
      </c>
      <c r="Y396" s="75">
        <f>+VLOOKUP($D396,[1]venta_neta_cons!$A$2:$N$1048576,4,0)</f>
        <v>0</v>
      </c>
      <c r="Z396" s="75">
        <f>+VLOOKUP($D396,[1]venta_neta_cons!$A$2:$N$1048576,5,0)</f>
        <v>0</v>
      </c>
      <c r="AA396" s="75">
        <f>+VLOOKUP($D396,[1]venta_neta_cons!$A$2:$N$1048576,6,0)</f>
        <v>0</v>
      </c>
      <c r="AB396" s="75">
        <f>+VLOOKUP($D396,[1]venta_neta_cons!$A$2:$N$1048576,7,0)</f>
        <v>0</v>
      </c>
      <c r="AC396" s="75">
        <f>+VLOOKUP($D396,[1]venta_neta_cons!$A$2:$N$1048576,8,0)</f>
        <v>0</v>
      </c>
      <c r="AD396" s="75">
        <f>+VLOOKUP($D396,[1]venta_neta_cons!$A$2:$N$1048576,9,0)</f>
        <v>0</v>
      </c>
      <c r="AE396" s="75">
        <f>+VLOOKUP($D396,[1]venta_neta_cons!$A$2:$N$1048576,10,0)</f>
        <v>0</v>
      </c>
      <c r="AF396" s="75">
        <f>+VLOOKUP($D396,[1]venta_neta_cons!$A$2:$N$1048576,11,0)</f>
        <v>0</v>
      </c>
      <c r="AG396" s="75">
        <f>+VLOOKUP($D396,[1]venta_neta_cons!$A$2:$N$1048576,12,0)</f>
        <v>0</v>
      </c>
      <c r="AH396" s="75">
        <f>+VLOOKUP($D396,[1]venta_neta_cons!$A$2:$N$1048576,13,0)</f>
        <v>0</v>
      </c>
      <c r="AI396" s="75">
        <f>+VLOOKUP($D396,[1]venta_neta_cons!$A$2:$N$1048576,14,0)</f>
        <v>0</v>
      </c>
      <c r="AJ396" s="76">
        <f t="shared" si="592"/>
        <v>2625</v>
      </c>
      <c r="AK396" s="159">
        <f t="shared" si="745"/>
        <v>0.40298285714285714</v>
      </c>
      <c r="AL396" s="76"/>
      <c r="AM396" s="75">
        <f>+VLOOKUP($D396,[1]saldo_cons!$A$2:$N$1048576,3,0)</f>
        <v>2625</v>
      </c>
      <c r="AN396" s="75">
        <f>+VLOOKUP($D396,[1]saldo_cons!$A$2:$N$1048576,4,0)</f>
        <v>0</v>
      </c>
      <c r="AO396" s="75">
        <f>+VLOOKUP($D396,[1]saldo_cons!$A$2:$N$1048576,5,0)</f>
        <v>0</v>
      </c>
      <c r="AP396" s="75">
        <f>+VLOOKUP($D396,[1]saldo_cons!$A$2:$N$1048576,6,0)</f>
        <v>0</v>
      </c>
      <c r="AQ396" s="75">
        <f>+VLOOKUP($D396,[1]saldo_cons!$A$2:$N$1048576,7,0)</f>
        <v>0</v>
      </c>
      <c r="AR396" s="75">
        <f>+VLOOKUP($D396,[1]saldo_cons!$A$2:$N$1048576,8,0)</f>
        <v>0</v>
      </c>
      <c r="AS396" s="75">
        <f>+VLOOKUP($D396,[1]saldo_cons!$A$2:$N$1048576,9,0)</f>
        <v>0</v>
      </c>
      <c r="AT396" s="75">
        <f>+VLOOKUP($D396,[1]saldo_cons!$A$2:$N$1048576,10,0)</f>
        <v>0</v>
      </c>
      <c r="AU396" s="75">
        <f>+VLOOKUP($D396,[1]saldo_cons!$A$2:$N$1048576,11,0)</f>
        <v>0</v>
      </c>
      <c r="AV396" s="75">
        <f>+VLOOKUP($D396,[1]saldo_cons!$A$2:$N$1048576,12,0)</f>
        <v>0</v>
      </c>
      <c r="AW396" s="75">
        <f>+VLOOKUP($D396,[1]saldo_cons!$A$2:$N$1048576,13,0)</f>
        <v>0</v>
      </c>
      <c r="AX396" s="75">
        <f>+VLOOKUP($D396,[1]saldo_cons!$A$2:$N$1048576,14,0)</f>
        <v>0</v>
      </c>
      <c r="AY396" s="76">
        <f t="shared" si="669"/>
        <v>2625</v>
      </c>
      <c r="AZ396" s="76"/>
      <c r="BA396" s="76"/>
      <c r="BB396" s="75">
        <f>+VLOOKUP($D396,[1]ggr_cons!$A$2:$N$1048576,3,0)</f>
        <v>1057.83</v>
      </c>
      <c r="BC396" s="75">
        <f>+VLOOKUP($D396,[1]ggr_cons!$A$2:$N$1048576,4,0)</f>
        <v>0</v>
      </c>
      <c r="BD396" s="75">
        <f>+VLOOKUP($D396,[1]ggr_cons!$A$2:$N$1048576,5,0)</f>
        <v>0</v>
      </c>
      <c r="BE396" s="75">
        <f>+VLOOKUP($D396,[1]ggr_cons!$A$2:$N$1048576,6,0)</f>
        <v>0</v>
      </c>
      <c r="BF396" s="75">
        <f>+VLOOKUP($D396,[1]ggr_cons!$A$2:$N$1048576,7,0)</f>
        <v>0</v>
      </c>
      <c r="BG396" s="75">
        <f>+VLOOKUP($D396,[1]ggr_cons!$A$2:$N$1048576,8,0)</f>
        <v>0</v>
      </c>
      <c r="BH396" s="75">
        <f>+VLOOKUP($D396,[1]ggr_cons!$A$2:$N$1048576,9,0)</f>
        <v>0</v>
      </c>
      <c r="BI396" s="75">
        <f>+VLOOKUP($D396,[1]ggr_cons!$A$2:$N$1048576,10,0)</f>
        <v>0</v>
      </c>
      <c r="BJ396" s="75">
        <f>+VLOOKUP($D396,[1]ggr_cons!$A$2:$N$1048576,11,0)</f>
        <v>0</v>
      </c>
      <c r="BK396" s="75">
        <f>+VLOOKUP($D396,[1]ggr_cons!$A$2:$N$1048576,12,0)</f>
        <v>0</v>
      </c>
      <c r="BL396" s="75">
        <f>+VLOOKUP($D396,[1]ggr_cons!$A$2:$N$1048576,13,0)</f>
        <v>0</v>
      </c>
      <c r="BM396" s="75">
        <f>+VLOOKUP($D396,[1]ggr_cons!$A$2:$N$1048576,14,0)</f>
        <v>0</v>
      </c>
      <c r="BN396" s="76">
        <f t="shared" si="670"/>
        <v>1057.83</v>
      </c>
      <c r="BO396" s="75"/>
      <c r="BP396" s="75"/>
      <c r="BQ396" s="77">
        <f t="shared" si="593"/>
        <v>0</v>
      </c>
      <c r="BR396" s="77">
        <f t="shared" si="594"/>
        <v>0</v>
      </c>
      <c r="BS396" s="77">
        <f t="shared" si="595"/>
        <v>0</v>
      </c>
      <c r="BT396" s="77">
        <f t="shared" si="596"/>
        <v>0</v>
      </c>
      <c r="BU396" s="77">
        <f t="shared" si="597"/>
        <v>0</v>
      </c>
      <c r="BV396" s="77">
        <f t="shared" si="598"/>
        <v>0</v>
      </c>
      <c r="BW396" s="77">
        <f t="shared" si="599"/>
        <v>0</v>
      </c>
      <c r="BX396" s="77">
        <f t="shared" si="600"/>
        <v>0</v>
      </c>
      <c r="BY396" s="77">
        <f t="shared" si="601"/>
        <v>0</v>
      </c>
      <c r="BZ396" s="77">
        <f t="shared" si="602"/>
        <v>0</v>
      </c>
      <c r="CA396" s="77">
        <f t="shared" si="603"/>
        <v>0</v>
      </c>
      <c r="CB396" s="77">
        <f t="shared" si="604"/>
        <v>0</v>
      </c>
      <c r="CC396" s="77">
        <f t="shared" si="605"/>
        <v>0</v>
      </c>
      <c r="CD396" s="75"/>
      <c r="CE396" s="77"/>
      <c r="CF396" s="77">
        <f t="shared" si="606"/>
        <v>0</v>
      </c>
      <c r="CG396" s="77">
        <f t="shared" si="607"/>
        <v>0</v>
      </c>
      <c r="CH396" s="77">
        <f t="shared" si="608"/>
        <v>0</v>
      </c>
      <c r="CI396" s="77">
        <f t="shared" si="609"/>
        <v>0</v>
      </c>
      <c r="CJ396" s="77">
        <f t="shared" si="610"/>
        <v>0</v>
      </c>
      <c r="CK396" s="77">
        <f t="shared" si="611"/>
        <v>0</v>
      </c>
      <c r="CL396" s="77">
        <f t="shared" si="612"/>
        <v>0</v>
      </c>
      <c r="CM396" s="77">
        <f t="shared" si="613"/>
        <v>0</v>
      </c>
      <c r="CN396" s="77">
        <f t="shared" si="614"/>
        <v>0</v>
      </c>
      <c r="CO396" s="77">
        <f t="shared" si="615"/>
        <v>0</v>
      </c>
      <c r="CP396" s="77">
        <f t="shared" si="616"/>
        <v>0</v>
      </c>
      <c r="CQ396" s="77">
        <f t="shared" si="617"/>
        <v>0</v>
      </c>
      <c r="CR396" s="77">
        <f t="shared" si="618"/>
        <v>0</v>
      </c>
      <c r="CS396" s="75"/>
      <c r="CT396" s="75"/>
      <c r="CU396" s="78">
        <f t="shared" si="631"/>
        <v>0</v>
      </c>
      <c r="CV396" s="78">
        <f t="shared" si="632"/>
        <v>0</v>
      </c>
      <c r="CW396" s="78">
        <f t="shared" si="633"/>
        <v>0</v>
      </c>
      <c r="CX396" s="78">
        <f t="shared" si="634"/>
        <v>0</v>
      </c>
      <c r="CY396" s="78">
        <f t="shared" si="635"/>
        <v>0</v>
      </c>
      <c r="CZ396" s="78">
        <f t="shared" si="636"/>
        <v>0</v>
      </c>
      <c r="DA396" s="78">
        <f t="shared" si="637"/>
        <v>0</v>
      </c>
      <c r="DB396" s="78">
        <f t="shared" si="638"/>
        <v>0</v>
      </c>
      <c r="DC396" s="78">
        <f t="shared" si="639"/>
        <v>0</v>
      </c>
      <c r="DD396" s="78">
        <f t="shared" si="640"/>
        <v>0</v>
      </c>
      <c r="DE396" s="78">
        <f t="shared" si="641"/>
        <v>0</v>
      </c>
      <c r="DF396" s="78">
        <f t="shared" si="642"/>
        <v>0</v>
      </c>
      <c r="DG396" s="77">
        <f t="shared" si="643"/>
        <v>0</v>
      </c>
      <c r="DH396" s="75"/>
      <c r="DJ396" s="6">
        <f t="shared" si="644"/>
        <v>30</v>
      </c>
      <c r="DK396" s="6">
        <f t="shared" si="645"/>
        <v>0</v>
      </c>
      <c r="DL396" s="6">
        <f t="shared" si="646"/>
        <v>0</v>
      </c>
      <c r="DM396" s="6">
        <f t="shared" si="647"/>
        <v>0</v>
      </c>
      <c r="DN396" s="6">
        <f t="shared" si="648"/>
        <v>0</v>
      </c>
      <c r="DO396" s="6">
        <f t="shared" si="649"/>
        <v>0</v>
      </c>
      <c r="DP396" s="6">
        <f t="shared" si="650"/>
        <v>0</v>
      </c>
      <c r="DQ396" s="6">
        <f t="shared" si="651"/>
        <v>0</v>
      </c>
      <c r="DR396" s="6">
        <f t="shared" si="652"/>
        <v>0</v>
      </c>
      <c r="DS396" s="6">
        <f t="shared" si="653"/>
        <v>0</v>
      </c>
      <c r="DT396" s="6">
        <f t="shared" si="654"/>
        <v>0</v>
      </c>
      <c r="DU396" s="6">
        <f t="shared" si="655"/>
        <v>0</v>
      </c>
      <c r="DV396" s="77">
        <f t="shared" si="673"/>
        <v>30</v>
      </c>
      <c r="DY396" s="6">
        <v>0</v>
      </c>
      <c r="DZ396" s="6">
        <v>0</v>
      </c>
      <c r="EA396" s="6">
        <v>0</v>
      </c>
      <c r="EB396" s="6">
        <v>0</v>
      </c>
      <c r="EC396" s="6">
        <v>0</v>
      </c>
      <c r="ED396" s="6">
        <v>0</v>
      </c>
      <c r="EE396" s="6">
        <v>0</v>
      </c>
      <c r="EF396" s="6">
        <v>0</v>
      </c>
      <c r="EG396" s="6">
        <v>0</v>
      </c>
      <c r="EH396" s="6">
        <v>0</v>
      </c>
      <c r="EI396" s="6">
        <v>0</v>
      </c>
      <c r="EJ396" s="6">
        <v>0</v>
      </c>
      <c r="EK396" s="77">
        <f t="shared" si="671"/>
        <v>0</v>
      </c>
      <c r="EO396" s="75">
        <f t="shared" si="619"/>
        <v>30</v>
      </c>
      <c r="EP396" s="75">
        <f t="shared" si="620"/>
        <v>0</v>
      </c>
      <c r="EQ396" s="75">
        <f t="shared" si="621"/>
        <v>0</v>
      </c>
      <c r="ER396" s="75">
        <f t="shared" si="622"/>
        <v>0</v>
      </c>
      <c r="ES396" s="75">
        <f t="shared" si="623"/>
        <v>0</v>
      </c>
      <c r="ET396" s="75">
        <f t="shared" si="624"/>
        <v>0</v>
      </c>
      <c r="EU396" s="75">
        <f t="shared" si="625"/>
        <v>0</v>
      </c>
      <c r="EV396" s="75">
        <f t="shared" si="626"/>
        <v>0</v>
      </c>
      <c r="EW396" s="75">
        <f t="shared" si="627"/>
        <v>0</v>
      </c>
      <c r="EX396" s="75">
        <f t="shared" si="628"/>
        <v>0</v>
      </c>
      <c r="EY396" s="75">
        <f t="shared" si="629"/>
        <v>0</v>
      </c>
      <c r="EZ396" s="75">
        <f t="shared" si="630"/>
        <v>0</v>
      </c>
      <c r="FA396" s="77">
        <f t="shared" si="672"/>
        <v>30</v>
      </c>
      <c r="FD396" s="75">
        <f t="shared" si="656"/>
        <v>2595</v>
      </c>
      <c r="FE396" s="75">
        <f t="shared" si="657"/>
        <v>0</v>
      </c>
      <c r="FF396" s="75">
        <f t="shared" si="658"/>
        <v>0</v>
      </c>
      <c r="FG396" s="75">
        <f t="shared" si="659"/>
        <v>0</v>
      </c>
      <c r="FH396" s="75">
        <f t="shared" si="660"/>
        <v>0</v>
      </c>
      <c r="FI396" s="75">
        <f t="shared" si="661"/>
        <v>0</v>
      </c>
      <c r="FJ396" s="75">
        <f t="shared" si="662"/>
        <v>0</v>
      </c>
      <c r="FK396" s="75">
        <f t="shared" si="663"/>
        <v>0</v>
      </c>
      <c r="FL396" s="75">
        <f t="shared" si="664"/>
        <v>0</v>
      </c>
      <c r="FM396" s="75">
        <f t="shared" si="665"/>
        <v>0</v>
      </c>
      <c r="FN396" s="75">
        <f t="shared" si="666"/>
        <v>0</v>
      </c>
      <c r="FO396" s="75">
        <f t="shared" si="667"/>
        <v>0</v>
      </c>
      <c r="FP396" s="75">
        <f t="shared" si="668"/>
        <v>2595</v>
      </c>
    </row>
    <row r="397" spans="1:172" ht="15" customHeight="1" outlineLevel="2" x14ac:dyDescent="0.25">
      <c r="A397" s="65" t="s">
        <v>1114</v>
      </c>
      <c r="B397" s="65" t="s">
        <v>1114</v>
      </c>
      <c r="C397" s="65" t="s">
        <v>1114</v>
      </c>
      <c r="D397" s="64">
        <v>16235</v>
      </c>
      <c r="E397" s="62"/>
      <c r="F397" s="39" t="s">
        <v>1102</v>
      </c>
      <c r="G397" s="36" t="s">
        <v>410</v>
      </c>
      <c r="H397" s="36" t="s">
        <v>410</v>
      </c>
      <c r="I397" s="39"/>
      <c r="J397" s="44"/>
      <c r="K397" s="44"/>
      <c r="L397" s="32"/>
      <c r="M397" s="33" t="s">
        <v>405</v>
      </c>
      <c r="N397" s="34"/>
      <c r="O397" s="34"/>
      <c r="P397" s="34"/>
      <c r="Q397" s="34"/>
      <c r="R397" s="33"/>
      <c r="S397" s="33"/>
      <c r="T397" s="33">
        <v>30</v>
      </c>
      <c r="U397" s="33"/>
      <c r="X397" s="75">
        <f>+VLOOKUP($D397,[1]venta_neta_cons!$A$2:$N$1048576,3,0)</f>
        <v>111</v>
      </c>
      <c r="Y397" s="75">
        <f>+VLOOKUP($D397,[1]venta_neta_cons!$A$2:$N$1048576,4,0)</f>
        <v>0</v>
      </c>
      <c r="Z397" s="75">
        <f>+VLOOKUP($D397,[1]venta_neta_cons!$A$2:$N$1048576,5,0)</f>
        <v>0</v>
      </c>
      <c r="AA397" s="75">
        <f>+VLOOKUP($D397,[1]venta_neta_cons!$A$2:$N$1048576,6,0)</f>
        <v>0</v>
      </c>
      <c r="AB397" s="75">
        <f>+VLOOKUP($D397,[1]venta_neta_cons!$A$2:$N$1048576,7,0)</f>
        <v>0</v>
      </c>
      <c r="AC397" s="75">
        <f>+VLOOKUP($D397,[1]venta_neta_cons!$A$2:$N$1048576,8,0)</f>
        <v>0</v>
      </c>
      <c r="AD397" s="75">
        <f>+VLOOKUP($D397,[1]venta_neta_cons!$A$2:$N$1048576,9,0)</f>
        <v>0</v>
      </c>
      <c r="AE397" s="75">
        <f>+VLOOKUP($D397,[1]venta_neta_cons!$A$2:$N$1048576,10,0)</f>
        <v>0</v>
      </c>
      <c r="AF397" s="75">
        <f>+VLOOKUP($D397,[1]venta_neta_cons!$A$2:$N$1048576,11,0)</f>
        <v>0</v>
      </c>
      <c r="AG397" s="75">
        <f>+VLOOKUP($D397,[1]venta_neta_cons!$A$2:$N$1048576,12,0)</f>
        <v>0</v>
      </c>
      <c r="AH397" s="75">
        <f>+VLOOKUP($D397,[1]venta_neta_cons!$A$2:$N$1048576,13,0)</f>
        <v>0</v>
      </c>
      <c r="AI397" s="75">
        <f>+VLOOKUP($D397,[1]venta_neta_cons!$A$2:$N$1048576,14,0)</f>
        <v>0</v>
      </c>
      <c r="AJ397" s="76">
        <f t="shared" si="592"/>
        <v>111</v>
      </c>
      <c r="AK397" s="159">
        <f t="shared" si="745"/>
        <v>0.61531531531531525</v>
      </c>
      <c r="AL397" s="76"/>
      <c r="AM397" s="75">
        <f>+VLOOKUP($D397,[1]saldo_cons!$A$2:$N$1048576,3,0)</f>
        <v>111</v>
      </c>
      <c r="AN397" s="75">
        <f>+VLOOKUP($D397,[1]saldo_cons!$A$2:$N$1048576,4,0)</f>
        <v>0</v>
      </c>
      <c r="AO397" s="75">
        <f>+VLOOKUP($D397,[1]saldo_cons!$A$2:$N$1048576,5,0)</f>
        <v>0</v>
      </c>
      <c r="AP397" s="75">
        <f>+VLOOKUP($D397,[1]saldo_cons!$A$2:$N$1048576,6,0)</f>
        <v>0</v>
      </c>
      <c r="AQ397" s="75">
        <f>+VLOOKUP($D397,[1]saldo_cons!$A$2:$N$1048576,7,0)</f>
        <v>0</v>
      </c>
      <c r="AR397" s="75">
        <f>+VLOOKUP($D397,[1]saldo_cons!$A$2:$N$1048576,8,0)</f>
        <v>0</v>
      </c>
      <c r="AS397" s="75">
        <f>+VLOOKUP($D397,[1]saldo_cons!$A$2:$N$1048576,9,0)</f>
        <v>0</v>
      </c>
      <c r="AT397" s="75">
        <f>+VLOOKUP($D397,[1]saldo_cons!$A$2:$N$1048576,10,0)</f>
        <v>0</v>
      </c>
      <c r="AU397" s="75">
        <f>+VLOOKUP($D397,[1]saldo_cons!$A$2:$N$1048576,11,0)</f>
        <v>0</v>
      </c>
      <c r="AV397" s="75">
        <f>+VLOOKUP($D397,[1]saldo_cons!$A$2:$N$1048576,12,0)</f>
        <v>0</v>
      </c>
      <c r="AW397" s="75">
        <f>+VLOOKUP($D397,[1]saldo_cons!$A$2:$N$1048576,13,0)</f>
        <v>0</v>
      </c>
      <c r="AX397" s="75">
        <f>+VLOOKUP($D397,[1]saldo_cons!$A$2:$N$1048576,14,0)</f>
        <v>0</v>
      </c>
      <c r="AY397" s="76">
        <f t="shared" si="669"/>
        <v>111</v>
      </c>
      <c r="AZ397" s="76"/>
      <c r="BA397" s="76"/>
      <c r="BB397" s="75">
        <f>+VLOOKUP($D397,[1]ggr_cons!$A$2:$N$1048576,3,0)</f>
        <v>68.3</v>
      </c>
      <c r="BC397" s="75">
        <f>+VLOOKUP($D397,[1]ggr_cons!$A$2:$N$1048576,4,0)</f>
        <v>0</v>
      </c>
      <c r="BD397" s="75">
        <f>+VLOOKUP($D397,[1]ggr_cons!$A$2:$N$1048576,5,0)</f>
        <v>0</v>
      </c>
      <c r="BE397" s="75">
        <f>+VLOOKUP($D397,[1]ggr_cons!$A$2:$N$1048576,6,0)</f>
        <v>0</v>
      </c>
      <c r="BF397" s="75">
        <f>+VLOOKUP($D397,[1]ggr_cons!$A$2:$N$1048576,7,0)</f>
        <v>0</v>
      </c>
      <c r="BG397" s="75">
        <f>+VLOOKUP($D397,[1]ggr_cons!$A$2:$N$1048576,8,0)</f>
        <v>0</v>
      </c>
      <c r="BH397" s="75">
        <f>+VLOOKUP($D397,[1]ggr_cons!$A$2:$N$1048576,9,0)</f>
        <v>0</v>
      </c>
      <c r="BI397" s="75">
        <f>+VLOOKUP($D397,[1]ggr_cons!$A$2:$N$1048576,10,0)</f>
        <v>0</v>
      </c>
      <c r="BJ397" s="75">
        <f>+VLOOKUP($D397,[1]ggr_cons!$A$2:$N$1048576,11,0)</f>
        <v>0</v>
      </c>
      <c r="BK397" s="75">
        <f>+VLOOKUP($D397,[1]ggr_cons!$A$2:$N$1048576,12,0)</f>
        <v>0</v>
      </c>
      <c r="BL397" s="75">
        <f>+VLOOKUP($D397,[1]ggr_cons!$A$2:$N$1048576,13,0)</f>
        <v>0</v>
      </c>
      <c r="BM397" s="75">
        <f>+VLOOKUP($D397,[1]ggr_cons!$A$2:$N$1048576,14,0)</f>
        <v>0</v>
      </c>
      <c r="BN397" s="76">
        <f t="shared" si="670"/>
        <v>68.3</v>
      </c>
      <c r="BO397" s="75"/>
      <c r="BP397" s="75"/>
      <c r="BQ397" s="77">
        <f t="shared" si="593"/>
        <v>0</v>
      </c>
      <c r="BR397" s="77">
        <f t="shared" si="594"/>
        <v>0</v>
      </c>
      <c r="BS397" s="77">
        <f t="shared" si="595"/>
        <v>0</v>
      </c>
      <c r="BT397" s="77">
        <f t="shared" si="596"/>
        <v>0</v>
      </c>
      <c r="BU397" s="77">
        <f t="shared" si="597"/>
        <v>0</v>
      </c>
      <c r="BV397" s="77">
        <f t="shared" si="598"/>
        <v>0</v>
      </c>
      <c r="BW397" s="77">
        <f t="shared" si="599"/>
        <v>0</v>
      </c>
      <c r="BX397" s="77">
        <f t="shared" si="600"/>
        <v>0</v>
      </c>
      <c r="BY397" s="77">
        <f t="shared" si="601"/>
        <v>0</v>
      </c>
      <c r="BZ397" s="77">
        <f t="shared" si="602"/>
        <v>0</v>
      </c>
      <c r="CA397" s="77">
        <f t="shared" si="603"/>
        <v>0</v>
      </c>
      <c r="CB397" s="77">
        <f t="shared" si="604"/>
        <v>0</v>
      </c>
      <c r="CC397" s="77">
        <f t="shared" si="605"/>
        <v>0</v>
      </c>
      <c r="CD397" s="75"/>
      <c r="CE397" s="77"/>
      <c r="CF397" s="77">
        <f t="shared" si="606"/>
        <v>0</v>
      </c>
      <c r="CG397" s="77">
        <f t="shared" si="607"/>
        <v>0</v>
      </c>
      <c r="CH397" s="77">
        <f t="shared" si="608"/>
        <v>0</v>
      </c>
      <c r="CI397" s="77">
        <f t="shared" si="609"/>
        <v>0</v>
      </c>
      <c r="CJ397" s="77">
        <f t="shared" si="610"/>
        <v>0</v>
      </c>
      <c r="CK397" s="77">
        <f t="shared" si="611"/>
        <v>0</v>
      </c>
      <c r="CL397" s="77">
        <f t="shared" si="612"/>
        <v>0</v>
      </c>
      <c r="CM397" s="77">
        <f t="shared" si="613"/>
        <v>0</v>
      </c>
      <c r="CN397" s="77">
        <f t="shared" si="614"/>
        <v>0</v>
      </c>
      <c r="CO397" s="77">
        <f t="shared" si="615"/>
        <v>0</v>
      </c>
      <c r="CP397" s="77">
        <f t="shared" si="616"/>
        <v>0</v>
      </c>
      <c r="CQ397" s="77">
        <f t="shared" si="617"/>
        <v>0</v>
      </c>
      <c r="CR397" s="77">
        <f t="shared" si="618"/>
        <v>0</v>
      </c>
      <c r="CS397" s="75"/>
      <c r="CT397" s="75"/>
      <c r="CU397" s="78">
        <f t="shared" si="631"/>
        <v>0</v>
      </c>
      <c r="CV397" s="78">
        <f t="shared" si="632"/>
        <v>0</v>
      </c>
      <c r="CW397" s="78">
        <f t="shared" si="633"/>
        <v>0</v>
      </c>
      <c r="CX397" s="78">
        <f t="shared" si="634"/>
        <v>0</v>
      </c>
      <c r="CY397" s="78">
        <f t="shared" si="635"/>
        <v>0</v>
      </c>
      <c r="CZ397" s="78">
        <f t="shared" si="636"/>
        <v>0</v>
      </c>
      <c r="DA397" s="78">
        <f t="shared" si="637"/>
        <v>0</v>
      </c>
      <c r="DB397" s="78">
        <f t="shared" si="638"/>
        <v>0</v>
      </c>
      <c r="DC397" s="78">
        <f t="shared" si="639"/>
        <v>0</v>
      </c>
      <c r="DD397" s="78">
        <f t="shared" si="640"/>
        <v>0</v>
      </c>
      <c r="DE397" s="78">
        <f t="shared" si="641"/>
        <v>0</v>
      </c>
      <c r="DF397" s="78">
        <f t="shared" si="642"/>
        <v>0</v>
      </c>
      <c r="DG397" s="77">
        <f t="shared" si="643"/>
        <v>0</v>
      </c>
      <c r="DH397" s="75"/>
      <c r="DJ397" s="6">
        <f t="shared" si="644"/>
        <v>30</v>
      </c>
      <c r="DK397" s="6">
        <f t="shared" si="645"/>
        <v>0</v>
      </c>
      <c r="DL397" s="6">
        <f t="shared" si="646"/>
        <v>0</v>
      </c>
      <c r="DM397" s="6">
        <f t="shared" si="647"/>
        <v>0</v>
      </c>
      <c r="DN397" s="6">
        <f t="shared" si="648"/>
        <v>0</v>
      </c>
      <c r="DO397" s="6">
        <f t="shared" si="649"/>
        <v>0</v>
      </c>
      <c r="DP397" s="6">
        <f t="shared" si="650"/>
        <v>0</v>
      </c>
      <c r="DQ397" s="6">
        <f t="shared" si="651"/>
        <v>0</v>
      </c>
      <c r="DR397" s="6">
        <f t="shared" si="652"/>
        <v>0</v>
      </c>
      <c r="DS397" s="6">
        <f t="shared" si="653"/>
        <v>0</v>
      </c>
      <c r="DT397" s="6">
        <f t="shared" si="654"/>
        <v>0</v>
      </c>
      <c r="DU397" s="6">
        <f t="shared" si="655"/>
        <v>0</v>
      </c>
      <c r="DV397" s="77">
        <f t="shared" si="673"/>
        <v>30</v>
      </c>
      <c r="DY397" s="6">
        <v>0</v>
      </c>
      <c r="DZ397" s="6">
        <v>0</v>
      </c>
      <c r="EA397" s="6">
        <v>0</v>
      </c>
      <c r="EB397" s="6">
        <v>0</v>
      </c>
      <c r="EC397" s="6">
        <v>0</v>
      </c>
      <c r="ED397" s="6">
        <v>0</v>
      </c>
      <c r="EE397" s="6">
        <v>0</v>
      </c>
      <c r="EF397" s="6">
        <v>0</v>
      </c>
      <c r="EG397" s="6">
        <v>0</v>
      </c>
      <c r="EH397" s="6">
        <v>0</v>
      </c>
      <c r="EI397" s="6">
        <v>0</v>
      </c>
      <c r="EJ397" s="6">
        <v>0</v>
      </c>
      <c r="EK397" s="77">
        <f t="shared" si="671"/>
        <v>0</v>
      </c>
      <c r="EO397" s="75">
        <f t="shared" si="619"/>
        <v>30</v>
      </c>
      <c r="EP397" s="75">
        <f t="shared" si="620"/>
        <v>0</v>
      </c>
      <c r="EQ397" s="75">
        <f t="shared" si="621"/>
        <v>0</v>
      </c>
      <c r="ER397" s="75">
        <f t="shared" si="622"/>
        <v>0</v>
      </c>
      <c r="ES397" s="75">
        <f t="shared" si="623"/>
        <v>0</v>
      </c>
      <c r="ET397" s="75">
        <f t="shared" si="624"/>
        <v>0</v>
      </c>
      <c r="EU397" s="75">
        <f t="shared" si="625"/>
        <v>0</v>
      </c>
      <c r="EV397" s="75">
        <f t="shared" si="626"/>
        <v>0</v>
      </c>
      <c r="EW397" s="75">
        <f t="shared" si="627"/>
        <v>0</v>
      </c>
      <c r="EX397" s="75">
        <f t="shared" si="628"/>
        <v>0</v>
      </c>
      <c r="EY397" s="75">
        <f t="shared" si="629"/>
        <v>0</v>
      </c>
      <c r="EZ397" s="75">
        <f t="shared" si="630"/>
        <v>0</v>
      </c>
      <c r="FA397" s="77">
        <f t="shared" si="672"/>
        <v>30</v>
      </c>
      <c r="FD397" s="75">
        <f t="shared" si="656"/>
        <v>81</v>
      </c>
      <c r="FE397" s="75">
        <f t="shared" si="657"/>
        <v>0</v>
      </c>
      <c r="FF397" s="75">
        <f t="shared" si="658"/>
        <v>0</v>
      </c>
      <c r="FG397" s="75">
        <f t="shared" si="659"/>
        <v>0</v>
      </c>
      <c r="FH397" s="75">
        <f t="shared" si="660"/>
        <v>0</v>
      </c>
      <c r="FI397" s="75">
        <f t="shared" si="661"/>
        <v>0</v>
      </c>
      <c r="FJ397" s="75">
        <f t="shared" si="662"/>
        <v>0</v>
      </c>
      <c r="FK397" s="75">
        <f t="shared" si="663"/>
        <v>0</v>
      </c>
      <c r="FL397" s="75">
        <f t="shared" si="664"/>
        <v>0</v>
      </c>
      <c r="FM397" s="75">
        <f t="shared" si="665"/>
        <v>0</v>
      </c>
      <c r="FN397" s="75">
        <f t="shared" si="666"/>
        <v>0</v>
      </c>
      <c r="FO397" s="75">
        <f t="shared" si="667"/>
        <v>0</v>
      </c>
      <c r="FP397" s="75">
        <f t="shared" si="668"/>
        <v>81</v>
      </c>
    </row>
    <row r="398" spans="1:172" ht="15" customHeight="1" outlineLevel="2" x14ac:dyDescent="0.25">
      <c r="A398" s="65" t="s">
        <v>1114</v>
      </c>
      <c r="B398" s="65" t="s">
        <v>1114</v>
      </c>
      <c r="C398" s="65" t="s">
        <v>1114</v>
      </c>
      <c r="D398" s="64">
        <v>16244</v>
      </c>
      <c r="E398" s="62"/>
      <c r="F398" s="39" t="s">
        <v>1103</v>
      </c>
      <c r="G398" s="36" t="s">
        <v>410</v>
      </c>
      <c r="H398" s="36" t="s">
        <v>410</v>
      </c>
      <c r="I398" s="39"/>
      <c r="J398" s="44"/>
      <c r="K398" s="44"/>
      <c r="L398" s="32"/>
      <c r="M398" s="33" t="s">
        <v>405</v>
      </c>
      <c r="N398" s="34"/>
      <c r="O398" s="34"/>
      <c r="P398" s="34"/>
      <c r="Q398" s="34"/>
      <c r="R398" s="33"/>
      <c r="S398" s="33"/>
      <c r="T398" s="33">
        <v>30</v>
      </c>
      <c r="U398" s="33"/>
      <c r="X398" s="75">
        <f>+VLOOKUP($D398,[1]venta_neta_cons!$A$2:$N$1048576,3,0)</f>
        <v>0</v>
      </c>
      <c r="Y398" s="75">
        <f>+VLOOKUP($D398,[1]venta_neta_cons!$A$2:$N$1048576,4,0)</f>
        <v>0</v>
      </c>
      <c r="Z398" s="75">
        <f>+VLOOKUP($D398,[1]venta_neta_cons!$A$2:$N$1048576,5,0)</f>
        <v>0</v>
      </c>
      <c r="AA398" s="75">
        <f>+VLOOKUP($D398,[1]venta_neta_cons!$A$2:$N$1048576,6,0)</f>
        <v>0</v>
      </c>
      <c r="AB398" s="75">
        <f>+VLOOKUP($D398,[1]venta_neta_cons!$A$2:$N$1048576,7,0)</f>
        <v>0</v>
      </c>
      <c r="AC398" s="75">
        <f>+VLOOKUP($D398,[1]venta_neta_cons!$A$2:$N$1048576,8,0)</f>
        <v>0</v>
      </c>
      <c r="AD398" s="75">
        <f>+VLOOKUP($D398,[1]venta_neta_cons!$A$2:$N$1048576,9,0)</f>
        <v>0</v>
      </c>
      <c r="AE398" s="75">
        <f>+VLOOKUP($D398,[1]venta_neta_cons!$A$2:$N$1048576,10,0)</f>
        <v>0</v>
      </c>
      <c r="AF398" s="75">
        <f>+VLOOKUP($D398,[1]venta_neta_cons!$A$2:$N$1048576,11,0)</f>
        <v>0</v>
      </c>
      <c r="AG398" s="75">
        <f>+VLOOKUP($D398,[1]venta_neta_cons!$A$2:$N$1048576,12,0)</f>
        <v>0</v>
      </c>
      <c r="AH398" s="75">
        <f>+VLOOKUP($D398,[1]venta_neta_cons!$A$2:$N$1048576,13,0)</f>
        <v>0</v>
      </c>
      <c r="AI398" s="75">
        <f>+VLOOKUP($D398,[1]venta_neta_cons!$A$2:$N$1048576,14,0)</f>
        <v>0</v>
      </c>
      <c r="AJ398" s="76">
        <f t="shared" si="592"/>
        <v>0</v>
      </c>
      <c r="AK398" s="159" t="e">
        <f t="shared" si="745"/>
        <v>#DIV/0!</v>
      </c>
      <c r="AL398" s="76"/>
      <c r="AM398" s="75">
        <f>+VLOOKUP($D398,[1]saldo_cons!$A$2:$N$1048576,3,0)</f>
        <v>0</v>
      </c>
      <c r="AN398" s="75">
        <f>+VLOOKUP($D398,[1]saldo_cons!$A$2:$N$1048576,4,0)</f>
        <v>0</v>
      </c>
      <c r="AO398" s="75">
        <f>+VLOOKUP($D398,[1]saldo_cons!$A$2:$N$1048576,5,0)</f>
        <v>0</v>
      </c>
      <c r="AP398" s="75">
        <f>+VLOOKUP($D398,[1]saldo_cons!$A$2:$N$1048576,6,0)</f>
        <v>0</v>
      </c>
      <c r="AQ398" s="75">
        <f>+VLOOKUP($D398,[1]saldo_cons!$A$2:$N$1048576,7,0)</f>
        <v>0</v>
      </c>
      <c r="AR398" s="75">
        <f>+VLOOKUP($D398,[1]saldo_cons!$A$2:$N$1048576,8,0)</f>
        <v>0</v>
      </c>
      <c r="AS398" s="75">
        <f>+VLOOKUP($D398,[1]saldo_cons!$A$2:$N$1048576,9,0)</f>
        <v>0</v>
      </c>
      <c r="AT398" s="75">
        <f>+VLOOKUP($D398,[1]saldo_cons!$A$2:$N$1048576,10,0)</f>
        <v>0</v>
      </c>
      <c r="AU398" s="75">
        <f>+VLOOKUP($D398,[1]saldo_cons!$A$2:$N$1048576,11,0)</f>
        <v>0</v>
      </c>
      <c r="AV398" s="75">
        <f>+VLOOKUP($D398,[1]saldo_cons!$A$2:$N$1048576,12,0)</f>
        <v>0</v>
      </c>
      <c r="AW398" s="75">
        <f>+VLOOKUP($D398,[1]saldo_cons!$A$2:$N$1048576,13,0)</f>
        <v>0</v>
      </c>
      <c r="AX398" s="75">
        <f>+VLOOKUP($D398,[1]saldo_cons!$A$2:$N$1048576,14,0)</f>
        <v>0</v>
      </c>
      <c r="AY398" s="76">
        <f t="shared" si="669"/>
        <v>0</v>
      </c>
      <c r="AZ398" s="76"/>
      <c r="BA398" s="76"/>
      <c r="BB398" s="75">
        <f>+VLOOKUP($D398,[1]ggr_cons!$A$2:$N$1048576,3,0)</f>
        <v>0</v>
      </c>
      <c r="BC398" s="75">
        <f>+VLOOKUP($D398,[1]ggr_cons!$A$2:$N$1048576,4,0)</f>
        <v>0</v>
      </c>
      <c r="BD398" s="75">
        <f>+VLOOKUP($D398,[1]ggr_cons!$A$2:$N$1048576,5,0)</f>
        <v>0</v>
      </c>
      <c r="BE398" s="75">
        <f>+VLOOKUP($D398,[1]ggr_cons!$A$2:$N$1048576,6,0)</f>
        <v>0</v>
      </c>
      <c r="BF398" s="75">
        <f>+VLOOKUP($D398,[1]ggr_cons!$A$2:$N$1048576,7,0)</f>
        <v>0</v>
      </c>
      <c r="BG398" s="75">
        <f>+VLOOKUP($D398,[1]ggr_cons!$A$2:$N$1048576,8,0)</f>
        <v>0</v>
      </c>
      <c r="BH398" s="75">
        <f>+VLOOKUP($D398,[1]ggr_cons!$A$2:$N$1048576,9,0)</f>
        <v>0</v>
      </c>
      <c r="BI398" s="75">
        <f>+VLOOKUP($D398,[1]ggr_cons!$A$2:$N$1048576,10,0)</f>
        <v>0</v>
      </c>
      <c r="BJ398" s="75">
        <f>+VLOOKUP($D398,[1]ggr_cons!$A$2:$N$1048576,11,0)</f>
        <v>0</v>
      </c>
      <c r="BK398" s="75">
        <f>+VLOOKUP($D398,[1]ggr_cons!$A$2:$N$1048576,12,0)</f>
        <v>0</v>
      </c>
      <c r="BL398" s="75">
        <f>+VLOOKUP($D398,[1]ggr_cons!$A$2:$N$1048576,13,0)</f>
        <v>0</v>
      </c>
      <c r="BM398" s="75">
        <f>+VLOOKUP($D398,[1]ggr_cons!$A$2:$N$1048576,14,0)</f>
        <v>0</v>
      </c>
      <c r="BN398" s="76">
        <f t="shared" si="670"/>
        <v>0</v>
      </c>
      <c r="BO398" s="75"/>
      <c r="BP398" s="75"/>
      <c r="BQ398" s="77">
        <f t="shared" si="593"/>
        <v>0</v>
      </c>
      <c r="BR398" s="77">
        <f t="shared" si="594"/>
        <v>0</v>
      </c>
      <c r="BS398" s="77">
        <f t="shared" si="595"/>
        <v>0</v>
      </c>
      <c r="BT398" s="77">
        <f t="shared" si="596"/>
        <v>0</v>
      </c>
      <c r="BU398" s="77">
        <f t="shared" si="597"/>
        <v>0</v>
      </c>
      <c r="BV398" s="77">
        <f t="shared" si="598"/>
        <v>0</v>
      </c>
      <c r="BW398" s="77">
        <f t="shared" si="599"/>
        <v>0</v>
      </c>
      <c r="BX398" s="77">
        <f t="shared" si="600"/>
        <v>0</v>
      </c>
      <c r="BY398" s="77">
        <f t="shared" si="601"/>
        <v>0</v>
      </c>
      <c r="BZ398" s="77">
        <f t="shared" si="602"/>
        <v>0</v>
      </c>
      <c r="CA398" s="77">
        <f t="shared" si="603"/>
        <v>0</v>
      </c>
      <c r="CB398" s="77">
        <f t="shared" si="604"/>
        <v>0</v>
      </c>
      <c r="CC398" s="77">
        <f t="shared" si="605"/>
        <v>0</v>
      </c>
      <c r="CD398" s="75"/>
      <c r="CE398" s="77"/>
      <c r="CF398" s="77">
        <f t="shared" si="606"/>
        <v>0</v>
      </c>
      <c r="CG398" s="77">
        <f t="shared" si="607"/>
        <v>0</v>
      </c>
      <c r="CH398" s="77">
        <f t="shared" si="608"/>
        <v>0</v>
      </c>
      <c r="CI398" s="77">
        <f t="shared" si="609"/>
        <v>0</v>
      </c>
      <c r="CJ398" s="77">
        <f t="shared" si="610"/>
        <v>0</v>
      </c>
      <c r="CK398" s="77">
        <f t="shared" si="611"/>
        <v>0</v>
      </c>
      <c r="CL398" s="77">
        <f t="shared" si="612"/>
        <v>0</v>
      </c>
      <c r="CM398" s="77">
        <f t="shared" si="613"/>
        <v>0</v>
      </c>
      <c r="CN398" s="77">
        <f t="shared" si="614"/>
        <v>0</v>
      </c>
      <c r="CO398" s="77">
        <f t="shared" si="615"/>
        <v>0</v>
      </c>
      <c r="CP398" s="77">
        <f t="shared" si="616"/>
        <v>0</v>
      </c>
      <c r="CQ398" s="77">
        <f t="shared" si="617"/>
        <v>0</v>
      </c>
      <c r="CR398" s="77">
        <f t="shared" si="618"/>
        <v>0</v>
      </c>
      <c r="CS398" s="75"/>
      <c r="CT398" s="75"/>
      <c r="CU398" s="78">
        <f t="shared" si="631"/>
        <v>0</v>
      </c>
      <c r="CV398" s="78">
        <f t="shared" si="632"/>
        <v>0</v>
      </c>
      <c r="CW398" s="78">
        <f t="shared" si="633"/>
        <v>0</v>
      </c>
      <c r="CX398" s="78">
        <f t="shared" si="634"/>
        <v>0</v>
      </c>
      <c r="CY398" s="78">
        <f t="shared" si="635"/>
        <v>0</v>
      </c>
      <c r="CZ398" s="78">
        <f t="shared" si="636"/>
        <v>0</v>
      </c>
      <c r="DA398" s="78">
        <f t="shared" si="637"/>
        <v>0</v>
      </c>
      <c r="DB398" s="78">
        <f t="shared" si="638"/>
        <v>0</v>
      </c>
      <c r="DC398" s="78">
        <f t="shared" si="639"/>
        <v>0</v>
      </c>
      <c r="DD398" s="78">
        <f t="shared" si="640"/>
        <v>0</v>
      </c>
      <c r="DE398" s="78">
        <f t="shared" si="641"/>
        <v>0</v>
      </c>
      <c r="DF398" s="78">
        <f t="shared" si="642"/>
        <v>0</v>
      </c>
      <c r="DG398" s="77">
        <f t="shared" si="643"/>
        <v>0</v>
      </c>
      <c r="DH398" s="75"/>
      <c r="DJ398" s="6">
        <f t="shared" si="644"/>
        <v>0</v>
      </c>
      <c r="DK398" s="6">
        <f t="shared" si="645"/>
        <v>0</v>
      </c>
      <c r="DL398" s="6">
        <f t="shared" si="646"/>
        <v>0</v>
      </c>
      <c r="DM398" s="6">
        <f t="shared" si="647"/>
        <v>0</v>
      </c>
      <c r="DN398" s="6">
        <f t="shared" si="648"/>
        <v>0</v>
      </c>
      <c r="DO398" s="6">
        <f t="shared" si="649"/>
        <v>0</v>
      </c>
      <c r="DP398" s="6">
        <f t="shared" si="650"/>
        <v>0</v>
      </c>
      <c r="DQ398" s="6">
        <f t="shared" si="651"/>
        <v>0</v>
      </c>
      <c r="DR398" s="6">
        <f t="shared" si="652"/>
        <v>0</v>
      </c>
      <c r="DS398" s="6">
        <f t="shared" si="653"/>
        <v>0</v>
      </c>
      <c r="DT398" s="6">
        <f t="shared" si="654"/>
        <v>0</v>
      </c>
      <c r="DU398" s="6">
        <f t="shared" si="655"/>
        <v>0</v>
      </c>
      <c r="DV398" s="77">
        <f t="shared" si="673"/>
        <v>0</v>
      </c>
      <c r="DY398" s="6">
        <v>0</v>
      </c>
      <c r="DZ398" s="6">
        <v>0</v>
      </c>
      <c r="EA398" s="6">
        <v>0</v>
      </c>
      <c r="EB398" s="6">
        <v>0</v>
      </c>
      <c r="EC398" s="6">
        <v>0</v>
      </c>
      <c r="ED398" s="6">
        <v>0</v>
      </c>
      <c r="EE398" s="6">
        <v>0</v>
      </c>
      <c r="EF398" s="6">
        <v>0</v>
      </c>
      <c r="EG398" s="6">
        <v>0</v>
      </c>
      <c r="EH398" s="6">
        <v>0</v>
      </c>
      <c r="EI398" s="6">
        <v>0</v>
      </c>
      <c r="EJ398" s="6">
        <v>0</v>
      </c>
      <c r="EK398" s="77">
        <f t="shared" si="671"/>
        <v>0</v>
      </c>
      <c r="EO398" s="75">
        <f t="shared" si="619"/>
        <v>0</v>
      </c>
      <c r="EP398" s="75">
        <f t="shared" si="620"/>
        <v>0</v>
      </c>
      <c r="EQ398" s="75">
        <f t="shared" si="621"/>
        <v>0</v>
      </c>
      <c r="ER398" s="75">
        <f t="shared" si="622"/>
        <v>0</v>
      </c>
      <c r="ES398" s="75">
        <f t="shared" si="623"/>
        <v>0</v>
      </c>
      <c r="ET398" s="75">
        <f t="shared" si="624"/>
        <v>0</v>
      </c>
      <c r="EU398" s="75">
        <f t="shared" si="625"/>
        <v>0</v>
      </c>
      <c r="EV398" s="75">
        <f t="shared" si="626"/>
        <v>0</v>
      </c>
      <c r="EW398" s="75">
        <f t="shared" si="627"/>
        <v>0</v>
      </c>
      <c r="EX398" s="75">
        <f t="shared" si="628"/>
        <v>0</v>
      </c>
      <c r="EY398" s="75">
        <f t="shared" si="629"/>
        <v>0</v>
      </c>
      <c r="EZ398" s="75">
        <f t="shared" si="630"/>
        <v>0</v>
      </c>
      <c r="FA398" s="77">
        <f t="shared" si="672"/>
        <v>0</v>
      </c>
      <c r="FD398" s="75">
        <f t="shared" si="656"/>
        <v>0</v>
      </c>
      <c r="FE398" s="75">
        <f t="shared" si="657"/>
        <v>0</v>
      </c>
      <c r="FF398" s="75">
        <f t="shared" si="658"/>
        <v>0</v>
      </c>
      <c r="FG398" s="75">
        <f t="shared" si="659"/>
        <v>0</v>
      </c>
      <c r="FH398" s="75">
        <f t="shared" si="660"/>
        <v>0</v>
      </c>
      <c r="FI398" s="75">
        <f t="shared" si="661"/>
        <v>0</v>
      </c>
      <c r="FJ398" s="75">
        <f t="shared" si="662"/>
        <v>0</v>
      </c>
      <c r="FK398" s="75">
        <f t="shared" si="663"/>
        <v>0</v>
      </c>
      <c r="FL398" s="75">
        <f t="shared" si="664"/>
        <v>0</v>
      </c>
      <c r="FM398" s="75">
        <f t="shared" si="665"/>
        <v>0</v>
      </c>
      <c r="FN398" s="75">
        <f t="shared" si="666"/>
        <v>0</v>
      </c>
      <c r="FO398" s="75">
        <f t="shared" si="667"/>
        <v>0</v>
      </c>
      <c r="FP398" s="75">
        <f t="shared" si="668"/>
        <v>0</v>
      </c>
    </row>
    <row r="399" spans="1:172" ht="15" customHeight="1" outlineLevel="2" x14ac:dyDescent="0.25">
      <c r="A399" s="65" t="s">
        <v>1114</v>
      </c>
      <c r="B399" s="65" t="s">
        <v>1114</v>
      </c>
      <c r="C399" s="65" t="s">
        <v>1114</v>
      </c>
      <c r="D399" s="64">
        <v>16321</v>
      </c>
      <c r="E399" s="62"/>
      <c r="F399" s="39" t="s">
        <v>1104</v>
      </c>
      <c r="G399" s="36" t="s">
        <v>410</v>
      </c>
      <c r="H399" s="36" t="s">
        <v>410</v>
      </c>
      <c r="I399" s="39"/>
      <c r="J399" s="44"/>
      <c r="K399" s="44"/>
      <c r="L399" s="32"/>
      <c r="M399" s="33" t="s">
        <v>405</v>
      </c>
      <c r="N399" s="34"/>
      <c r="O399" s="34"/>
      <c r="P399" s="34"/>
      <c r="Q399" s="34"/>
      <c r="R399" s="33"/>
      <c r="S399" s="33"/>
      <c r="T399" s="33">
        <v>30</v>
      </c>
      <c r="U399" s="33"/>
      <c r="X399" s="75">
        <f>+VLOOKUP($D399,[1]venta_neta_cons!$A$2:$N$1048576,3,0)</f>
        <v>1400</v>
      </c>
      <c r="Y399" s="75">
        <f>+VLOOKUP($D399,[1]venta_neta_cons!$A$2:$N$1048576,4,0)</f>
        <v>0</v>
      </c>
      <c r="Z399" s="75">
        <f>+VLOOKUP($D399,[1]venta_neta_cons!$A$2:$N$1048576,5,0)</f>
        <v>0</v>
      </c>
      <c r="AA399" s="75">
        <f>+VLOOKUP($D399,[1]venta_neta_cons!$A$2:$N$1048576,6,0)</f>
        <v>0</v>
      </c>
      <c r="AB399" s="75">
        <f>+VLOOKUP($D399,[1]venta_neta_cons!$A$2:$N$1048576,7,0)</f>
        <v>0</v>
      </c>
      <c r="AC399" s="75">
        <f>+VLOOKUP($D399,[1]venta_neta_cons!$A$2:$N$1048576,8,0)</f>
        <v>0</v>
      </c>
      <c r="AD399" s="75">
        <f>+VLOOKUP($D399,[1]venta_neta_cons!$A$2:$N$1048576,9,0)</f>
        <v>0</v>
      </c>
      <c r="AE399" s="75">
        <f>+VLOOKUP($D399,[1]venta_neta_cons!$A$2:$N$1048576,10,0)</f>
        <v>0</v>
      </c>
      <c r="AF399" s="75">
        <f>+VLOOKUP($D399,[1]venta_neta_cons!$A$2:$N$1048576,11,0)</f>
        <v>0</v>
      </c>
      <c r="AG399" s="75">
        <f>+VLOOKUP($D399,[1]venta_neta_cons!$A$2:$N$1048576,12,0)</f>
        <v>0</v>
      </c>
      <c r="AH399" s="75">
        <f>+VLOOKUP($D399,[1]venta_neta_cons!$A$2:$N$1048576,13,0)</f>
        <v>0</v>
      </c>
      <c r="AI399" s="75">
        <f>+VLOOKUP($D399,[1]venta_neta_cons!$A$2:$N$1048576,14,0)</f>
        <v>0</v>
      </c>
      <c r="AJ399" s="76">
        <f t="shared" si="592"/>
        <v>1400</v>
      </c>
      <c r="AK399" s="159">
        <f t="shared" si="745"/>
        <v>0.54104285714285716</v>
      </c>
      <c r="AL399" s="76"/>
      <c r="AM399" s="75">
        <f>+VLOOKUP($D399,[1]saldo_cons!$A$2:$N$1048576,3,0)</f>
        <v>1400</v>
      </c>
      <c r="AN399" s="75">
        <f>+VLOOKUP($D399,[1]saldo_cons!$A$2:$N$1048576,4,0)</f>
        <v>0</v>
      </c>
      <c r="AO399" s="75">
        <f>+VLOOKUP($D399,[1]saldo_cons!$A$2:$N$1048576,5,0)</f>
        <v>0</v>
      </c>
      <c r="AP399" s="75">
        <f>+VLOOKUP($D399,[1]saldo_cons!$A$2:$N$1048576,6,0)</f>
        <v>0</v>
      </c>
      <c r="AQ399" s="75">
        <f>+VLOOKUP($D399,[1]saldo_cons!$A$2:$N$1048576,7,0)</f>
        <v>0</v>
      </c>
      <c r="AR399" s="75">
        <f>+VLOOKUP($D399,[1]saldo_cons!$A$2:$N$1048576,8,0)</f>
        <v>0</v>
      </c>
      <c r="AS399" s="75">
        <f>+VLOOKUP($D399,[1]saldo_cons!$A$2:$N$1048576,9,0)</f>
        <v>0</v>
      </c>
      <c r="AT399" s="75">
        <f>+VLOOKUP($D399,[1]saldo_cons!$A$2:$N$1048576,10,0)</f>
        <v>0</v>
      </c>
      <c r="AU399" s="75">
        <f>+VLOOKUP($D399,[1]saldo_cons!$A$2:$N$1048576,11,0)</f>
        <v>0</v>
      </c>
      <c r="AV399" s="75">
        <f>+VLOOKUP($D399,[1]saldo_cons!$A$2:$N$1048576,12,0)</f>
        <v>0</v>
      </c>
      <c r="AW399" s="75">
        <f>+VLOOKUP($D399,[1]saldo_cons!$A$2:$N$1048576,13,0)</f>
        <v>0</v>
      </c>
      <c r="AX399" s="75">
        <f>+VLOOKUP($D399,[1]saldo_cons!$A$2:$N$1048576,14,0)</f>
        <v>0</v>
      </c>
      <c r="AY399" s="76">
        <f t="shared" si="669"/>
        <v>1400</v>
      </c>
      <c r="AZ399" s="76"/>
      <c r="BA399" s="76"/>
      <c r="BB399" s="75">
        <f>+VLOOKUP($D399,[1]ggr_cons!$A$2:$N$1048576,3,0)</f>
        <v>757.46</v>
      </c>
      <c r="BC399" s="75">
        <f>+VLOOKUP($D399,[1]ggr_cons!$A$2:$N$1048576,4,0)</f>
        <v>0</v>
      </c>
      <c r="BD399" s="75">
        <f>+VLOOKUP($D399,[1]ggr_cons!$A$2:$N$1048576,5,0)</f>
        <v>0</v>
      </c>
      <c r="BE399" s="75">
        <f>+VLOOKUP($D399,[1]ggr_cons!$A$2:$N$1048576,6,0)</f>
        <v>0</v>
      </c>
      <c r="BF399" s="75">
        <f>+VLOOKUP($D399,[1]ggr_cons!$A$2:$N$1048576,7,0)</f>
        <v>0</v>
      </c>
      <c r="BG399" s="75">
        <f>+VLOOKUP($D399,[1]ggr_cons!$A$2:$N$1048576,8,0)</f>
        <v>0</v>
      </c>
      <c r="BH399" s="75">
        <f>+VLOOKUP($D399,[1]ggr_cons!$A$2:$N$1048576,9,0)</f>
        <v>0</v>
      </c>
      <c r="BI399" s="75">
        <f>+VLOOKUP($D399,[1]ggr_cons!$A$2:$N$1048576,10,0)</f>
        <v>0</v>
      </c>
      <c r="BJ399" s="75">
        <f>+VLOOKUP($D399,[1]ggr_cons!$A$2:$N$1048576,11,0)</f>
        <v>0</v>
      </c>
      <c r="BK399" s="75">
        <f>+VLOOKUP($D399,[1]ggr_cons!$A$2:$N$1048576,12,0)</f>
        <v>0</v>
      </c>
      <c r="BL399" s="75">
        <f>+VLOOKUP($D399,[1]ggr_cons!$A$2:$N$1048576,13,0)</f>
        <v>0</v>
      </c>
      <c r="BM399" s="75">
        <f>+VLOOKUP($D399,[1]ggr_cons!$A$2:$N$1048576,14,0)</f>
        <v>0</v>
      </c>
      <c r="BN399" s="76">
        <f t="shared" si="670"/>
        <v>757.46</v>
      </c>
      <c r="BO399" s="75"/>
      <c r="BP399" s="75"/>
      <c r="BQ399" s="77">
        <f t="shared" si="593"/>
        <v>0</v>
      </c>
      <c r="BR399" s="77">
        <f t="shared" si="594"/>
        <v>0</v>
      </c>
      <c r="BS399" s="77">
        <f t="shared" si="595"/>
        <v>0</v>
      </c>
      <c r="BT399" s="77">
        <f t="shared" si="596"/>
        <v>0</v>
      </c>
      <c r="BU399" s="77">
        <f t="shared" si="597"/>
        <v>0</v>
      </c>
      <c r="BV399" s="77">
        <f t="shared" si="598"/>
        <v>0</v>
      </c>
      <c r="BW399" s="77">
        <f t="shared" si="599"/>
        <v>0</v>
      </c>
      <c r="BX399" s="77">
        <f t="shared" si="600"/>
        <v>0</v>
      </c>
      <c r="BY399" s="77">
        <f t="shared" si="601"/>
        <v>0</v>
      </c>
      <c r="BZ399" s="77">
        <f t="shared" si="602"/>
        <v>0</v>
      </c>
      <c r="CA399" s="77">
        <f t="shared" si="603"/>
        <v>0</v>
      </c>
      <c r="CB399" s="77">
        <f t="shared" si="604"/>
        <v>0</v>
      </c>
      <c r="CC399" s="77">
        <f t="shared" si="605"/>
        <v>0</v>
      </c>
      <c r="CD399" s="75"/>
      <c r="CE399" s="77"/>
      <c r="CF399" s="77">
        <f t="shared" si="606"/>
        <v>0</v>
      </c>
      <c r="CG399" s="77">
        <f t="shared" si="607"/>
        <v>0</v>
      </c>
      <c r="CH399" s="77">
        <f t="shared" si="608"/>
        <v>0</v>
      </c>
      <c r="CI399" s="77">
        <f t="shared" si="609"/>
        <v>0</v>
      </c>
      <c r="CJ399" s="77">
        <f t="shared" si="610"/>
        <v>0</v>
      </c>
      <c r="CK399" s="77">
        <f t="shared" si="611"/>
        <v>0</v>
      </c>
      <c r="CL399" s="77">
        <f t="shared" si="612"/>
        <v>0</v>
      </c>
      <c r="CM399" s="77">
        <f t="shared" si="613"/>
        <v>0</v>
      </c>
      <c r="CN399" s="77">
        <f t="shared" si="614"/>
        <v>0</v>
      </c>
      <c r="CO399" s="77">
        <f t="shared" si="615"/>
        <v>0</v>
      </c>
      <c r="CP399" s="77">
        <f t="shared" si="616"/>
        <v>0</v>
      </c>
      <c r="CQ399" s="77">
        <f t="shared" si="617"/>
        <v>0</v>
      </c>
      <c r="CR399" s="77">
        <f t="shared" si="618"/>
        <v>0</v>
      </c>
      <c r="CS399" s="75"/>
      <c r="CT399" s="75"/>
      <c r="CU399" s="78">
        <f t="shared" si="631"/>
        <v>0</v>
      </c>
      <c r="CV399" s="78">
        <f t="shared" si="632"/>
        <v>0</v>
      </c>
      <c r="CW399" s="78">
        <f t="shared" si="633"/>
        <v>0</v>
      </c>
      <c r="CX399" s="78">
        <f t="shared" si="634"/>
        <v>0</v>
      </c>
      <c r="CY399" s="78">
        <f t="shared" si="635"/>
        <v>0</v>
      </c>
      <c r="CZ399" s="78">
        <f t="shared" si="636"/>
        <v>0</v>
      </c>
      <c r="DA399" s="78">
        <f t="shared" si="637"/>
        <v>0</v>
      </c>
      <c r="DB399" s="78">
        <f t="shared" si="638"/>
        <v>0</v>
      </c>
      <c r="DC399" s="78">
        <f t="shared" si="639"/>
        <v>0</v>
      </c>
      <c r="DD399" s="78">
        <f t="shared" si="640"/>
        <v>0</v>
      </c>
      <c r="DE399" s="78">
        <f t="shared" si="641"/>
        <v>0</v>
      </c>
      <c r="DF399" s="78">
        <f t="shared" si="642"/>
        <v>0</v>
      </c>
      <c r="DG399" s="77">
        <f t="shared" si="643"/>
        <v>0</v>
      </c>
      <c r="DH399" s="75"/>
      <c r="DJ399" s="6">
        <f t="shared" si="644"/>
        <v>30</v>
      </c>
      <c r="DK399" s="6">
        <f t="shared" si="645"/>
        <v>0</v>
      </c>
      <c r="DL399" s="6">
        <f t="shared" si="646"/>
        <v>0</v>
      </c>
      <c r="DM399" s="6">
        <f t="shared" si="647"/>
        <v>0</v>
      </c>
      <c r="DN399" s="6">
        <f t="shared" si="648"/>
        <v>0</v>
      </c>
      <c r="DO399" s="6">
        <f t="shared" si="649"/>
        <v>0</v>
      </c>
      <c r="DP399" s="6">
        <f t="shared" si="650"/>
        <v>0</v>
      </c>
      <c r="DQ399" s="6">
        <f t="shared" si="651"/>
        <v>0</v>
      </c>
      <c r="DR399" s="6">
        <f t="shared" si="652"/>
        <v>0</v>
      </c>
      <c r="DS399" s="6">
        <f t="shared" si="653"/>
        <v>0</v>
      </c>
      <c r="DT399" s="6">
        <f t="shared" si="654"/>
        <v>0</v>
      </c>
      <c r="DU399" s="6">
        <f t="shared" si="655"/>
        <v>0</v>
      </c>
      <c r="DV399" s="77">
        <f t="shared" si="673"/>
        <v>30</v>
      </c>
      <c r="DY399" s="6">
        <v>0</v>
      </c>
      <c r="DZ399" s="6">
        <v>0</v>
      </c>
      <c r="EA399" s="6">
        <v>0</v>
      </c>
      <c r="EB399" s="6">
        <v>0</v>
      </c>
      <c r="EC399" s="6">
        <v>0</v>
      </c>
      <c r="ED399" s="6">
        <v>0</v>
      </c>
      <c r="EE399" s="6">
        <v>0</v>
      </c>
      <c r="EF399" s="6">
        <v>0</v>
      </c>
      <c r="EG399" s="6">
        <v>0</v>
      </c>
      <c r="EH399" s="6">
        <v>0</v>
      </c>
      <c r="EI399" s="6">
        <v>0</v>
      </c>
      <c r="EJ399" s="6">
        <v>0</v>
      </c>
      <c r="EK399" s="77">
        <f t="shared" si="671"/>
        <v>0</v>
      </c>
      <c r="EO399" s="75">
        <f t="shared" si="619"/>
        <v>30</v>
      </c>
      <c r="EP399" s="75">
        <f t="shared" si="620"/>
        <v>0</v>
      </c>
      <c r="EQ399" s="75">
        <f t="shared" si="621"/>
        <v>0</v>
      </c>
      <c r="ER399" s="75">
        <f t="shared" si="622"/>
        <v>0</v>
      </c>
      <c r="ES399" s="75">
        <f t="shared" si="623"/>
        <v>0</v>
      </c>
      <c r="ET399" s="75">
        <f t="shared" si="624"/>
        <v>0</v>
      </c>
      <c r="EU399" s="75">
        <f t="shared" si="625"/>
        <v>0</v>
      </c>
      <c r="EV399" s="75">
        <f t="shared" si="626"/>
        <v>0</v>
      </c>
      <c r="EW399" s="75">
        <f t="shared" si="627"/>
        <v>0</v>
      </c>
      <c r="EX399" s="75">
        <f t="shared" si="628"/>
        <v>0</v>
      </c>
      <c r="EY399" s="75">
        <f t="shared" si="629"/>
        <v>0</v>
      </c>
      <c r="EZ399" s="75">
        <f t="shared" si="630"/>
        <v>0</v>
      </c>
      <c r="FA399" s="77">
        <f t="shared" si="672"/>
        <v>30</v>
      </c>
      <c r="FD399" s="75">
        <f t="shared" si="656"/>
        <v>1370</v>
      </c>
      <c r="FE399" s="75">
        <f t="shared" si="657"/>
        <v>0</v>
      </c>
      <c r="FF399" s="75">
        <f t="shared" si="658"/>
        <v>0</v>
      </c>
      <c r="FG399" s="75">
        <f t="shared" si="659"/>
        <v>0</v>
      </c>
      <c r="FH399" s="75">
        <f t="shared" si="660"/>
        <v>0</v>
      </c>
      <c r="FI399" s="75">
        <f t="shared" si="661"/>
        <v>0</v>
      </c>
      <c r="FJ399" s="75">
        <f t="shared" si="662"/>
        <v>0</v>
      </c>
      <c r="FK399" s="75">
        <f t="shared" si="663"/>
        <v>0</v>
      </c>
      <c r="FL399" s="75">
        <f t="shared" si="664"/>
        <v>0</v>
      </c>
      <c r="FM399" s="75">
        <f t="shared" si="665"/>
        <v>0</v>
      </c>
      <c r="FN399" s="75">
        <f t="shared" si="666"/>
        <v>0</v>
      </c>
      <c r="FO399" s="75">
        <f t="shared" si="667"/>
        <v>0</v>
      </c>
      <c r="FP399" s="75">
        <f t="shared" si="668"/>
        <v>1370</v>
      </c>
    </row>
    <row r="400" spans="1:172" ht="15" customHeight="1" outlineLevel="2" x14ac:dyDescent="0.25">
      <c r="A400" s="65" t="s">
        <v>1114</v>
      </c>
      <c r="B400" s="65" t="s">
        <v>1114</v>
      </c>
      <c r="C400" s="65" t="s">
        <v>1114</v>
      </c>
      <c r="D400" s="64">
        <v>16317</v>
      </c>
      <c r="E400" s="62"/>
      <c r="F400" s="39" t="s">
        <v>1105</v>
      </c>
      <c r="G400" s="36" t="s">
        <v>410</v>
      </c>
      <c r="H400" s="36" t="s">
        <v>410</v>
      </c>
      <c r="I400" s="39"/>
      <c r="J400" s="44"/>
      <c r="K400" s="44"/>
      <c r="L400" s="32"/>
      <c r="M400" s="33" t="s">
        <v>405</v>
      </c>
      <c r="N400" s="34"/>
      <c r="O400" s="34"/>
      <c r="P400" s="34"/>
      <c r="Q400" s="34"/>
      <c r="R400" s="33"/>
      <c r="S400" s="33"/>
      <c r="T400" s="33">
        <v>30</v>
      </c>
      <c r="U400" s="33"/>
      <c r="X400" s="75">
        <f>+VLOOKUP($D400,[1]venta_neta_cons!$A$2:$N$1048576,3,0)</f>
        <v>562</v>
      </c>
      <c r="Y400" s="75">
        <f>+VLOOKUP($D400,[1]venta_neta_cons!$A$2:$N$1048576,4,0)</f>
        <v>0</v>
      </c>
      <c r="Z400" s="75">
        <f>+VLOOKUP($D400,[1]venta_neta_cons!$A$2:$N$1048576,5,0)</f>
        <v>0</v>
      </c>
      <c r="AA400" s="75">
        <f>+VLOOKUP($D400,[1]venta_neta_cons!$A$2:$N$1048576,6,0)</f>
        <v>0</v>
      </c>
      <c r="AB400" s="75">
        <f>+VLOOKUP($D400,[1]venta_neta_cons!$A$2:$N$1048576,7,0)</f>
        <v>0</v>
      </c>
      <c r="AC400" s="75">
        <f>+VLOOKUP($D400,[1]venta_neta_cons!$A$2:$N$1048576,8,0)</f>
        <v>0</v>
      </c>
      <c r="AD400" s="75">
        <f>+VLOOKUP($D400,[1]venta_neta_cons!$A$2:$N$1048576,9,0)</f>
        <v>0</v>
      </c>
      <c r="AE400" s="75">
        <f>+VLOOKUP($D400,[1]venta_neta_cons!$A$2:$N$1048576,10,0)</f>
        <v>0</v>
      </c>
      <c r="AF400" s="75">
        <f>+VLOOKUP($D400,[1]venta_neta_cons!$A$2:$N$1048576,11,0)</f>
        <v>0</v>
      </c>
      <c r="AG400" s="75">
        <f>+VLOOKUP($D400,[1]venta_neta_cons!$A$2:$N$1048576,12,0)</f>
        <v>0</v>
      </c>
      <c r="AH400" s="75">
        <f>+VLOOKUP($D400,[1]venta_neta_cons!$A$2:$N$1048576,13,0)</f>
        <v>0</v>
      </c>
      <c r="AI400" s="75">
        <f>+VLOOKUP($D400,[1]venta_neta_cons!$A$2:$N$1048576,14,0)</f>
        <v>0</v>
      </c>
      <c r="AJ400" s="76">
        <f t="shared" si="592"/>
        <v>562</v>
      </c>
      <c r="AK400" s="159">
        <f t="shared" si="745"/>
        <v>0.79135231316725985</v>
      </c>
      <c r="AL400" s="76"/>
      <c r="AM400" s="75">
        <f>+VLOOKUP($D400,[1]saldo_cons!$A$2:$N$1048576,3,0)</f>
        <v>562</v>
      </c>
      <c r="AN400" s="75">
        <f>+VLOOKUP($D400,[1]saldo_cons!$A$2:$N$1048576,4,0)</f>
        <v>0</v>
      </c>
      <c r="AO400" s="75">
        <f>+VLOOKUP($D400,[1]saldo_cons!$A$2:$N$1048576,5,0)</f>
        <v>0</v>
      </c>
      <c r="AP400" s="75">
        <f>+VLOOKUP($D400,[1]saldo_cons!$A$2:$N$1048576,6,0)</f>
        <v>0</v>
      </c>
      <c r="AQ400" s="75">
        <f>+VLOOKUP($D400,[1]saldo_cons!$A$2:$N$1048576,7,0)</f>
        <v>0</v>
      </c>
      <c r="AR400" s="75">
        <f>+VLOOKUP($D400,[1]saldo_cons!$A$2:$N$1048576,8,0)</f>
        <v>0</v>
      </c>
      <c r="AS400" s="75">
        <f>+VLOOKUP($D400,[1]saldo_cons!$A$2:$N$1048576,9,0)</f>
        <v>0</v>
      </c>
      <c r="AT400" s="75">
        <f>+VLOOKUP($D400,[1]saldo_cons!$A$2:$N$1048576,10,0)</f>
        <v>0</v>
      </c>
      <c r="AU400" s="75">
        <f>+VLOOKUP($D400,[1]saldo_cons!$A$2:$N$1048576,11,0)</f>
        <v>0</v>
      </c>
      <c r="AV400" s="75">
        <f>+VLOOKUP($D400,[1]saldo_cons!$A$2:$N$1048576,12,0)</f>
        <v>0</v>
      </c>
      <c r="AW400" s="75">
        <f>+VLOOKUP($D400,[1]saldo_cons!$A$2:$N$1048576,13,0)</f>
        <v>0</v>
      </c>
      <c r="AX400" s="75">
        <f>+VLOOKUP($D400,[1]saldo_cons!$A$2:$N$1048576,14,0)</f>
        <v>0</v>
      </c>
      <c r="AY400" s="76">
        <f t="shared" si="669"/>
        <v>562</v>
      </c>
      <c r="AZ400" s="76"/>
      <c r="BA400" s="76"/>
      <c r="BB400" s="75">
        <f>+VLOOKUP($D400,[1]ggr_cons!$A$2:$N$1048576,3,0)</f>
        <v>444.74</v>
      </c>
      <c r="BC400" s="75">
        <f>+VLOOKUP($D400,[1]ggr_cons!$A$2:$N$1048576,4,0)</f>
        <v>0</v>
      </c>
      <c r="BD400" s="75">
        <f>+VLOOKUP($D400,[1]ggr_cons!$A$2:$N$1048576,5,0)</f>
        <v>0</v>
      </c>
      <c r="BE400" s="75">
        <f>+VLOOKUP($D400,[1]ggr_cons!$A$2:$N$1048576,6,0)</f>
        <v>0</v>
      </c>
      <c r="BF400" s="75">
        <f>+VLOOKUP($D400,[1]ggr_cons!$A$2:$N$1048576,7,0)</f>
        <v>0</v>
      </c>
      <c r="BG400" s="75">
        <f>+VLOOKUP($D400,[1]ggr_cons!$A$2:$N$1048576,8,0)</f>
        <v>0</v>
      </c>
      <c r="BH400" s="75">
        <f>+VLOOKUP($D400,[1]ggr_cons!$A$2:$N$1048576,9,0)</f>
        <v>0</v>
      </c>
      <c r="BI400" s="75">
        <f>+VLOOKUP($D400,[1]ggr_cons!$A$2:$N$1048576,10,0)</f>
        <v>0</v>
      </c>
      <c r="BJ400" s="75">
        <f>+VLOOKUP($D400,[1]ggr_cons!$A$2:$N$1048576,11,0)</f>
        <v>0</v>
      </c>
      <c r="BK400" s="75">
        <f>+VLOOKUP($D400,[1]ggr_cons!$A$2:$N$1048576,12,0)</f>
        <v>0</v>
      </c>
      <c r="BL400" s="75">
        <f>+VLOOKUP($D400,[1]ggr_cons!$A$2:$N$1048576,13,0)</f>
        <v>0</v>
      </c>
      <c r="BM400" s="75">
        <f>+VLOOKUP($D400,[1]ggr_cons!$A$2:$N$1048576,14,0)</f>
        <v>0</v>
      </c>
      <c r="BN400" s="76">
        <f t="shared" si="670"/>
        <v>444.74</v>
      </c>
      <c r="BO400" s="75"/>
      <c r="BP400" s="75"/>
      <c r="BQ400" s="77">
        <f t="shared" si="593"/>
        <v>0</v>
      </c>
      <c r="BR400" s="77">
        <f t="shared" si="594"/>
        <v>0</v>
      </c>
      <c r="BS400" s="77">
        <f t="shared" si="595"/>
        <v>0</v>
      </c>
      <c r="BT400" s="77">
        <f t="shared" si="596"/>
        <v>0</v>
      </c>
      <c r="BU400" s="77">
        <f t="shared" si="597"/>
        <v>0</v>
      </c>
      <c r="BV400" s="77">
        <f t="shared" si="598"/>
        <v>0</v>
      </c>
      <c r="BW400" s="77">
        <f t="shared" si="599"/>
        <v>0</v>
      </c>
      <c r="BX400" s="77">
        <f t="shared" si="600"/>
        <v>0</v>
      </c>
      <c r="BY400" s="77">
        <f t="shared" si="601"/>
        <v>0</v>
      </c>
      <c r="BZ400" s="77">
        <f t="shared" si="602"/>
        <v>0</v>
      </c>
      <c r="CA400" s="77">
        <f t="shared" si="603"/>
        <v>0</v>
      </c>
      <c r="CB400" s="77">
        <f t="shared" si="604"/>
        <v>0</v>
      </c>
      <c r="CC400" s="77">
        <f t="shared" si="605"/>
        <v>0</v>
      </c>
      <c r="CD400" s="75"/>
      <c r="CE400" s="77"/>
      <c r="CF400" s="77">
        <f t="shared" si="606"/>
        <v>0</v>
      </c>
      <c r="CG400" s="77">
        <f t="shared" si="607"/>
        <v>0</v>
      </c>
      <c r="CH400" s="77">
        <f t="shared" si="608"/>
        <v>0</v>
      </c>
      <c r="CI400" s="77">
        <f t="shared" si="609"/>
        <v>0</v>
      </c>
      <c r="CJ400" s="77">
        <f t="shared" si="610"/>
        <v>0</v>
      </c>
      <c r="CK400" s="77">
        <f t="shared" si="611"/>
        <v>0</v>
      </c>
      <c r="CL400" s="77">
        <f t="shared" si="612"/>
        <v>0</v>
      </c>
      <c r="CM400" s="77">
        <f t="shared" si="613"/>
        <v>0</v>
      </c>
      <c r="CN400" s="77">
        <f t="shared" si="614"/>
        <v>0</v>
      </c>
      <c r="CO400" s="77">
        <f t="shared" si="615"/>
        <v>0</v>
      </c>
      <c r="CP400" s="77">
        <f t="shared" si="616"/>
        <v>0</v>
      </c>
      <c r="CQ400" s="77">
        <f t="shared" si="617"/>
        <v>0</v>
      </c>
      <c r="CR400" s="77">
        <f t="shared" si="618"/>
        <v>0</v>
      </c>
      <c r="CS400" s="75"/>
      <c r="CT400" s="75"/>
      <c r="CU400" s="78">
        <f t="shared" si="631"/>
        <v>0</v>
      </c>
      <c r="CV400" s="78">
        <f t="shared" si="632"/>
        <v>0</v>
      </c>
      <c r="CW400" s="78">
        <f t="shared" si="633"/>
        <v>0</v>
      </c>
      <c r="CX400" s="78">
        <f t="shared" si="634"/>
        <v>0</v>
      </c>
      <c r="CY400" s="78">
        <f t="shared" si="635"/>
        <v>0</v>
      </c>
      <c r="CZ400" s="78">
        <f t="shared" si="636"/>
        <v>0</v>
      </c>
      <c r="DA400" s="78">
        <f t="shared" si="637"/>
        <v>0</v>
      </c>
      <c r="DB400" s="78">
        <f t="shared" si="638"/>
        <v>0</v>
      </c>
      <c r="DC400" s="78">
        <f t="shared" si="639"/>
        <v>0</v>
      </c>
      <c r="DD400" s="78">
        <f t="shared" si="640"/>
        <v>0</v>
      </c>
      <c r="DE400" s="78">
        <f t="shared" si="641"/>
        <v>0</v>
      </c>
      <c r="DF400" s="78">
        <f t="shared" si="642"/>
        <v>0</v>
      </c>
      <c r="DG400" s="77">
        <f t="shared" si="643"/>
        <v>0</v>
      </c>
      <c r="DH400" s="75"/>
      <c r="DJ400" s="6">
        <f t="shared" si="644"/>
        <v>30</v>
      </c>
      <c r="DK400" s="6">
        <f t="shared" si="645"/>
        <v>0</v>
      </c>
      <c r="DL400" s="6">
        <f t="shared" si="646"/>
        <v>0</v>
      </c>
      <c r="DM400" s="6">
        <f t="shared" si="647"/>
        <v>0</v>
      </c>
      <c r="DN400" s="6">
        <f t="shared" si="648"/>
        <v>0</v>
      </c>
      <c r="DO400" s="6">
        <f t="shared" si="649"/>
        <v>0</v>
      </c>
      <c r="DP400" s="6">
        <f t="shared" si="650"/>
        <v>0</v>
      </c>
      <c r="DQ400" s="6">
        <f t="shared" si="651"/>
        <v>0</v>
      </c>
      <c r="DR400" s="6">
        <f t="shared" si="652"/>
        <v>0</v>
      </c>
      <c r="DS400" s="6">
        <f t="shared" si="653"/>
        <v>0</v>
      </c>
      <c r="DT400" s="6">
        <f t="shared" si="654"/>
        <v>0</v>
      </c>
      <c r="DU400" s="6">
        <f t="shared" si="655"/>
        <v>0</v>
      </c>
      <c r="DV400" s="77">
        <f t="shared" si="673"/>
        <v>30</v>
      </c>
      <c r="DY400" s="6">
        <v>0</v>
      </c>
      <c r="DZ400" s="6">
        <v>0</v>
      </c>
      <c r="EA400" s="6">
        <v>0</v>
      </c>
      <c r="EB400" s="6">
        <v>0</v>
      </c>
      <c r="EC400" s="6">
        <v>0</v>
      </c>
      <c r="ED400" s="6">
        <v>0</v>
      </c>
      <c r="EE400" s="6">
        <v>0</v>
      </c>
      <c r="EF400" s="6">
        <v>0</v>
      </c>
      <c r="EG400" s="6">
        <v>0</v>
      </c>
      <c r="EH400" s="6">
        <v>0</v>
      </c>
      <c r="EI400" s="6">
        <v>0</v>
      </c>
      <c r="EJ400" s="6">
        <v>0</v>
      </c>
      <c r="EK400" s="77">
        <f t="shared" si="671"/>
        <v>0</v>
      </c>
      <c r="EO400" s="75">
        <f t="shared" si="619"/>
        <v>30</v>
      </c>
      <c r="EP400" s="75">
        <f t="shared" si="620"/>
        <v>0</v>
      </c>
      <c r="EQ400" s="75">
        <f t="shared" si="621"/>
        <v>0</v>
      </c>
      <c r="ER400" s="75">
        <f t="shared" si="622"/>
        <v>0</v>
      </c>
      <c r="ES400" s="75">
        <f t="shared" si="623"/>
        <v>0</v>
      </c>
      <c r="ET400" s="75">
        <f t="shared" si="624"/>
        <v>0</v>
      </c>
      <c r="EU400" s="75">
        <f t="shared" si="625"/>
        <v>0</v>
      </c>
      <c r="EV400" s="75">
        <f t="shared" si="626"/>
        <v>0</v>
      </c>
      <c r="EW400" s="75">
        <f t="shared" si="627"/>
        <v>0</v>
      </c>
      <c r="EX400" s="75">
        <f t="shared" si="628"/>
        <v>0</v>
      </c>
      <c r="EY400" s="75">
        <f t="shared" si="629"/>
        <v>0</v>
      </c>
      <c r="EZ400" s="75">
        <f t="shared" si="630"/>
        <v>0</v>
      </c>
      <c r="FA400" s="77">
        <f t="shared" si="672"/>
        <v>30</v>
      </c>
      <c r="FD400" s="75">
        <f t="shared" si="656"/>
        <v>532</v>
      </c>
      <c r="FE400" s="75">
        <f t="shared" si="657"/>
        <v>0</v>
      </c>
      <c r="FF400" s="75">
        <f t="shared" si="658"/>
        <v>0</v>
      </c>
      <c r="FG400" s="75">
        <f t="shared" si="659"/>
        <v>0</v>
      </c>
      <c r="FH400" s="75">
        <f t="shared" si="660"/>
        <v>0</v>
      </c>
      <c r="FI400" s="75">
        <f t="shared" si="661"/>
        <v>0</v>
      </c>
      <c r="FJ400" s="75">
        <f t="shared" si="662"/>
        <v>0</v>
      </c>
      <c r="FK400" s="75">
        <f t="shared" si="663"/>
        <v>0</v>
      </c>
      <c r="FL400" s="75">
        <f t="shared" si="664"/>
        <v>0</v>
      </c>
      <c r="FM400" s="75">
        <f t="shared" si="665"/>
        <v>0</v>
      </c>
      <c r="FN400" s="75">
        <f t="shared" si="666"/>
        <v>0</v>
      </c>
      <c r="FO400" s="75">
        <f t="shared" si="667"/>
        <v>0</v>
      </c>
      <c r="FP400" s="75">
        <f t="shared" si="668"/>
        <v>532</v>
      </c>
    </row>
    <row r="401" spans="1:172" ht="15" customHeight="1" outlineLevel="2" x14ac:dyDescent="0.25">
      <c r="A401" s="65" t="s">
        <v>1114</v>
      </c>
      <c r="B401" s="65" t="s">
        <v>1114</v>
      </c>
      <c r="C401" s="65" t="s">
        <v>1114</v>
      </c>
      <c r="D401" s="64">
        <v>16243</v>
      </c>
      <c r="E401" s="62"/>
      <c r="F401" s="39" t="s">
        <v>1106</v>
      </c>
      <c r="G401" s="36" t="s">
        <v>410</v>
      </c>
      <c r="H401" s="36" t="s">
        <v>410</v>
      </c>
      <c r="I401" s="39"/>
      <c r="J401" s="44"/>
      <c r="K401" s="44"/>
      <c r="L401" s="32"/>
      <c r="M401" s="33" t="s">
        <v>405</v>
      </c>
      <c r="N401" s="34"/>
      <c r="O401" s="34"/>
      <c r="P401" s="34"/>
      <c r="Q401" s="34"/>
      <c r="R401" s="33"/>
      <c r="S401" s="33"/>
      <c r="T401" s="33">
        <v>30</v>
      </c>
      <c r="U401" s="33"/>
      <c r="X401" s="75">
        <f>+VLOOKUP($D401,[1]venta_neta_cons!$A$2:$N$1048576,3,0)</f>
        <v>369</v>
      </c>
      <c r="Y401" s="75">
        <f>+VLOOKUP($D401,[1]venta_neta_cons!$A$2:$N$1048576,4,0)</f>
        <v>0</v>
      </c>
      <c r="Z401" s="75">
        <f>+VLOOKUP($D401,[1]venta_neta_cons!$A$2:$N$1048576,5,0)</f>
        <v>0</v>
      </c>
      <c r="AA401" s="75">
        <f>+VLOOKUP($D401,[1]venta_neta_cons!$A$2:$N$1048576,6,0)</f>
        <v>0</v>
      </c>
      <c r="AB401" s="75">
        <f>+VLOOKUP($D401,[1]venta_neta_cons!$A$2:$N$1048576,7,0)</f>
        <v>0</v>
      </c>
      <c r="AC401" s="75">
        <f>+VLOOKUP($D401,[1]venta_neta_cons!$A$2:$N$1048576,8,0)</f>
        <v>0</v>
      </c>
      <c r="AD401" s="75">
        <f>+VLOOKUP($D401,[1]venta_neta_cons!$A$2:$N$1048576,9,0)</f>
        <v>0</v>
      </c>
      <c r="AE401" s="75">
        <f>+VLOOKUP($D401,[1]venta_neta_cons!$A$2:$N$1048576,10,0)</f>
        <v>0</v>
      </c>
      <c r="AF401" s="75">
        <f>+VLOOKUP($D401,[1]venta_neta_cons!$A$2:$N$1048576,11,0)</f>
        <v>0</v>
      </c>
      <c r="AG401" s="75">
        <f>+VLOOKUP($D401,[1]venta_neta_cons!$A$2:$N$1048576,12,0)</f>
        <v>0</v>
      </c>
      <c r="AH401" s="75">
        <f>+VLOOKUP($D401,[1]venta_neta_cons!$A$2:$N$1048576,13,0)</f>
        <v>0</v>
      </c>
      <c r="AI401" s="75">
        <f>+VLOOKUP($D401,[1]venta_neta_cons!$A$2:$N$1048576,14,0)</f>
        <v>0</v>
      </c>
      <c r="AJ401" s="76">
        <f t="shared" si="592"/>
        <v>369</v>
      </c>
      <c r="AK401" s="159">
        <f t="shared" si="745"/>
        <v>0.56149051490514901</v>
      </c>
      <c r="AL401" s="76"/>
      <c r="AM401" s="75">
        <f>+VLOOKUP($D401,[1]saldo_cons!$A$2:$N$1048576,3,0)</f>
        <v>369</v>
      </c>
      <c r="AN401" s="75">
        <f>+VLOOKUP($D401,[1]saldo_cons!$A$2:$N$1048576,4,0)</f>
        <v>0</v>
      </c>
      <c r="AO401" s="75">
        <f>+VLOOKUP($D401,[1]saldo_cons!$A$2:$N$1048576,5,0)</f>
        <v>0</v>
      </c>
      <c r="AP401" s="75">
        <f>+VLOOKUP($D401,[1]saldo_cons!$A$2:$N$1048576,6,0)</f>
        <v>0</v>
      </c>
      <c r="AQ401" s="75">
        <f>+VLOOKUP($D401,[1]saldo_cons!$A$2:$N$1048576,7,0)</f>
        <v>0</v>
      </c>
      <c r="AR401" s="75">
        <f>+VLOOKUP($D401,[1]saldo_cons!$A$2:$N$1048576,8,0)</f>
        <v>0</v>
      </c>
      <c r="AS401" s="75">
        <f>+VLOOKUP($D401,[1]saldo_cons!$A$2:$N$1048576,9,0)</f>
        <v>0</v>
      </c>
      <c r="AT401" s="75">
        <f>+VLOOKUP($D401,[1]saldo_cons!$A$2:$N$1048576,10,0)</f>
        <v>0</v>
      </c>
      <c r="AU401" s="75">
        <f>+VLOOKUP($D401,[1]saldo_cons!$A$2:$N$1048576,11,0)</f>
        <v>0</v>
      </c>
      <c r="AV401" s="75">
        <f>+VLOOKUP($D401,[1]saldo_cons!$A$2:$N$1048576,12,0)</f>
        <v>0</v>
      </c>
      <c r="AW401" s="75">
        <f>+VLOOKUP($D401,[1]saldo_cons!$A$2:$N$1048576,13,0)</f>
        <v>0</v>
      </c>
      <c r="AX401" s="75">
        <f>+VLOOKUP($D401,[1]saldo_cons!$A$2:$N$1048576,14,0)</f>
        <v>0</v>
      </c>
      <c r="AY401" s="76">
        <f t="shared" si="669"/>
        <v>369</v>
      </c>
      <c r="AZ401" s="76"/>
      <c r="BA401" s="76"/>
      <c r="BB401" s="75">
        <f>+VLOOKUP($D401,[1]ggr_cons!$A$2:$N$1048576,3,0)</f>
        <v>207.19</v>
      </c>
      <c r="BC401" s="75">
        <f>+VLOOKUP($D401,[1]ggr_cons!$A$2:$N$1048576,4,0)</f>
        <v>0</v>
      </c>
      <c r="BD401" s="75">
        <f>+VLOOKUP($D401,[1]ggr_cons!$A$2:$N$1048576,5,0)</f>
        <v>0</v>
      </c>
      <c r="BE401" s="75">
        <f>+VLOOKUP($D401,[1]ggr_cons!$A$2:$N$1048576,6,0)</f>
        <v>0</v>
      </c>
      <c r="BF401" s="75">
        <f>+VLOOKUP($D401,[1]ggr_cons!$A$2:$N$1048576,7,0)</f>
        <v>0</v>
      </c>
      <c r="BG401" s="75">
        <f>+VLOOKUP($D401,[1]ggr_cons!$A$2:$N$1048576,8,0)</f>
        <v>0</v>
      </c>
      <c r="BH401" s="75">
        <f>+VLOOKUP($D401,[1]ggr_cons!$A$2:$N$1048576,9,0)</f>
        <v>0</v>
      </c>
      <c r="BI401" s="75">
        <f>+VLOOKUP($D401,[1]ggr_cons!$A$2:$N$1048576,10,0)</f>
        <v>0</v>
      </c>
      <c r="BJ401" s="75">
        <f>+VLOOKUP($D401,[1]ggr_cons!$A$2:$N$1048576,11,0)</f>
        <v>0</v>
      </c>
      <c r="BK401" s="75">
        <f>+VLOOKUP($D401,[1]ggr_cons!$A$2:$N$1048576,12,0)</f>
        <v>0</v>
      </c>
      <c r="BL401" s="75">
        <f>+VLOOKUP($D401,[1]ggr_cons!$A$2:$N$1048576,13,0)</f>
        <v>0</v>
      </c>
      <c r="BM401" s="75">
        <f>+VLOOKUP($D401,[1]ggr_cons!$A$2:$N$1048576,14,0)</f>
        <v>0</v>
      </c>
      <c r="BN401" s="76">
        <f t="shared" si="670"/>
        <v>207.19</v>
      </c>
      <c r="BO401" s="75"/>
      <c r="BP401" s="75"/>
      <c r="BQ401" s="77">
        <f t="shared" si="593"/>
        <v>0</v>
      </c>
      <c r="BR401" s="77">
        <f t="shared" si="594"/>
        <v>0</v>
      </c>
      <c r="BS401" s="77">
        <f t="shared" si="595"/>
        <v>0</v>
      </c>
      <c r="BT401" s="77">
        <f t="shared" si="596"/>
        <v>0</v>
      </c>
      <c r="BU401" s="77">
        <f t="shared" si="597"/>
        <v>0</v>
      </c>
      <c r="BV401" s="77">
        <f t="shared" si="598"/>
        <v>0</v>
      </c>
      <c r="BW401" s="77">
        <f t="shared" si="599"/>
        <v>0</v>
      </c>
      <c r="BX401" s="77">
        <f t="shared" si="600"/>
        <v>0</v>
      </c>
      <c r="BY401" s="77">
        <f t="shared" si="601"/>
        <v>0</v>
      </c>
      <c r="BZ401" s="77">
        <f t="shared" si="602"/>
        <v>0</v>
      </c>
      <c r="CA401" s="77">
        <f t="shared" si="603"/>
        <v>0</v>
      </c>
      <c r="CB401" s="77">
        <f t="shared" si="604"/>
        <v>0</v>
      </c>
      <c r="CC401" s="77">
        <f t="shared" si="605"/>
        <v>0</v>
      </c>
      <c r="CD401" s="75"/>
      <c r="CE401" s="77"/>
      <c r="CF401" s="77">
        <f t="shared" si="606"/>
        <v>0</v>
      </c>
      <c r="CG401" s="77">
        <f t="shared" si="607"/>
        <v>0</v>
      </c>
      <c r="CH401" s="77">
        <f t="shared" si="608"/>
        <v>0</v>
      </c>
      <c r="CI401" s="77">
        <f t="shared" si="609"/>
        <v>0</v>
      </c>
      <c r="CJ401" s="77">
        <f t="shared" si="610"/>
        <v>0</v>
      </c>
      <c r="CK401" s="77">
        <f t="shared" si="611"/>
        <v>0</v>
      </c>
      <c r="CL401" s="77">
        <f t="shared" si="612"/>
        <v>0</v>
      </c>
      <c r="CM401" s="77">
        <f t="shared" si="613"/>
        <v>0</v>
      </c>
      <c r="CN401" s="77">
        <f t="shared" si="614"/>
        <v>0</v>
      </c>
      <c r="CO401" s="77">
        <f t="shared" si="615"/>
        <v>0</v>
      </c>
      <c r="CP401" s="77">
        <f t="shared" si="616"/>
        <v>0</v>
      </c>
      <c r="CQ401" s="77">
        <f t="shared" si="617"/>
        <v>0</v>
      </c>
      <c r="CR401" s="77">
        <f t="shared" si="618"/>
        <v>0</v>
      </c>
      <c r="CS401" s="75"/>
      <c r="CT401" s="75"/>
      <c r="CU401" s="78">
        <f t="shared" si="631"/>
        <v>0</v>
      </c>
      <c r="CV401" s="78">
        <f t="shared" si="632"/>
        <v>0</v>
      </c>
      <c r="CW401" s="78">
        <f t="shared" si="633"/>
        <v>0</v>
      </c>
      <c r="CX401" s="78">
        <f t="shared" si="634"/>
        <v>0</v>
      </c>
      <c r="CY401" s="78">
        <f t="shared" si="635"/>
        <v>0</v>
      </c>
      <c r="CZ401" s="78">
        <f t="shared" si="636"/>
        <v>0</v>
      </c>
      <c r="DA401" s="78">
        <f t="shared" si="637"/>
        <v>0</v>
      </c>
      <c r="DB401" s="78">
        <f t="shared" si="638"/>
        <v>0</v>
      </c>
      <c r="DC401" s="78">
        <f t="shared" si="639"/>
        <v>0</v>
      </c>
      <c r="DD401" s="78">
        <f t="shared" si="640"/>
        <v>0</v>
      </c>
      <c r="DE401" s="78">
        <f t="shared" si="641"/>
        <v>0</v>
      </c>
      <c r="DF401" s="78">
        <f t="shared" si="642"/>
        <v>0</v>
      </c>
      <c r="DG401" s="77">
        <f t="shared" si="643"/>
        <v>0</v>
      </c>
      <c r="DH401" s="75"/>
      <c r="DJ401" s="6">
        <f t="shared" si="644"/>
        <v>30</v>
      </c>
      <c r="DK401" s="6">
        <f t="shared" si="645"/>
        <v>0</v>
      </c>
      <c r="DL401" s="6">
        <f t="shared" si="646"/>
        <v>0</v>
      </c>
      <c r="DM401" s="6">
        <f t="shared" si="647"/>
        <v>0</v>
      </c>
      <c r="DN401" s="6">
        <f t="shared" si="648"/>
        <v>0</v>
      </c>
      <c r="DO401" s="6">
        <f t="shared" si="649"/>
        <v>0</v>
      </c>
      <c r="DP401" s="6">
        <f t="shared" si="650"/>
        <v>0</v>
      </c>
      <c r="DQ401" s="6">
        <f t="shared" si="651"/>
        <v>0</v>
      </c>
      <c r="DR401" s="6">
        <f t="shared" si="652"/>
        <v>0</v>
      </c>
      <c r="DS401" s="6">
        <f t="shared" si="653"/>
        <v>0</v>
      </c>
      <c r="DT401" s="6">
        <f t="shared" si="654"/>
        <v>0</v>
      </c>
      <c r="DU401" s="6">
        <f t="shared" si="655"/>
        <v>0</v>
      </c>
      <c r="DV401" s="77">
        <f t="shared" si="673"/>
        <v>30</v>
      </c>
      <c r="DY401" s="6">
        <v>0</v>
      </c>
      <c r="DZ401" s="6">
        <v>0</v>
      </c>
      <c r="EA401" s="6">
        <v>0</v>
      </c>
      <c r="EB401" s="6">
        <v>0</v>
      </c>
      <c r="EC401" s="6">
        <v>0</v>
      </c>
      <c r="ED401" s="6">
        <v>0</v>
      </c>
      <c r="EE401" s="6">
        <v>0</v>
      </c>
      <c r="EF401" s="6">
        <v>0</v>
      </c>
      <c r="EG401" s="6">
        <v>0</v>
      </c>
      <c r="EH401" s="6">
        <v>0</v>
      </c>
      <c r="EI401" s="6">
        <v>0</v>
      </c>
      <c r="EJ401" s="6">
        <v>0</v>
      </c>
      <c r="EK401" s="77">
        <f t="shared" si="671"/>
        <v>0</v>
      </c>
      <c r="EO401" s="75">
        <f t="shared" si="619"/>
        <v>30</v>
      </c>
      <c r="EP401" s="75">
        <f t="shared" si="620"/>
        <v>0</v>
      </c>
      <c r="EQ401" s="75">
        <f t="shared" si="621"/>
        <v>0</v>
      </c>
      <c r="ER401" s="75">
        <f t="shared" si="622"/>
        <v>0</v>
      </c>
      <c r="ES401" s="75">
        <f t="shared" si="623"/>
        <v>0</v>
      </c>
      <c r="ET401" s="75">
        <f t="shared" si="624"/>
        <v>0</v>
      </c>
      <c r="EU401" s="75">
        <f t="shared" si="625"/>
        <v>0</v>
      </c>
      <c r="EV401" s="75">
        <f t="shared" si="626"/>
        <v>0</v>
      </c>
      <c r="EW401" s="75">
        <f t="shared" si="627"/>
        <v>0</v>
      </c>
      <c r="EX401" s="75">
        <f t="shared" si="628"/>
        <v>0</v>
      </c>
      <c r="EY401" s="75">
        <f t="shared" si="629"/>
        <v>0</v>
      </c>
      <c r="EZ401" s="75">
        <f t="shared" si="630"/>
        <v>0</v>
      </c>
      <c r="FA401" s="77">
        <f t="shared" si="672"/>
        <v>30</v>
      </c>
      <c r="FD401" s="75">
        <f t="shared" si="656"/>
        <v>339</v>
      </c>
      <c r="FE401" s="75">
        <f t="shared" si="657"/>
        <v>0</v>
      </c>
      <c r="FF401" s="75">
        <f t="shared" si="658"/>
        <v>0</v>
      </c>
      <c r="FG401" s="75">
        <f t="shared" si="659"/>
        <v>0</v>
      </c>
      <c r="FH401" s="75">
        <f t="shared" si="660"/>
        <v>0</v>
      </c>
      <c r="FI401" s="75">
        <f t="shared" si="661"/>
        <v>0</v>
      </c>
      <c r="FJ401" s="75">
        <f t="shared" si="662"/>
        <v>0</v>
      </c>
      <c r="FK401" s="75">
        <f t="shared" si="663"/>
        <v>0</v>
      </c>
      <c r="FL401" s="75">
        <f t="shared" si="664"/>
        <v>0</v>
      </c>
      <c r="FM401" s="75">
        <f t="shared" si="665"/>
        <v>0</v>
      </c>
      <c r="FN401" s="75">
        <f t="shared" si="666"/>
        <v>0</v>
      </c>
      <c r="FO401" s="75">
        <f t="shared" si="667"/>
        <v>0</v>
      </c>
      <c r="FP401" s="75">
        <f t="shared" si="668"/>
        <v>339</v>
      </c>
    </row>
    <row r="402" spans="1:172" ht="15" customHeight="1" outlineLevel="2" x14ac:dyDescent="0.25">
      <c r="A402" s="65" t="s">
        <v>1114</v>
      </c>
      <c r="B402" s="65" t="s">
        <v>1114</v>
      </c>
      <c r="C402" s="65" t="s">
        <v>1114</v>
      </c>
      <c r="D402" s="64">
        <v>16319</v>
      </c>
      <c r="E402" s="62"/>
      <c r="F402" s="39" t="s">
        <v>1107</v>
      </c>
      <c r="G402" s="36" t="s">
        <v>410</v>
      </c>
      <c r="H402" s="36" t="s">
        <v>410</v>
      </c>
      <c r="I402" s="39"/>
      <c r="J402" s="44"/>
      <c r="K402" s="44"/>
      <c r="L402" s="32"/>
      <c r="M402" s="33" t="s">
        <v>405</v>
      </c>
      <c r="N402" s="34"/>
      <c r="O402" s="34"/>
      <c r="P402" s="34"/>
      <c r="Q402" s="34"/>
      <c r="R402" s="33"/>
      <c r="S402" s="33"/>
      <c r="T402" s="33">
        <v>30</v>
      </c>
      <c r="U402" s="33"/>
      <c r="X402" s="75">
        <f>+VLOOKUP($D402,[1]venta_neta_cons!$A$2:$N$1048576,3,0)</f>
        <v>0</v>
      </c>
      <c r="Y402" s="75">
        <f>+VLOOKUP($D402,[1]venta_neta_cons!$A$2:$N$1048576,4,0)</f>
        <v>0</v>
      </c>
      <c r="Z402" s="75">
        <f>+VLOOKUP($D402,[1]venta_neta_cons!$A$2:$N$1048576,5,0)</f>
        <v>0</v>
      </c>
      <c r="AA402" s="75">
        <f>+VLOOKUP($D402,[1]venta_neta_cons!$A$2:$N$1048576,6,0)</f>
        <v>0</v>
      </c>
      <c r="AB402" s="75">
        <f>+VLOOKUP($D402,[1]venta_neta_cons!$A$2:$N$1048576,7,0)</f>
        <v>0</v>
      </c>
      <c r="AC402" s="75">
        <f>+VLOOKUP($D402,[1]venta_neta_cons!$A$2:$N$1048576,8,0)</f>
        <v>0</v>
      </c>
      <c r="AD402" s="75">
        <f>+VLOOKUP($D402,[1]venta_neta_cons!$A$2:$N$1048576,9,0)</f>
        <v>0</v>
      </c>
      <c r="AE402" s="75">
        <f>+VLOOKUP($D402,[1]venta_neta_cons!$A$2:$N$1048576,10,0)</f>
        <v>0</v>
      </c>
      <c r="AF402" s="75">
        <f>+VLOOKUP($D402,[1]venta_neta_cons!$A$2:$N$1048576,11,0)</f>
        <v>0</v>
      </c>
      <c r="AG402" s="75">
        <f>+VLOOKUP($D402,[1]venta_neta_cons!$A$2:$N$1048576,12,0)</f>
        <v>0</v>
      </c>
      <c r="AH402" s="75">
        <f>+VLOOKUP($D402,[1]venta_neta_cons!$A$2:$N$1048576,13,0)</f>
        <v>0</v>
      </c>
      <c r="AI402" s="75">
        <f>+VLOOKUP($D402,[1]venta_neta_cons!$A$2:$N$1048576,14,0)</f>
        <v>0</v>
      </c>
      <c r="AJ402" s="76">
        <f t="shared" si="592"/>
        <v>0</v>
      </c>
      <c r="AK402" s="159" t="e">
        <f t="shared" si="745"/>
        <v>#DIV/0!</v>
      </c>
      <c r="AL402" s="76"/>
      <c r="AM402" s="75">
        <f>+VLOOKUP($D402,[1]saldo_cons!$A$2:$N$1048576,3,0)</f>
        <v>0</v>
      </c>
      <c r="AN402" s="75">
        <f>+VLOOKUP($D402,[1]saldo_cons!$A$2:$N$1048576,4,0)</f>
        <v>0</v>
      </c>
      <c r="AO402" s="75">
        <f>+VLOOKUP($D402,[1]saldo_cons!$A$2:$N$1048576,5,0)</f>
        <v>0</v>
      </c>
      <c r="AP402" s="75">
        <f>+VLOOKUP($D402,[1]saldo_cons!$A$2:$N$1048576,6,0)</f>
        <v>0</v>
      </c>
      <c r="AQ402" s="75">
        <f>+VLOOKUP($D402,[1]saldo_cons!$A$2:$N$1048576,7,0)</f>
        <v>0</v>
      </c>
      <c r="AR402" s="75">
        <f>+VLOOKUP($D402,[1]saldo_cons!$A$2:$N$1048576,8,0)</f>
        <v>0</v>
      </c>
      <c r="AS402" s="75">
        <f>+VLOOKUP($D402,[1]saldo_cons!$A$2:$N$1048576,9,0)</f>
        <v>0</v>
      </c>
      <c r="AT402" s="75">
        <f>+VLOOKUP($D402,[1]saldo_cons!$A$2:$N$1048576,10,0)</f>
        <v>0</v>
      </c>
      <c r="AU402" s="75">
        <f>+VLOOKUP($D402,[1]saldo_cons!$A$2:$N$1048576,11,0)</f>
        <v>0</v>
      </c>
      <c r="AV402" s="75">
        <f>+VLOOKUP($D402,[1]saldo_cons!$A$2:$N$1048576,12,0)</f>
        <v>0</v>
      </c>
      <c r="AW402" s="75">
        <f>+VLOOKUP($D402,[1]saldo_cons!$A$2:$N$1048576,13,0)</f>
        <v>0</v>
      </c>
      <c r="AX402" s="75">
        <f>+VLOOKUP($D402,[1]saldo_cons!$A$2:$N$1048576,14,0)</f>
        <v>0</v>
      </c>
      <c r="AY402" s="76">
        <f t="shared" si="669"/>
        <v>0</v>
      </c>
      <c r="AZ402" s="76"/>
      <c r="BA402" s="76"/>
      <c r="BB402" s="75">
        <f>+VLOOKUP($D402,[1]ggr_cons!$A$2:$N$1048576,3,0)</f>
        <v>0</v>
      </c>
      <c r="BC402" s="75">
        <f>+VLOOKUP($D402,[1]ggr_cons!$A$2:$N$1048576,4,0)</f>
        <v>0</v>
      </c>
      <c r="BD402" s="75">
        <f>+VLOOKUP($D402,[1]ggr_cons!$A$2:$N$1048576,5,0)</f>
        <v>0</v>
      </c>
      <c r="BE402" s="75">
        <f>+VLOOKUP($D402,[1]ggr_cons!$A$2:$N$1048576,6,0)</f>
        <v>0</v>
      </c>
      <c r="BF402" s="75">
        <f>+VLOOKUP($D402,[1]ggr_cons!$A$2:$N$1048576,7,0)</f>
        <v>0</v>
      </c>
      <c r="BG402" s="75">
        <f>+VLOOKUP($D402,[1]ggr_cons!$A$2:$N$1048576,8,0)</f>
        <v>0</v>
      </c>
      <c r="BH402" s="75">
        <f>+VLOOKUP($D402,[1]ggr_cons!$A$2:$N$1048576,9,0)</f>
        <v>0</v>
      </c>
      <c r="BI402" s="75">
        <f>+VLOOKUP($D402,[1]ggr_cons!$A$2:$N$1048576,10,0)</f>
        <v>0</v>
      </c>
      <c r="BJ402" s="75">
        <f>+VLOOKUP($D402,[1]ggr_cons!$A$2:$N$1048576,11,0)</f>
        <v>0</v>
      </c>
      <c r="BK402" s="75">
        <f>+VLOOKUP($D402,[1]ggr_cons!$A$2:$N$1048576,12,0)</f>
        <v>0</v>
      </c>
      <c r="BL402" s="75">
        <f>+VLOOKUP($D402,[1]ggr_cons!$A$2:$N$1048576,13,0)</f>
        <v>0</v>
      </c>
      <c r="BM402" s="75">
        <f>+VLOOKUP($D402,[1]ggr_cons!$A$2:$N$1048576,14,0)</f>
        <v>0</v>
      </c>
      <c r="BN402" s="76">
        <f t="shared" si="670"/>
        <v>0</v>
      </c>
      <c r="BO402" s="75"/>
      <c r="BP402" s="75"/>
      <c r="BQ402" s="77">
        <f t="shared" si="593"/>
        <v>0</v>
      </c>
      <c r="BR402" s="77">
        <f t="shared" si="594"/>
        <v>0</v>
      </c>
      <c r="BS402" s="77">
        <f t="shared" si="595"/>
        <v>0</v>
      </c>
      <c r="BT402" s="77">
        <f t="shared" si="596"/>
        <v>0</v>
      </c>
      <c r="BU402" s="77">
        <f t="shared" si="597"/>
        <v>0</v>
      </c>
      <c r="BV402" s="77">
        <f t="shared" si="598"/>
        <v>0</v>
      </c>
      <c r="BW402" s="77">
        <f t="shared" si="599"/>
        <v>0</v>
      </c>
      <c r="BX402" s="77">
        <f t="shared" si="600"/>
        <v>0</v>
      </c>
      <c r="BY402" s="77">
        <f t="shared" si="601"/>
        <v>0</v>
      </c>
      <c r="BZ402" s="77">
        <f t="shared" si="602"/>
        <v>0</v>
      </c>
      <c r="CA402" s="77">
        <f t="shared" si="603"/>
        <v>0</v>
      </c>
      <c r="CB402" s="77">
        <f t="shared" si="604"/>
        <v>0</v>
      </c>
      <c r="CC402" s="77">
        <f t="shared" si="605"/>
        <v>0</v>
      </c>
      <c r="CD402" s="75"/>
      <c r="CE402" s="77"/>
      <c r="CF402" s="77">
        <f t="shared" si="606"/>
        <v>0</v>
      </c>
      <c r="CG402" s="77">
        <f t="shared" si="607"/>
        <v>0</v>
      </c>
      <c r="CH402" s="77">
        <f t="shared" si="608"/>
        <v>0</v>
      </c>
      <c r="CI402" s="77">
        <f t="shared" si="609"/>
        <v>0</v>
      </c>
      <c r="CJ402" s="77">
        <f t="shared" si="610"/>
        <v>0</v>
      </c>
      <c r="CK402" s="77">
        <f t="shared" si="611"/>
        <v>0</v>
      </c>
      <c r="CL402" s="77">
        <f t="shared" si="612"/>
        <v>0</v>
      </c>
      <c r="CM402" s="77">
        <f t="shared" si="613"/>
        <v>0</v>
      </c>
      <c r="CN402" s="77">
        <f t="shared" si="614"/>
        <v>0</v>
      </c>
      <c r="CO402" s="77">
        <f t="shared" si="615"/>
        <v>0</v>
      </c>
      <c r="CP402" s="77">
        <f t="shared" si="616"/>
        <v>0</v>
      </c>
      <c r="CQ402" s="77">
        <f t="shared" si="617"/>
        <v>0</v>
      </c>
      <c r="CR402" s="77">
        <f t="shared" si="618"/>
        <v>0</v>
      </c>
      <c r="CS402" s="75"/>
      <c r="CT402" s="75"/>
      <c r="CU402" s="78">
        <f t="shared" si="631"/>
        <v>0</v>
      </c>
      <c r="CV402" s="78">
        <f t="shared" si="632"/>
        <v>0</v>
      </c>
      <c r="CW402" s="78">
        <f t="shared" si="633"/>
        <v>0</v>
      </c>
      <c r="CX402" s="78">
        <f t="shared" si="634"/>
        <v>0</v>
      </c>
      <c r="CY402" s="78">
        <f t="shared" si="635"/>
        <v>0</v>
      </c>
      <c r="CZ402" s="78">
        <f t="shared" si="636"/>
        <v>0</v>
      </c>
      <c r="DA402" s="78">
        <f t="shared" si="637"/>
        <v>0</v>
      </c>
      <c r="DB402" s="78">
        <f t="shared" si="638"/>
        <v>0</v>
      </c>
      <c r="DC402" s="78">
        <f t="shared" si="639"/>
        <v>0</v>
      </c>
      <c r="DD402" s="78">
        <f t="shared" si="640"/>
        <v>0</v>
      </c>
      <c r="DE402" s="78">
        <f t="shared" si="641"/>
        <v>0</v>
      </c>
      <c r="DF402" s="78">
        <f t="shared" si="642"/>
        <v>0</v>
      </c>
      <c r="DG402" s="77">
        <f t="shared" si="643"/>
        <v>0</v>
      </c>
      <c r="DH402" s="75"/>
      <c r="DJ402" s="6">
        <f t="shared" si="644"/>
        <v>0</v>
      </c>
      <c r="DK402" s="6">
        <f t="shared" si="645"/>
        <v>0</v>
      </c>
      <c r="DL402" s="6">
        <f t="shared" si="646"/>
        <v>0</v>
      </c>
      <c r="DM402" s="6">
        <f t="shared" si="647"/>
        <v>0</v>
      </c>
      <c r="DN402" s="6">
        <f t="shared" si="648"/>
        <v>0</v>
      </c>
      <c r="DO402" s="6">
        <f t="shared" si="649"/>
        <v>0</v>
      </c>
      <c r="DP402" s="6">
        <f t="shared" si="650"/>
        <v>0</v>
      </c>
      <c r="DQ402" s="6">
        <f t="shared" si="651"/>
        <v>0</v>
      </c>
      <c r="DR402" s="6">
        <f t="shared" si="652"/>
        <v>0</v>
      </c>
      <c r="DS402" s="6">
        <f t="shared" si="653"/>
        <v>0</v>
      </c>
      <c r="DT402" s="6">
        <f t="shared" si="654"/>
        <v>0</v>
      </c>
      <c r="DU402" s="6">
        <f t="shared" si="655"/>
        <v>0</v>
      </c>
      <c r="DV402" s="77">
        <f t="shared" si="673"/>
        <v>0</v>
      </c>
      <c r="DY402" s="6">
        <v>0</v>
      </c>
      <c r="DZ402" s="6">
        <v>0</v>
      </c>
      <c r="EA402" s="6">
        <v>0</v>
      </c>
      <c r="EB402" s="6">
        <v>0</v>
      </c>
      <c r="EC402" s="6">
        <v>0</v>
      </c>
      <c r="ED402" s="6">
        <v>0</v>
      </c>
      <c r="EE402" s="6">
        <v>0</v>
      </c>
      <c r="EF402" s="6">
        <v>0</v>
      </c>
      <c r="EG402" s="6">
        <v>0</v>
      </c>
      <c r="EH402" s="6">
        <v>0</v>
      </c>
      <c r="EI402" s="6">
        <v>0</v>
      </c>
      <c r="EJ402" s="6">
        <v>0</v>
      </c>
      <c r="EK402" s="77">
        <f t="shared" si="671"/>
        <v>0</v>
      </c>
      <c r="EO402" s="75">
        <f t="shared" si="619"/>
        <v>0</v>
      </c>
      <c r="EP402" s="75">
        <f t="shared" si="620"/>
        <v>0</v>
      </c>
      <c r="EQ402" s="75">
        <f t="shared" si="621"/>
        <v>0</v>
      </c>
      <c r="ER402" s="75">
        <f t="shared" si="622"/>
        <v>0</v>
      </c>
      <c r="ES402" s="75">
        <f t="shared" si="623"/>
        <v>0</v>
      </c>
      <c r="ET402" s="75">
        <f t="shared" si="624"/>
        <v>0</v>
      </c>
      <c r="EU402" s="75">
        <f t="shared" si="625"/>
        <v>0</v>
      </c>
      <c r="EV402" s="75">
        <f t="shared" si="626"/>
        <v>0</v>
      </c>
      <c r="EW402" s="75">
        <f t="shared" si="627"/>
        <v>0</v>
      </c>
      <c r="EX402" s="75">
        <f t="shared" si="628"/>
        <v>0</v>
      </c>
      <c r="EY402" s="75">
        <f t="shared" si="629"/>
        <v>0</v>
      </c>
      <c r="EZ402" s="75">
        <f t="shared" si="630"/>
        <v>0</v>
      </c>
      <c r="FA402" s="77">
        <f t="shared" si="672"/>
        <v>0</v>
      </c>
      <c r="FD402" s="75">
        <f t="shared" si="656"/>
        <v>0</v>
      </c>
      <c r="FE402" s="75">
        <f t="shared" si="657"/>
        <v>0</v>
      </c>
      <c r="FF402" s="75">
        <f t="shared" si="658"/>
        <v>0</v>
      </c>
      <c r="FG402" s="75">
        <f t="shared" si="659"/>
        <v>0</v>
      </c>
      <c r="FH402" s="75">
        <f t="shared" si="660"/>
        <v>0</v>
      </c>
      <c r="FI402" s="75">
        <f t="shared" si="661"/>
        <v>0</v>
      </c>
      <c r="FJ402" s="75">
        <f t="shared" si="662"/>
        <v>0</v>
      </c>
      <c r="FK402" s="75">
        <f t="shared" si="663"/>
        <v>0</v>
      </c>
      <c r="FL402" s="75">
        <f t="shared" si="664"/>
        <v>0</v>
      </c>
      <c r="FM402" s="75">
        <f t="shared" si="665"/>
        <v>0</v>
      </c>
      <c r="FN402" s="75">
        <f t="shared" si="666"/>
        <v>0</v>
      </c>
      <c r="FO402" s="75">
        <f t="shared" si="667"/>
        <v>0</v>
      </c>
      <c r="FP402" s="75">
        <f t="shared" si="668"/>
        <v>0</v>
      </c>
    </row>
    <row r="403" spans="1:172" ht="15" customHeight="1" outlineLevel="2" x14ac:dyDescent="0.25">
      <c r="A403" s="65" t="s">
        <v>1114</v>
      </c>
      <c r="B403" s="65" t="s">
        <v>1114</v>
      </c>
      <c r="C403" s="65" t="s">
        <v>1114</v>
      </c>
      <c r="D403" s="64">
        <v>16211</v>
      </c>
      <c r="E403" s="62"/>
      <c r="F403" s="39" t="s">
        <v>1108</v>
      </c>
      <c r="G403" s="36" t="s">
        <v>410</v>
      </c>
      <c r="H403" s="36" t="s">
        <v>410</v>
      </c>
      <c r="I403" s="39"/>
      <c r="J403" s="44"/>
      <c r="K403" s="44"/>
      <c r="L403" s="32"/>
      <c r="M403" s="33" t="s">
        <v>405</v>
      </c>
      <c r="N403" s="34"/>
      <c r="O403" s="34"/>
      <c r="P403" s="34"/>
      <c r="Q403" s="34"/>
      <c r="R403" s="33"/>
      <c r="S403" s="33"/>
      <c r="T403" s="33">
        <v>30</v>
      </c>
      <c r="U403" s="33"/>
      <c r="X403" s="75">
        <f>+VLOOKUP($D403,[1]venta_neta_cons!$A$2:$N$1048576,3,0)</f>
        <v>0</v>
      </c>
      <c r="Y403" s="75">
        <f>+VLOOKUP($D403,[1]venta_neta_cons!$A$2:$N$1048576,4,0)</f>
        <v>0</v>
      </c>
      <c r="Z403" s="75">
        <f>+VLOOKUP($D403,[1]venta_neta_cons!$A$2:$N$1048576,5,0)</f>
        <v>0</v>
      </c>
      <c r="AA403" s="75">
        <f>+VLOOKUP($D403,[1]venta_neta_cons!$A$2:$N$1048576,6,0)</f>
        <v>0</v>
      </c>
      <c r="AB403" s="75">
        <f>+VLOOKUP($D403,[1]venta_neta_cons!$A$2:$N$1048576,7,0)</f>
        <v>0</v>
      </c>
      <c r="AC403" s="75">
        <f>+VLOOKUP($D403,[1]venta_neta_cons!$A$2:$N$1048576,8,0)</f>
        <v>0</v>
      </c>
      <c r="AD403" s="75">
        <f>+VLOOKUP($D403,[1]venta_neta_cons!$A$2:$N$1048576,9,0)</f>
        <v>0</v>
      </c>
      <c r="AE403" s="75">
        <f>+VLOOKUP($D403,[1]venta_neta_cons!$A$2:$N$1048576,10,0)</f>
        <v>0</v>
      </c>
      <c r="AF403" s="75">
        <f>+VLOOKUP($D403,[1]venta_neta_cons!$A$2:$N$1048576,11,0)</f>
        <v>0</v>
      </c>
      <c r="AG403" s="75">
        <f>+VLOOKUP($D403,[1]venta_neta_cons!$A$2:$N$1048576,12,0)</f>
        <v>0</v>
      </c>
      <c r="AH403" s="75">
        <f>+VLOOKUP($D403,[1]venta_neta_cons!$A$2:$N$1048576,13,0)</f>
        <v>0</v>
      </c>
      <c r="AI403" s="75">
        <f>+VLOOKUP($D403,[1]venta_neta_cons!$A$2:$N$1048576,14,0)</f>
        <v>0</v>
      </c>
      <c r="AJ403" s="76">
        <f t="shared" si="592"/>
        <v>0</v>
      </c>
      <c r="AK403" s="159" t="e">
        <f t="shared" si="745"/>
        <v>#DIV/0!</v>
      </c>
      <c r="AL403" s="76"/>
      <c r="AM403" s="75">
        <f>+VLOOKUP($D403,[1]saldo_cons!$A$2:$N$1048576,3,0)</f>
        <v>0</v>
      </c>
      <c r="AN403" s="75">
        <f>+VLOOKUP($D403,[1]saldo_cons!$A$2:$N$1048576,4,0)</f>
        <v>0</v>
      </c>
      <c r="AO403" s="75">
        <f>+VLOOKUP($D403,[1]saldo_cons!$A$2:$N$1048576,5,0)</f>
        <v>0</v>
      </c>
      <c r="AP403" s="75">
        <f>+VLOOKUP($D403,[1]saldo_cons!$A$2:$N$1048576,6,0)</f>
        <v>0</v>
      </c>
      <c r="AQ403" s="75">
        <f>+VLOOKUP($D403,[1]saldo_cons!$A$2:$N$1048576,7,0)</f>
        <v>0</v>
      </c>
      <c r="AR403" s="75">
        <f>+VLOOKUP($D403,[1]saldo_cons!$A$2:$N$1048576,8,0)</f>
        <v>0</v>
      </c>
      <c r="AS403" s="75">
        <f>+VLOOKUP($D403,[1]saldo_cons!$A$2:$N$1048576,9,0)</f>
        <v>0</v>
      </c>
      <c r="AT403" s="75">
        <f>+VLOOKUP($D403,[1]saldo_cons!$A$2:$N$1048576,10,0)</f>
        <v>0</v>
      </c>
      <c r="AU403" s="75">
        <f>+VLOOKUP($D403,[1]saldo_cons!$A$2:$N$1048576,11,0)</f>
        <v>0</v>
      </c>
      <c r="AV403" s="75">
        <f>+VLOOKUP($D403,[1]saldo_cons!$A$2:$N$1048576,12,0)</f>
        <v>0</v>
      </c>
      <c r="AW403" s="75">
        <f>+VLOOKUP($D403,[1]saldo_cons!$A$2:$N$1048576,13,0)</f>
        <v>0</v>
      </c>
      <c r="AX403" s="75">
        <f>+VLOOKUP($D403,[1]saldo_cons!$A$2:$N$1048576,14,0)</f>
        <v>0</v>
      </c>
      <c r="AY403" s="76">
        <f t="shared" si="669"/>
        <v>0</v>
      </c>
      <c r="AZ403" s="76"/>
      <c r="BA403" s="76"/>
      <c r="BB403" s="75">
        <f>+VLOOKUP($D403,[1]ggr_cons!$A$2:$N$1048576,3,0)</f>
        <v>0</v>
      </c>
      <c r="BC403" s="75">
        <f>+VLOOKUP($D403,[1]ggr_cons!$A$2:$N$1048576,4,0)</f>
        <v>0</v>
      </c>
      <c r="BD403" s="75">
        <f>+VLOOKUP($D403,[1]ggr_cons!$A$2:$N$1048576,5,0)</f>
        <v>0</v>
      </c>
      <c r="BE403" s="75">
        <f>+VLOOKUP($D403,[1]ggr_cons!$A$2:$N$1048576,6,0)</f>
        <v>0</v>
      </c>
      <c r="BF403" s="75">
        <f>+VLOOKUP($D403,[1]ggr_cons!$A$2:$N$1048576,7,0)</f>
        <v>0</v>
      </c>
      <c r="BG403" s="75">
        <f>+VLOOKUP($D403,[1]ggr_cons!$A$2:$N$1048576,8,0)</f>
        <v>0</v>
      </c>
      <c r="BH403" s="75">
        <f>+VLOOKUP($D403,[1]ggr_cons!$A$2:$N$1048576,9,0)</f>
        <v>0</v>
      </c>
      <c r="BI403" s="75">
        <f>+VLOOKUP($D403,[1]ggr_cons!$A$2:$N$1048576,10,0)</f>
        <v>0</v>
      </c>
      <c r="BJ403" s="75">
        <f>+VLOOKUP($D403,[1]ggr_cons!$A$2:$N$1048576,11,0)</f>
        <v>0</v>
      </c>
      <c r="BK403" s="75">
        <f>+VLOOKUP($D403,[1]ggr_cons!$A$2:$N$1048576,12,0)</f>
        <v>0</v>
      </c>
      <c r="BL403" s="75">
        <f>+VLOOKUP($D403,[1]ggr_cons!$A$2:$N$1048576,13,0)</f>
        <v>0</v>
      </c>
      <c r="BM403" s="75">
        <f>+VLOOKUP($D403,[1]ggr_cons!$A$2:$N$1048576,14,0)</f>
        <v>0</v>
      </c>
      <c r="BN403" s="76">
        <f t="shared" si="670"/>
        <v>0</v>
      </c>
      <c r="BO403" s="75"/>
      <c r="BP403" s="75"/>
      <c r="BQ403" s="77">
        <f t="shared" si="593"/>
        <v>0</v>
      </c>
      <c r="BR403" s="77">
        <f t="shared" si="594"/>
        <v>0</v>
      </c>
      <c r="BS403" s="77">
        <f t="shared" si="595"/>
        <v>0</v>
      </c>
      <c r="BT403" s="77">
        <f t="shared" si="596"/>
        <v>0</v>
      </c>
      <c r="BU403" s="77">
        <f t="shared" si="597"/>
        <v>0</v>
      </c>
      <c r="BV403" s="77">
        <f t="shared" si="598"/>
        <v>0</v>
      </c>
      <c r="BW403" s="77">
        <f t="shared" si="599"/>
        <v>0</v>
      </c>
      <c r="BX403" s="77">
        <f t="shared" si="600"/>
        <v>0</v>
      </c>
      <c r="BY403" s="77">
        <f t="shared" si="601"/>
        <v>0</v>
      </c>
      <c r="BZ403" s="77">
        <f t="shared" si="602"/>
        <v>0</v>
      </c>
      <c r="CA403" s="77">
        <f t="shared" si="603"/>
        <v>0</v>
      </c>
      <c r="CB403" s="77">
        <f t="shared" si="604"/>
        <v>0</v>
      </c>
      <c r="CC403" s="77">
        <f t="shared" si="605"/>
        <v>0</v>
      </c>
      <c r="CD403" s="75"/>
      <c r="CE403" s="77"/>
      <c r="CF403" s="77">
        <f t="shared" si="606"/>
        <v>0</v>
      </c>
      <c r="CG403" s="77">
        <f t="shared" si="607"/>
        <v>0</v>
      </c>
      <c r="CH403" s="77">
        <f t="shared" si="608"/>
        <v>0</v>
      </c>
      <c r="CI403" s="77">
        <f t="shared" si="609"/>
        <v>0</v>
      </c>
      <c r="CJ403" s="77">
        <f t="shared" si="610"/>
        <v>0</v>
      </c>
      <c r="CK403" s="77">
        <f t="shared" si="611"/>
        <v>0</v>
      </c>
      <c r="CL403" s="77">
        <f t="shared" si="612"/>
        <v>0</v>
      </c>
      <c r="CM403" s="77">
        <f t="shared" si="613"/>
        <v>0</v>
      </c>
      <c r="CN403" s="77">
        <f t="shared" si="614"/>
        <v>0</v>
      </c>
      <c r="CO403" s="77">
        <f t="shared" si="615"/>
        <v>0</v>
      </c>
      <c r="CP403" s="77">
        <f t="shared" si="616"/>
        <v>0</v>
      </c>
      <c r="CQ403" s="77">
        <f t="shared" si="617"/>
        <v>0</v>
      </c>
      <c r="CR403" s="77">
        <f t="shared" si="618"/>
        <v>0</v>
      </c>
      <c r="CS403" s="75"/>
      <c r="CT403" s="75"/>
      <c r="CU403" s="78">
        <f t="shared" si="631"/>
        <v>0</v>
      </c>
      <c r="CV403" s="78">
        <f t="shared" si="632"/>
        <v>0</v>
      </c>
      <c r="CW403" s="78">
        <f t="shared" si="633"/>
        <v>0</v>
      </c>
      <c r="CX403" s="78">
        <f t="shared" si="634"/>
        <v>0</v>
      </c>
      <c r="CY403" s="78">
        <f t="shared" si="635"/>
        <v>0</v>
      </c>
      <c r="CZ403" s="78">
        <f t="shared" si="636"/>
        <v>0</v>
      </c>
      <c r="DA403" s="78">
        <f t="shared" si="637"/>
        <v>0</v>
      </c>
      <c r="DB403" s="78">
        <f t="shared" si="638"/>
        <v>0</v>
      </c>
      <c r="DC403" s="78">
        <f t="shared" si="639"/>
        <v>0</v>
      </c>
      <c r="DD403" s="78">
        <f t="shared" si="640"/>
        <v>0</v>
      </c>
      <c r="DE403" s="78">
        <f t="shared" si="641"/>
        <v>0</v>
      </c>
      <c r="DF403" s="78">
        <f t="shared" si="642"/>
        <v>0</v>
      </c>
      <c r="DG403" s="77">
        <f t="shared" si="643"/>
        <v>0</v>
      </c>
      <c r="DH403" s="75"/>
      <c r="DJ403" s="6">
        <f t="shared" si="644"/>
        <v>0</v>
      </c>
      <c r="DK403" s="6">
        <f t="shared" si="645"/>
        <v>0</v>
      </c>
      <c r="DL403" s="6">
        <f t="shared" si="646"/>
        <v>0</v>
      </c>
      <c r="DM403" s="6">
        <f t="shared" si="647"/>
        <v>0</v>
      </c>
      <c r="DN403" s="6">
        <f t="shared" si="648"/>
        <v>0</v>
      </c>
      <c r="DO403" s="6">
        <f t="shared" si="649"/>
        <v>0</v>
      </c>
      <c r="DP403" s="6">
        <f t="shared" si="650"/>
        <v>0</v>
      </c>
      <c r="DQ403" s="6">
        <f t="shared" si="651"/>
        <v>0</v>
      </c>
      <c r="DR403" s="6">
        <f t="shared" si="652"/>
        <v>0</v>
      </c>
      <c r="DS403" s="6">
        <f t="shared" si="653"/>
        <v>0</v>
      </c>
      <c r="DT403" s="6">
        <f t="shared" si="654"/>
        <v>0</v>
      </c>
      <c r="DU403" s="6">
        <f t="shared" si="655"/>
        <v>0</v>
      </c>
      <c r="DV403" s="77">
        <f t="shared" si="673"/>
        <v>0</v>
      </c>
      <c r="DY403" s="6">
        <v>0</v>
      </c>
      <c r="DZ403" s="6">
        <v>0</v>
      </c>
      <c r="EA403" s="6">
        <v>0</v>
      </c>
      <c r="EB403" s="6">
        <v>0</v>
      </c>
      <c r="EC403" s="6">
        <v>0</v>
      </c>
      <c r="ED403" s="6">
        <v>0</v>
      </c>
      <c r="EE403" s="6">
        <v>0</v>
      </c>
      <c r="EF403" s="6">
        <v>0</v>
      </c>
      <c r="EG403" s="6">
        <v>0</v>
      </c>
      <c r="EH403" s="6">
        <v>0</v>
      </c>
      <c r="EI403" s="6">
        <v>0</v>
      </c>
      <c r="EJ403" s="6">
        <v>0</v>
      </c>
      <c r="EK403" s="77">
        <f t="shared" si="671"/>
        <v>0</v>
      </c>
      <c r="EO403" s="75">
        <f t="shared" si="619"/>
        <v>0</v>
      </c>
      <c r="EP403" s="75">
        <f t="shared" si="620"/>
        <v>0</v>
      </c>
      <c r="EQ403" s="75">
        <f t="shared" si="621"/>
        <v>0</v>
      </c>
      <c r="ER403" s="75">
        <f t="shared" si="622"/>
        <v>0</v>
      </c>
      <c r="ES403" s="75">
        <f t="shared" si="623"/>
        <v>0</v>
      </c>
      <c r="ET403" s="75">
        <f t="shared" si="624"/>
        <v>0</v>
      </c>
      <c r="EU403" s="75">
        <f t="shared" si="625"/>
        <v>0</v>
      </c>
      <c r="EV403" s="75">
        <f t="shared" si="626"/>
        <v>0</v>
      </c>
      <c r="EW403" s="75">
        <f t="shared" si="627"/>
        <v>0</v>
      </c>
      <c r="EX403" s="75">
        <f t="shared" si="628"/>
        <v>0</v>
      </c>
      <c r="EY403" s="75">
        <f t="shared" si="629"/>
        <v>0</v>
      </c>
      <c r="EZ403" s="75">
        <f t="shared" si="630"/>
        <v>0</v>
      </c>
      <c r="FA403" s="77">
        <f t="shared" si="672"/>
        <v>0</v>
      </c>
      <c r="FD403" s="75">
        <f t="shared" si="656"/>
        <v>0</v>
      </c>
      <c r="FE403" s="75">
        <f t="shared" si="657"/>
        <v>0</v>
      </c>
      <c r="FF403" s="75">
        <f t="shared" si="658"/>
        <v>0</v>
      </c>
      <c r="FG403" s="75">
        <f t="shared" si="659"/>
        <v>0</v>
      </c>
      <c r="FH403" s="75">
        <f t="shared" si="660"/>
        <v>0</v>
      </c>
      <c r="FI403" s="75">
        <f t="shared" si="661"/>
        <v>0</v>
      </c>
      <c r="FJ403" s="75">
        <f t="shared" si="662"/>
        <v>0</v>
      </c>
      <c r="FK403" s="75">
        <f t="shared" si="663"/>
        <v>0</v>
      </c>
      <c r="FL403" s="75">
        <f t="shared" si="664"/>
        <v>0</v>
      </c>
      <c r="FM403" s="75">
        <f t="shared" si="665"/>
        <v>0</v>
      </c>
      <c r="FN403" s="75">
        <f t="shared" si="666"/>
        <v>0</v>
      </c>
      <c r="FO403" s="75">
        <f t="shared" si="667"/>
        <v>0</v>
      </c>
      <c r="FP403" s="75">
        <f t="shared" si="668"/>
        <v>0</v>
      </c>
    </row>
    <row r="404" spans="1:172" ht="15" customHeight="1" outlineLevel="2" x14ac:dyDescent="0.25">
      <c r="A404" s="65" t="s">
        <v>1114</v>
      </c>
      <c r="B404" s="65" t="s">
        <v>1114</v>
      </c>
      <c r="C404" s="65" t="s">
        <v>1114</v>
      </c>
      <c r="D404" s="64">
        <v>16234</v>
      </c>
      <c r="E404" s="62"/>
      <c r="F404" s="39" t="s">
        <v>1109</v>
      </c>
      <c r="G404" s="36" t="s">
        <v>410</v>
      </c>
      <c r="H404" s="36" t="s">
        <v>410</v>
      </c>
      <c r="I404" s="39"/>
      <c r="J404" s="44"/>
      <c r="K404" s="44"/>
      <c r="L404" s="32"/>
      <c r="M404" s="33" t="s">
        <v>405</v>
      </c>
      <c r="N404" s="34"/>
      <c r="O404" s="34"/>
      <c r="P404" s="34"/>
      <c r="Q404" s="34"/>
      <c r="R404" s="33"/>
      <c r="S404" s="33"/>
      <c r="T404" s="33">
        <v>30</v>
      </c>
      <c r="U404" s="33"/>
      <c r="X404" s="75">
        <f>+VLOOKUP($D404,[1]venta_neta_cons!$A$2:$N$1048576,3,0)</f>
        <v>2785</v>
      </c>
      <c r="Y404" s="75">
        <f>+VLOOKUP($D404,[1]venta_neta_cons!$A$2:$N$1048576,4,0)</f>
        <v>0</v>
      </c>
      <c r="Z404" s="75">
        <f>+VLOOKUP($D404,[1]venta_neta_cons!$A$2:$N$1048576,5,0)</f>
        <v>0</v>
      </c>
      <c r="AA404" s="75">
        <f>+VLOOKUP($D404,[1]venta_neta_cons!$A$2:$N$1048576,6,0)</f>
        <v>0</v>
      </c>
      <c r="AB404" s="75">
        <f>+VLOOKUP($D404,[1]venta_neta_cons!$A$2:$N$1048576,7,0)</f>
        <v>0</v>
      </c>
      <c r="AC404" s="75">
        <f>+VLOOKUP($D404,[1]venta_neta_cons!$A$2:$N$1048576,8,0)</f>
        <v>0</v>
      </c>
      <c r="AD404" s="75">
        <f>+VLOOKUP($D404,[1]venta_neta_cons!$A$2:$N$1048576,9,0)</f>
        <v>0</v>
      </c>
      <c r="AE404" s="75">
        <f>+VLOOKUP($D404,[1]venta_neta_cons!$A$2:$N$1048576,10,0)</f>
        <v>0</v>
      </c>
      <c r="AF404" s="75">
        <f>+VLOOKUP($D404,[1]venta_neta_cons!$A$2:$N$1048576,11,0)</f>
        <v>0</v>
      </c>
      <c r="AG404" s="75">
        <f>+VLOOKUP($D404,[1]venta_neta_cons!$A$2:$N$1048576,12,0)</f>
        <v>0</v>
      </c>
      <c r="AH404" s="75">
        <f>+VLOOKUP($D404,[1]venta_neta_cons!$A$2:$N$1048576,13,0)</f>
        <v>0</v>
      </c>
      <c r="AI404" s="75">
        <f>+VLOOKUP($D404,[1]venta_neta_cons!$A$2:$N$1048576,14,0)</f>
        <v>0</v>
      </c>
      <c r="AJ404" s="76">
        <f t="shared" si="592"/>
        <v>2785</v>
      </c>
      <c r="AK404" s="159">
        <f t="shared" si="745"/>
        <v>0.2370017953321365</v>
      </c>
      <c r="AL404" s="76"/>
      <c r="AM404" s="75">
        <f>+VLOOKUP($D404,[1]saldo_cons!$A$2:$N$1048576,3,0)</f>
        <v>2785</v>
      </c>
      <c r="AN404" s="75">
        <f>+VLOOKUP($D404,[1]saldo_cons!$A$2:$N$1048576,4,0)</f>
        <v>0</v>
      </c>
      <c r="AO404" s="75">
        <f>+VLOOKUP($D404,[1]saldo_cons!$A$2:$N$1048576,5,0)</f>
        <v>0</v>
      </c>
      <c r="AP404" s="75">
        <f>+VLOOKUP($D404,[1]saldo_cons!$A$2:$N$1048576,6,0)</f>
        <v>0</v>
      </c>
      <c r="AQ404" s="75">
        <f>+VLOOKUP($D404,[1]saldo_cons!$A$2:$N$1048576,7,0)</f>
        <v>0</v>
      </c>
      <c r="AR404" s="75">
        <f>+VLOOKUP($D404,[1]saldo_cons!$A$2:$N$1048576,8,0)</f>
        <v>0</v>
      </c>
      <c r="AS404" s="75">
        <f>+VLOOKUP($D404,[1]saldo_cons!$A$2:$N$1048576,9,0)</f>
        <v>0</v>
      </c>
      <c r="AT404" s="75">
        <f>+VLOOKUP($D404,[1]saldo_cons!$A$2:$N$1048576,10,0)</f>
        <v>0</v>
      </c>
      <c r="AU404" s="75">
        <f>+VLOOKUP($D404,[1]saldo_cons!$A$2:$N$1048576,11,0)</f>
        <v>0</v>
      </c>
      <c r="AV404" s="75">
        <f>+VLOOKUP($D404,[1]saldo_cons!$A$2:$N$1048576,12,0)</f>
        <v>0</v>
      </c>
      <c r="AW404" s="75">
        <f>+VLOOKUP($D404,[1]saldo_cons!$A$2:$N$1048576,13,0)</f>
        <v>0</v>
      </c>
      <c r="AX404" s="75">
        <f>+VLOOKUP($D404,[1]saldo_cons!$A$2:$N$1048576,14,0)</f>
        <v>0</v>
      </c>
      <c r="AY404" s="76">
        <f t="shared" si="669"/>
        <v>2785</v>
      </c>
      <c r="AZ404" s="76"/>
      <c r="BA404" s="76"/>
      <c r="BB404" s="75">
        <f>+VLOOKUP($D404,[1]ggr_cons!$A$2:$N$1048576,3,0)</f>
        <v>660.05000000000018</v>
      </c>
      <c r="BC404" s="75">
        <f>+VLOOKUP($D404,[1]ggr_cons!$A$2:$N$1048576,4,0)</f>
        <v>0</v>
      </c>
      <c r="BD404" s="75">
        <f>+VLOOKUP($D404,[1]ggr_cons!$A$2:$N$1048576,5,0)</f>
        <v>0</v>
      </c>
      <c r="BE404" s="75">
        <f>+VLOOKUP($D404,[1]ggr_cons!$A$2:$N$1048576,6,0)</f>
        <v>0</v>
      </c>
      <c r="BF404" s="75">
        <f>+VLOOKUP($D404,[1]ggr_cons!$A$2:$N$1048576,7,0)</f>
        <v>0</v>
      </c>
      <c r="BG404" s="75">
        <f>+VLOOKUP($D404,[1]ggr_cons!$A$2:$N$1048576,8,0)</f>
        <v>0</v>
      </c>
      <c r="BH404" s="75">
        <f>+VLOOKUP($D404,[1]ggr_cons!$A$2:$N$1048576,9,0)</f>
        <v>0</v>
      </c>
      <c r="BI404" s="75">
        <f>+VLOOKUP($D404,[1]ggr_cons!$A$2:$N$1048576,10,0)</f>
        <v>0</v>
      </c>
      <c r="BJ404" s="75">
        <f>+VLOOKUP($D404,[1]ggr_cons!$A$2:$N$1048576,11,0)</f>
        <v>0</v>
      </c>
      <c r="BK404" s="75">
        <f>+VLOOKUP($D404,[1]ggr_cons!$A$2:$N$1048576,12,0)</f>
        <v>0</v>
      </c>
      <c r="BL404" s="75">
        <f>+VLOOKUP($D404,[1]ggr_cons!$A$2:$N$1048576,13,0)</f>
        <v>0</v>
      </c>
      <c r="BM404" s="75">
        <f>+VLOOKUP($D404,[1]ggr_cons!$A$2:$N$1048576,14,0)</f>
        <v>0</v>
      </c>
      <c r="BN404" s="76">
        <f t="shared" si="670"/>
        <v>660.05000000000018</v>
      </c>
      <c r="BO404" s="75"/>
      <c r="BP404" s="75"/>
      <c r="BQ404" s="77">
        <f t="shared" si="593"/>
        <v>0</v>
      </c>
      <c r="BR404" s="77">
        <f t="shared" si="594"/>
        <v>0</v>
      </c>
      <c r="BS404" s="77">
        <f t="shared" si="595"/>
        <v>0</v>
      </c>
      <c r="BT404" s="77">
        <f t="shared" si="596"/>
        <v>0</v>
      </c>
      <c r="BU404" s="77">
        <f t="shared" si="597"/>
        <v>0</v>
      </c>
      <c r="BV404" s="77">
        <f t="shared" si="598"/>
        <v>0</v>
      </c>
      <c r="BW404" s="77">
        <f t="shared" si="599"/>
        <v>0</v>
      </c>
      <c r="BX404" s="77">
        <f t="shared" si="600"/>
        <v>0</v>
      </c>
      <c r="BY404" s="77">
        <f t="shared" si="601"/>
        <v>0</v>
      </c>
      <c r="BZ404" s="77">
        <f t="shared" si="602"/>
        <v>0</v>
      </c>
      <c r="CA404" s="77">
        <f t="shared" si="603"/>
        <v>0</v>
      </c>
      <c r="CB404" s="77">
        <f t="shared" si="604"/>
        <v>0</v>
      </c>
      <c r="CC404" s="77">
        <f t="shared" si="605"/>
        <v>0</v>
      </c>
      <c r="CD404" s="75"/>
      <c r="CE404" s="77"/>
      <c r="CF404" s="77">
        <f t="shared" si="606"/>
        <v>0</v>
      </c>
      <c r="CG404" s="77">
        <f t="shared" si="607"/>
        <v>0</v>
      </c>
      <c r="CH404" s="77">
        <f t="shared" si="608"/>
        <v>0</v>
      </c>
      <c r="CI404" s="77">
        <f t="shared" si="609"/>
        <v>0</v>
      </c>
      <c r="CJ404" s="77">
        <f t="shared" si="610"/>
        <v>0</v>
      </c>
      <c r="CK404" s="77">
        <f t="shared" si="611"/>
        <v>0</v>
      </c>
      <c r="CL404" s="77">
        <f t="shared" si="612"/>
        <v>0</v>
      </c>
      <c r="CM404" s="77">
        <f t="shared" si="613"/>
        <v>0</v>
      </c>
      <c r="CN404" s="77">
        <f t="shared" si="614"/>
        <v>0</v>
      </c>
      <c r="CO404" s="77">
        <f t="shared" si="615"/>
        <v>0</v>
      </c>
      <c r="CP404" s="77">
        <f t="shared" si="616"/>
        <v>0</v>
      </c>
      <c r="CQ404" s="77">
        <f t="shared" si="617"/>
        <v>0</v>
      </c>
      <c r="CR404" s="77">
        <f t="shared" si="618"/>
        <v>0</v>
      </c>
      <c r="CS404" s="75"/>
      <c r="CT404" s="75"/>
      <c r="CU404" s="78">
        <f t="shared" si="631"/>
        <v>0</v>
      </c>
      <c r="CV404" s="78">
        <f t="shared" si="632"/>
        <v>0</v>
      </c>
      <c r="CW404" s="78">
        <f t="shared" si="633"/>
        <v>0</v>
      </c>
      <c r="CX404" s="78">
        <f t="shared" si="634"/>
        <v>0</v>
      </c>
      <c r="CY404" s="78">
        <f t="shared" si="635"/>
        <v>0</v>
      </c>
      <c r="CZ404" s="78">
        <f t="shared" si="636"/>
        <v>0</v>
      </c>
      <c r="DA404" s="78">
        <f t="shared" si="637"/>
        <v>0</v>
      </c>
      <c r="DB404" s="78">
        <f t="shared" si="638"/>
        <v>0</v>
      </c>
      <c r="DC404" s="78">
        <f t="shared" si="639"/>
        <v>0</v>
      </c>
      <c r="DD404" s="78">
        <f t="shared" si="640"/>
        <v>0</v>
      </c>
      <c r="DE404" s="78">
        <f t="shared" si="641"/>
        <v>0</v>
      </c>
      <c r="DF404" s="78">
        <f t="shared" si="642"/>
        <v>0</v>
      </c>
      <c r="DG404" s="77">
        <f t="shared" si="643"/>
        <v>0</v>
      </c>
      <c r="DH404" s="75"/>
      <c r="DJ404" s="6">
        <f t="shared" si="644"/>
        <v>30</v>
      </c>
      <c r="DK404" s="6">
        <f t="shared" si="645"/>
        <v>0</v>
      </c>
      <c r="DL404" s="6">
        <f t="shared" si="646"/>
        <v>0</v>
      </c>
      <c r="DM404" s="6">
        <f t="shared" si="647"/>
        <v>0</v>
      </c>
      <c r="DN404" s="6">
        <f t="shared" si="648"/>
        <v>0</v>
      </c>
      <c r="DO404" s="6">
        <f t="shared" si="649"/>
        <v>0</v>
      </c>
      <c r="DP404" s="6">
        <f t="shared" si="650"/>
        <v>0</v>
      </c>
      <c r="DQ404" s="6">
        <f t="shared" si="651"/>
        <v>0</v>
      </c>
      <c r="DR404" s="6">
        <f t="shared" si="652"/>
        <v>0</v>
      </c>
      <c r="DS404" s="6">
        <f t="shared" si="653"/>
        <v>0</v>
      </c>
      <c r="DT404" s="6">
        <f t="shared" si="654"/>
        <v>0</v>
      </c>
      <c r="DU404" s="6">
        <f t="shared" si="655"/>
        <v>0</v>
      </c>
      <c r="DV404" s="77">
        <f t="shared" si="673"/>
        <v>30</v>
      </c>
      <c r="DY404" s="6">
        <v>0</v>
      </c>
      <c r="DZ404" s="6">
        <v>0</v>
      </c>
      <c r="EA404" s="6">
        <v>0</v>
      </c>
      <c r="EB404" s="6">
        <v>0</v>
      </c>
      <c r="EC404" s="6">
        <v>0</v>
      </c>
      <c r="ED404" s="6">
        <v>0</v>
      </c>
      <c r="EE404" s="6">
        <v>0</v>
      </c>
      <c r="EF404" s="6">
        <v>0</v>
      </c>
      <c r="EG404" s="6">
        <v>0</v>
      </c>
      <c r="EH404" s="6">
        <v>0</v>
      </c>
      <c r="EI404" s="6">
        <v>0</v>
      </c>
      <c r="EJ404" s="6">
        <v>0</v>
      </c>
      <c r="EK404" s="77">
        <f t="shared" si="671"/>
        <v>0</v>
      </c>
      <c r="EO404" s="75">
        <f t="shared" si="619"/>
        <v>30</v>
      </c>
      <c r="EP404" s="75">
        <f t="shared" si="620"/>
        <v>0</v>
      </c>
      <c r="EQ404" s="75">
        <f t="shared" si="621"/>
        <v>0</v>
      </c>
      <c r="ER404" s="75">
        <f t="shared" si="622"/>
        <v>0</v>
      </c>
      <c r="ES404" s="75">
        <f t="shared" si="623"/>
        <v>0</v>
      </c>
      <c r="ET404" s="75">
        <f t="shared" si="624"/>
        <v>0</v>
      </c>
      <c r="EU404" s="75">
        <f t="shared" si="625"/>
        <v>0</v>
      </c>
      <c r="EV404" s="75">
        <f t="shared" si="626"/>
        <v>0</v>
      </c>
      <c r="EW404" s="75">
        <f t="shared" si="627"/>
        <v>0</v>
      </c>
      <c r="EX404" s="75">
        <f t="shared" si="628"/>
        <v>0</v>
      </c>
      <c r="EY404" s="75">
        <f t="shared" si="629"/>
        <v>0</v>
      </c>
      <c r="EZ404" s="75">
        <f t="shared" si="630"/>
        <v>0</v>
      </c>
      <c r="FA404" s="77">
        <f t="shared" si="672"/>
        <v>30</v>
      </c>
      <c r="FD404" s="75">
        <f t="shared" si="656"/>
        <v>2755</v>
      </c>
      <c r="FE404" s="75">
        <f t="shared" si="657"/>
        <v>0</v>
      </c>
      <c r="FF404" s="75">
        <f t="shared" si="658"/>
        <v>0</v>
      </c>
      <c r="FG404" s="75">
        <f t="shared" si="659"/>
        <v>0</v>
      </c>
      <c r="FH404" s="75">
        <f t="shared" si="660"/>
        <v>0</v>
      </c>
      <c r="FI404" s="75">
        <f t="shared" si="661"/>
        <v>0</v>
      </c>
      <c r="FJ404" s="75">
        <f t="shared" si="662"/>
        <v>0</v>
      </c>
      <c r="FK404" s="75">
        <f t="shared" si="663"/>
        <v>0</v>
      </c>
      <c r="FL404" s="75">
        <f t="shared" si="664"/>
        <v>0</v>
      </c>
      <c r="FM404" s="75">
        <f t="shared" si="665"/>
        <v>0</v>
      </c>
      <c r="FN404" s="75">
        <f t="shared" si="666"/>
        <v>0</v>
      </c>
      <c r="FO404" s="75">
        <f t="shared" si="667"/>
        <v>0</v>
      </c>
      <c r="FP404" s="75">
        <f t="shared" si="668"/>
        <v>2755</v>
      </c>
    </row>
    <row r="405" spans="1:172" ht="15" customHeight="1" outlineLevel="2" x14ac:dyDescent="0.25">
      <c r="A405" s="65" t="s">
        <v>1114</v>
      </c>
      <c r="B405" s="65" t="s">
        <v>1114</v>
      </c>
      <c r="C405" s="65" t="s">
        <v>1114</v>
      </c>
      <c r="D405" s="64">
        <v>16325</v>
      </c>
      <c r="E405" s="62"/>
      <c r="F405" s="39" t="s">
        <v>1110</v>
      </c>
      <c r="G405" s="36" t="s">
        <v>410</v>
      </c>
      <c r="H405" s="36" t="s">
        <v>410</v>
      </c>
      <c r="I405" s="39"/>
      <c r="J405" s="44"/>
      <c r="K405" s="44"/>
      <c r="L405" s="32"/>
      <c r="M405" s="33" t="s">
        <v>405</v>
      </c>
      <c r="N405" s="34"/>
      <c r="O405" s="34"/>
      <c r="P405" s="34"/>
      <c r="Q405" s="34"/>
      <c r="R405" s="33"/>
      <c r="S405" s="33"/>
      <c r="T405" s="33">
        <v>30</v>
      </c>
      <c r="U405" s="33"/>
      <c r="X405" s="75">
        <f>+VLOOKUP($D405,[1]venta_neta_cons!$A$2:$N$1048576,3,0)</f>
        <v>0</v>
      </c>
      <c r="Y405" s="75">
        <f>+VLOOKUP($D405,[1]venta_neta_cons!$A$2:$N$1048576,4,0)</f>
        <v>0</v>
      </c>
      <c r="Z405" s="75">
        <f>+VLOOKUP($D405,[1]venta_neta_cons!$A$2:$N$1048576,5,0)</f>
        <v>0</v>
      </c>
      <c r="AA405" s="75">
        <f>+VLOOKUP($D405,[1]venta_neta_cons!$A$2:$N$1048576,6,0)</f>
        <v>0</v>
      </c>
      <c r="AB405" s="75">
        <f>+VLOOKUP($D405,[1]venta_neta_cons!$A$2:$N$1048576,7,0)</f>
        <v>0</v>
      </c>
      <c r="AC405" s="75">
        <f>+VLOOKUP($D405,[1]venta_neta_cons!$A$2:$N$1048576,8,0)</f>
        <v>0</v>
      </c>
      <c r="AD405" s="75">
        <f>+VLOOKUP($D405,[1]venta_neta_cons!$A$2:$N$1048576,9,0)</f>
        <v>0</v>
      </c>
      <c r="AE405" s="75">
        <f>+VLOOKUP($D405,[1]venta_neta_cons!$A$2:$N$1048576,10,0)</f>
        <v>0</v>
      </c>
      <c r="AF405" s="75">
        <f>+VLOOKUP($D405,[1]venta_neta_cons!$A$2:$N$1048576,11,0)</f>
        <v>0</v>
      </c>
      <c r="AG405" s="75">
        <f>+VLOOKUP($D405,[1]venta_neta_cons!$A$2:$N$1048576,12,0)</f>
        <v>0</v>
      </c>
      <c r="AH405" s="75">
        <f>+VLOOKUP($D405,[1]venta_neta_cons!$A$2:$N$1048576,13,0)</f>
        <v>0</v>
      </c>
      <c r="AI405" s="75">
        <f>+VLOOKUP($D405,[1]venta_neta_cons!$A$2:$N$1048576,14,0)</f>
        <v>0</v>
      </c>
      <c r="AJ405" s="76">
        <f t="shared" si="592"/>
        <v>0</v>
      </c>
      <c r="AK405" s="159" t="e">
        <f t="shared" si="745"/>
        <v>#DIV/0!</v>
      </c>
      <c r="AL405" s="76"/>
      <c r="AM405" s="75">
        <f>+VLOOKUP($D405,[1]saldo_cons!$A$2:$N$1048576,3,0)</f>
        <v>0</v>
      </c>
      <c r="AN405" s="75">
        <f>+VLOOKUP($D405,[1]saldo_cons!$A$2:$N$1048576,4,0)</f>
        <v>0</v>
      </c>
      <c r="AO405" s="75">
        <f>+VLOOKUP($D405,[1]saldo_cons!$A$2:$N$1048576,5,0)</f>
        <v>0</v>
      </c>
      <c r="AP405" s="75">
        <f>+VLOOKUP($D405,[1]saldo_cons!$A$2:$N$1048576,6,0)</f>
        <v>0</v>
      </c>
      <c r="AQ405" s="75">
        <f>+VLOOKUP($D405,[1]saldo_cons!$A$2:$N$1048576,7,0)</f>
        <v>0</v>
      </c>
      <c r="AR405" s="75">
        <f>+VLOOKUP($D405,[1]saldo_cons!$A$2:$N$1048576,8,0)</f>
        <v>0</v>
      </c>
      <c r="AS405" s="75">
        <f>+VLOOKUP($D405,[1]saldo_cons!$A$2:$N$1048576,9,0)</f>
        <v>0</v>
      </c>
      <c r="AT405" s="75">
        <f>+VLOOKUP($D405,[1]saldo_cons!$A$2:$N$1048576,10,0)</f>
        <v>0</v>
      </c>
      <c r="AU405" s="75">
        <f>+VLOOKUP($D405,[1]saldo_cons!$A$2:$N$1048576,11,0)</f>
        <v>0</v>
      </c>
      <c r="AV405" s="75">
        <f>+VLOOKUP($D405,[1]saldo_cons!$A$2:$N$1048576,12,0)</f>
        <v>0</v>
      </c>
      <c r="AW405" s="75">
        <f>+VLOOKUP($D405,[1]saldo_cons!$A$2:$N$1048576,13,0)</f>
        <v>0</v>
      </c>
      <c r="AX405" s="75">
        <f>+VLOOKUP($D405,[1]saldo_cons!$A$2:$N$1048576,14,0)</f>
        <v>0</v>
      </c>
      <c r="AY405" s="76">
        <f t="shared" si="669"/>
        <v>0</v>
      </c>
      <c r="AZ405" s="76"/>
      <c r="BA405" s="76"/>
      <c r="BB405" s="75">
        <f>+VLOOKUP($D405,[1]ggr_cons!$A$2:$N$1048576,3,0)</f>
        <v>0</v>
      </c>
      <c r="BC405" s="75">
        <f>+VLOOKUP($D405,[1]ggr_cons!$A$2:$N$1048576,4,0)</f>
        <v>0</v>
      </c>
      <c r="BD405" s="75">
        <f>+VLOOKUP($D405,[1]ggr_cons!$A$2:$N$1048576,5,0)</f>
        <v>0</v>
      </c>
      <c r="BE405" s="75">
        <f>+VLOOKUP($D405,[1]ggr_cons!$A$2:$N$1048576,6,0)</f>
        <v>0</v>
      </c>
      <c r="BF405" s="75">
        <f>+VLOOKUP($D405,[1]ggr_cons!$A$2:$N$1048576,7,0)</f>
        <v>0</v>
      </c>
      <c r="BG405" s="75">
        <f>+VLOOKUP($D405,[1]ggr_cons!$A$2:$N$1048576,8,0)</f>
        <v>0</v>
      </c>
      <c r="BH405" s="75">
        <f>+VLOOKUP($D405,[1]ggr_cons!$A$2:$N$1048576,9,0)</f>
        <v>0</v>
      </c>
      <c r="BI405" s="75">
        <f>+VLOOKUP($D405,[1]ggr_cons!$A$2:$N$1048576,10,0)</f>
        <v>0</v>
      </c>
      <c r="BJ405" s="75">
        <f>+VLOOKUP($D405,[1]ggr_cons!$A$2:$N$1048576,11,0)</f>
        <v>0</v>
      </c>
      <c r="BK405" s="75">
        <f>+VLOOKUP($D405,[1]ggr_cons!$A$2:$N$1048576,12,0)</f>
        <v>0</v>
      </c>
      <c r="BL405" s="75">
        <f>+VLOOKUP($D405,[1]ggr_cons!$A$2:$N$1048576,13,0)</f>
        <v>0</v>
      </c>
      <c r="BM405" s="75">
        <f>+VLOOKUP($D405,[1]ggr_cons!$A$2:$N$1048576,14,0)</f>
        <v>0</v>
      </c>
      <c r="BN405" s="76">
        <f t="shared" si="670"/>
        <v>0</v>
      </c>
      <c r="BO405" s="75"/>
      <c r="BP405" s="75"/>
      <c r="BQ405" s="77">
        <f t="shared" si="593"/>
        <v>0</v>
      </c>
      <c r="BR405" s="77">
        <f t="shared" si="594"/>
        <v>0</v>
      </c>
      <c r="BS405" s="77">
        <f t="shared" si="595"/>
        <v>0</v>
      </c>
      <c r="BT405" s="77">
        <f t="shared" si="596"/>
        <v>0</v>
      </c>
      <c r="BU405" s="77">
        <f t="shared" si="597"/>
        <v>0</v>
      </c>
      <c r="BV405" s="77">
        <f t="shared" si="598"/>
        <v>0</v>
      </c>
      <c r="BW405" s="77">
        <f t="shared" si="599"/>
        <v>0</v>
      </c>
      <c r="BX405" s="77">
        <f t="shared" si="600"/>
        <v>0</v>
      </c>
      <c r="BY405" s="77">
        <f t="shared" si="601"/>
        <v>0</v>
      </c>
      <c r="BZ405" s="77">
        <f t="shared" si="602"/>
        <v>0</v>
      </c>
      <c r="CA405" s="77">
        <f t="shared" si="603"/>
        <v>0</v>
      </c>
      <c r="CB405" s="77">
        <f t="shared" si="604"/>
        <v>0</v>
      </c>
      <c r="CC405" s="77">
        <f t="shared" si="605"/>
        <v>0</v>
      </c>
      <c r="CD405" s="75"/>
      <c r="CE405" s="77"/>
      <c r="CF405" s="77">
        <f t="shared" si="606"/>
        <v>0</v>
      </c>
      <c r="CG405" s="77">
        <f t="shared" si="607"/>
        <v>0</v>
      </c>
      <c r="CH405" s="77">
        <f t="shared" si="608"/>
        <v>0</v>
      </c>
      <c r="CI405" s="77">
        <f t="shared" si="609"/>
        <v>0</v>
      </c>
      <c r="CJ405" s="77">
        <f t="shared" si="610"/>
        <v>0</v>
      </c>
      <c r="CK405" s="77">
        <f t="shared" si="611"/>
        <v>0</v>
      </c>
      <c r="CL405" s="77">
        <f t="shared" si="612"/>
        <v>0</v>
      </c>
      <c r="CM405" s="77">
        <f t="shared" si="613"/>
        <v>0</v>
      </c>
      <c r="CN405" s="77">
        <f t="shared" si="614"/>
        <v>0</v>
      </c>
      <c r="CO405" s="77">
        <f t="shared" si="615"/>
        <v>0</v>
      </c>
      <c r="CP405" s="77">
        <f t="shared" si="616"/>
        <v>0</v>
      </c>
      <c r="CQ405" s="77">
        <f t="shared" si="617"/>
        <v>0</v>
      </c>
      <c r="CR405" s="77">
        <f t="shared" si="618"/>
        <v>0</v>
      </c>
      <c r="CS405" s="75"/>
      <c r="CT405" s="75"/>
      <c r="CU405" s="78">
        <f t="shared" si="631"/>
        <v>0</v>
      </c>
      <c r="CV405" s="78">
        <f t="shared" si="632"/>
        <v>0</v>
      </c>
      <c r="CW405" s="78">
        <f t="shared" si="633"/>
        <v>0</v>
      </c>
      <c r="CX405" s="78">
        <f t="shared" si="634"/>
        <v>0</v>
      </c>
      <c r="CY405" s="78">
        <f t="shared" si="635"/>
        <v>0</v>
      </c>
      <c r="CZ405" s="78">
        <f t="shared" si="636"/>
        <v>0</v>
      </c>
      <c r="DA405" s="78">
        <f t="shared" si="637"/>
        <v>0</v>
      </c>
      <c r="DB405" s="78">
        <f t="shared" si="638"/>
        <v>0</v>
      </c>
      <c r="DC405" s="78">
        <f t="shared" si="639"/>
        <v>0</v>
      </c>
      <c r="DD405" s="78">
        <f t="shared" si="640"/>
        <v>0</v>
      </c>
      <c r="DE405" s="78">
        <f t="shared" si="641"/>
        <v>0</v>
      </c>
      <c r="DF405" s="78">
        <f t="shared" si="642"/>
        <v>0</v>
      </c>
      <c r="DG405" s="77">
        <f t="shared" si="643"/>
        <v>0</v>
      </c>
      <c r="DH405" s="75"/>
      <c r="DJ405" s="6">
        <f t="shared" si="644"/>
        <v>0</v>
      </c>
      <c r="DK405" s="6">
        <f t="shared" si="645"/>
        <v>0</v>
      </c>
      <c r="DL405" s="6">
        <f t="shared" si="646"/>
        <v>0</v>
      </c>
      <c r="DM405" s="6">
        <f t="shared" si="647"/>
        <v>0</v>
      </c>
      <c r="DN405" s="6">
        <f t="shared" si="648"/>
        <v>0</v>
      </c>
      <c r="DO405" s="6">
        <f t="shared" si="649"/>
        <v>0</v>
      </c>
      <c r="DP405" s="6">
        <f t="shared" si="650"/>
        <v>0</v>
      </c>
      <c r="DQ405" s="6">
        <f t="shared" si="651"/>
        <v>0</v>
      </c>
      <c r="DR405" s="6">
        <f t="shared" si="652"/>
        <v>0</v>
      </c>
      <c r="DS405" s="6">
        <f t="shared" si="653"/>
        <v>0</v>
      </c>
      <c r="DT405" s="6">
        <f t="shared" si="654"/>
        <v>0</v>
      </c>
      <c r="DU405" s="6">
        <f t="shared" si="655"/>
        <v>0</v>
      </c>
      <c r="DV405" s="77">
        <f t="shared" si="673"/>
        <v>0</v>
      </c>
      <c r="DY405" s="6">
        <v>0</v>
      </c>
      <c r="DZ405" s="6">
        <v>0</v>
      </c>
      <c r="EA405" s="6">
        <v>0</v>
      </c>
      <c r="EB405" s="6">
        <v>0</v>
      </c>
      <c r="EC405" s="6">
        <v>0</v>
      </c>
      <c r="ED405" s="6">
        <v>0</v>
      </c>
      <c r="EE405" s="6">
        <v>0</v>
      </c>
      <c r="EF405" s="6">
        <v>0</v>
      </c>
      <c r="EG405" s="6">
        <v>0</v>
      </c>
      <c r="EH405" s="6">
        <v>0</v>
      </c>
      <c r="EI405" s="6">
        <v>0</v>
      </c>
      <c r="EJ405" s="6">
        <v>0</v>
      </c>
      <c r="EK405" s="77">
        <f t="shared" si="671"/>
        <v>0</v>
      </c>
      <c r="EO405" s="75">
        <f t="shared" si="619"/>
        <v>0</v>
      </c>
      <c r="EP405" s="75">
        <f t="shared" si="620"/>
        <v>0</v>
      </c>
      <c r="EQ405" s="75">
        <f t="shared" si="621"/>
        <v>0</v>
      </c>
      <c r="ER405" s="75">
        <f t="shared" si="622"/>
        <v>0</v>
      </c>
      <c r="ES405" s="75">
        <f t="shared" si="623"/>
        <v>0</v>
      </c>
      <c r="ET405" s="75">
        <f t="shared" si="624"/>
        <v>0</v>
      </c>
      <c r="EU405" s="75">
        <f t="shared" si="625"/>
        <v>0</v>
      </c>
      <c r="EV405" s="75">
        <f t="shared" si="626"/>
        <v>0</v>
      </c>
      <c r="EW405" s="75">
        <f t="shared" si="627"/>
        <v>0</v>
      </c>
      <c r="EX405" s="75">
        <f t="shared" si="628"/>
        <v>0</v>
      </c>
      <c r="EY405" s="75">
        <f t="shared" si="629"/>
        <v>0</v>
      </c>
      <c r="EZ405" s="75">
        <f t="shared" si="630"/>
        <v>0</v>
      </c>
      <c r="FA405" s="77">
        <f t="shared" si="672"/>
        <v>0</v>
      </c>
      <c r="FD405" s="75">
        <f t="shared" si="656"/>
        <v>0</v>
      </c>
      <c r="FE405" s="75">
        <f t="shared" si="657"/>
        <v>0</v>
      </c>
      <c r="FF405" s="75">
        <f t="shared" si="658"/>
        <v>0</v>
      </c>
      <c r="FG405" s="75">
        <f t="shared" si="659"/>
        <v>0</v>
      </c>
      <c r="FH405" s="75">
        <f t="shared" si="660"/>
        <v>0</v>
      </c>
      <c r="FI405" s="75">
        <f t="shared" si="661"/>
        <v>0</v>
      </c>
      <c r="FJ405" s="75">
        <f t="shared" si="662"/>
        <v>0</v>
      </c>
      <c r="FK405" s="75">
        <f t="shared" si="663"/>
        <v>0</v>
      </c>
      <c r="FL405" s="75">
        <f t="shared" si="664"/>
        <v>0</v>
      </c>
      <c r="FM405" s="75">
        <f t="shared" si="665"/>
        <v>0</v>
      </c>
      <c r="FN405" s="75">
        <f t="shared" si="666"/>
        <v>0</v>
      </c>
      <c r="FO405" s="75">
        <f t="shared" si="667"/>
        <v>0</v>
      </c>
      <c r="FP405" s="75">
        <f t="shared" si="668"/>
        <v>0</v>
      </c>
    </row>
    <row r="406" spans="1:172" ht="15" customHeight="1" outlineLevel="2" x14ac:dyDescent="0.25">
      <c r="A406" s="65" t="s">
        <v>1114</v>
      </c>
      <c r="B406" s="65" t="s">
        <v>1114</v>
      </c>
      <c r="C406" s="65" t="s">
        <v>1114</v>
      </c>
      <c r="D406" s="64">
        <v>16112</v>
      </c>
      <c r="E406" s="62"/>
      <c r="F406" s="39" t="s">
        <v>1111</v>
      </c>
      <c r="G406" s="36" t="s">
        <v>410</v>
      </c>
      <c r="H406" s="36" t="s">
        <v>410</v>
      </c>
      <c r="I406" s="39"/>
      <c r="J406" s="44"/>
      <c r="K406" s="44"/>
      <c r="L406" s="32"/>
      <c r="M406" s="33" t="s">
        <v>405</v>
      </c>
      <c r="N406" s="34"/>
      <c r="O406" s="34"/>
      <c r="P406" s="34"/>
      <c r="Q406" s="34"/>
      <c r="R406" s="33"/>
      <c r="S406" s="33"/>
      <c r="T406" s="33">
        <v>30</v>
      </c>
      <c r="U406" s="33"/>
      <c r="X406" s="75">
        <f>+VLOOKUP($D406,[1]venta_neta_cons!$A$2:$N$1048576,3,0)</f>
        <v>284</v>
      </c>
      <c r="Y406" s="75">
        <f>+VLOOKUP($D406,[1]venta_neta_cons!$A$2:$N$1048576,4,0)</f>
        <v>0</v>
      </c>
      <c r="Z406" s="75">
        <f>+VLOOKUP($D406,[1]venta_neta_cons!$A$2:$N$1048576,5,0)</f>
        <v>0</v>
      </c>
      <c r="AA406" s="75">
        <f>+VLOOKUP($D406,[1]venta_neta_cons!$A$2:$N$1048576,6,0)</f>
        <v>0</v>
      </c>
      <c r="AB406" s="75">
        <f>+VLOOKUP($D406,[1]venta_neta_cons!$A$2:$N$1048576,7,0)</f>
        <v>0</v>
      </c>
      <c r="AC406" s="75">
        <f>+VLOOKUP($D406,[1]venta_neta_cons!$A$2:$N$1048576,8,0)</f>
        <v>0</v>
      </c>
      <c r="AD406" s="75">
        <f>+VLOOKUP($D406,[1]venta_neta_cons!$A$2:$N$1048576,9,0)</f>
        <v>0</v>
      </c>
      <c r="AE406" s="75">
        <f>+VLOOKUP($D406,[1]venta_neta_cons!$A$2:$N$1048576,10,0)</f>
        <v>0</v>
      </c>
      <c r="AF406" s="75">
        <f>+VLOOKUP($D406,[1]venta_neta_cons!$A$2:$N$1048576,11,0)</f>
        <v>0</v>
      </c>
      <c r="AG406" s="75">
        <f>+VLOOKUP($D406,[1]venta_neta_cons!$A$2:$N$1048576,12,0)</f>
        <v>0</v>
      </c>
      <c r="AH406" s="75">
        <f>+VLOOKUP($D406,[1]venta_neta_cons!$A$2:$N$1048576,13,0)</f>
        <v>0</v>
      </c>
      <c r="AI406" s="75">
        <f>+VLOOKUP($D406,[1]venta_neta_cons!$A$2:$N$1048576,14,0)</f>
        <v>0</v>
      </c>
      <c r="AJ406" s="76">
        <f t="shared" ref="AJ406:AJ408" si="746">+SUM(X406:AI406)</f>
        <v>284</v>
      </c>
      <c r="AK406" s="159">
        <f t="shared" si="745"/>
        <v>-0.62577464788732406</v>
      </c>
      <c r="AL406" s="76"/>
      <c r="AM406" s="75">
        <f>+VLOOKUP($D406,[1]saldo_cons!$A$2:$N$1048576,3,0)</f>
        <v>284</v>
      </c>
      <c r="AN406" s="75">
        <f>+VLOOKUP($D406,[1]saldo_cons!$A$2:$N$1048576,4,0)</f>
        <v>0</v>
      </c>
      <c r="AO406" s="75">
        <f>+VLOOKUP($D406,[1]saldo_cons!$A$2:$N$1048576,5,0)</f>
        <v>0</v>
      </c>
      <c r="AP406" s="75">
        <f>+VLOOKUP($D406,[1]saldo_cons!$A$2:$N$1048576,6,0)</f>
        <v>0</v>
      </c>
      <c r="AQ406" s="75">
        <f>+VLOOKUP($D406,[1]saldo_cons!$A$2:$N$1048576,7,0)</f>
        <v>0</v>
      </c>
      <c r="AR406" s="75">
        <f>+VLOOKUP($D406,[1]saldo_cons!$A$2:$N$1048576,8,0)</f>
        <v>0</v>
      </c>
      <c r="AS406" s="75">
        <f>+VLOOKUP($D406,[1]saldo_cons!$A$2:$N$1048576,9,0)</f>
        <v>0</v>
      </c>
      <c r="AT406" s="75">
        <f>+VLOOKUP($D406,[1]saldo_cons!$A$2:$N$1048576,10,0)</f>
        <v>0</v>
      </c>
      <c r="AU406" s="75">
        <f>+VLOOKUP($D406,[1]saldo_cons!$A$2:$N$1048576,11,0)</f>
        <v>0</v>
      </c>
      <c r="AV406" s="75">
        <f>+VLOOKUP($D406,[1]saldo_cons!$A$2:$N$1048576,12,0)</f>
        <v>0</v>
      </c>
      <c r="AW406" s="75">
        <f>+VLOOKUP($D406,[1]saldo_cons!$A$2:$N$1048576,13,0)</f>
        <v>0</v>
      </c>
      <c r="AX406" s="75">
        <f>+VLOOKUP($D406,[1]saldo_cons!$A$2:$N$1048576,14,0)</f>
        <v>0</v>
      </c>
      <c r="AY406" s="76">
        <f t="shared" si="669"/>
        <v>284</v>
      </c>
      <c r="AZ406" s="76"/>
      <c r="BA406" s="76"/>
      <c r="BB406" s="75">
        <f>+VLOOKUP($D406,[1]ggr_cons!$A$2:$N$1048576,3,0)</f>
        <v>-177.72000000000003</v>
      </c>
      <c r="BC406" s="75">
        <f>+VLOOKUP($D406,[1]ggr_cons!$A$2:$N$1048576,4,0)</f>
        <v>0</v>
      </c>
      <c r="BD406" s="75">
        <f>+VLOOKUP($D406,[1]ggr_cons!$A$2:$N$1048576,5,0)</f>
        <v>0</v>
      </c>
      <c r="BE406" s="75">
        <f>+VLOOKUP($D406,[1]ggr_cons!$A$2:$N$1048576,6,0)</f>
        <v>0</v>
      </c>
      <c r="BF406" s="75">
        <f>+VLOOKUP($D406,[1]ggr_cons!$A$2:$N$1048576,7,0)</f>
        <v>0</v>
      </c>
      <c r="BG406" s="75">
        <f>+VLOOKUP($D406,[1]ggr_cons!$A$2:$N$1048576,8,0)</f>
        <v>0</v>
      </c>
      <c r="BH406" s="75">
        <f>+VLOOKUP($D406,[1]ggr_cons!$A$2:$N$1048576,9,0)</f>
        <v>0</v>
      </c>
      <c r="BI406" s="75">
        <f>+VLOOKUP($D406,[1]ggr_cons!$A$2:$N$1048576,10,0)</f>
        <v>0</v>
      </c>
      <c r="BJ406" s="75">
        <f>+VLOOKUP($D406,[1]ggr_cons!$A$2:$N$1048576,11,0)</f>
        <v>0</v>
      </c>
      <c r="BK406" s="75">
        <f>+VLOOKUP($D406,[1]ggr_cons!$A$2:$N$1048576,12,0)</f>
        <v>0</v>
      </c>
      <c r="BL406" s="75">
        <f>+VLOOKUP($D406,[1]ggr_cons!$A$2:$N$1048576,13,0)</f>
        <v>0</v>
      </c>
      <c r="BM406" s="75">
        <f>+VLOOKUP($D406,[1]ggr_cons!$A$2:$N$1048576,14,0)</f>
        <v>0</v>
      </c>
      <c r="BN406" s="76">
        <f t="shared" si="670"/>
        <v>-177.72000000000003</v>
      </c>
      <c r="BO406" s="75"/>
      <c r="BP406" s="75"/>
      <c r="BQ406" s="77">
        <f t="shared" ref="BQ406:BQ408" si="747">+$N406*X406</f>
        <v>0</v>
      </c>
      <c r="BR406" s="77">
        <f t="shared" ref="BR406:BR408" si="748">+$N406*Y406</f>
        <v>0</v>
      </c>
      <c r="BS406" s="77">
        <f t="shared" ref="BS406:BS408" si="749">+$N406*Z406</f>
        <v>0</v>
      </c>
      <c r="BT406" s="77">
        <f t="shared" ref="BT406:BT408" si="750">+$N406*AA406</f>
        <v>0</v>
      </c>
      <c r="BU406" s="77">
        <f t="shared" ref="BU406:BU408" si="751">+$N406*AB406</f>
        <v>0</v>
      </c>
      <c r="BV406" s="77">
        <f t="shared" ref="BV406:BV408" si="752">+$N406*AC406</f>
        <v>0</v>
      </c>
      <c r="BW406" s="77">
        <f t="shared" ref="BW406:BW408" si="753">+$N406*AD406</f>
        <v>0</v>
      </c>
      <c r="BX406" s="77">
        <f t="shared" ref="BX406:BX408" si="754">+$N406*AE406</f>
        <v>0</v>
      </c>
      <c r="BY406" s="77">
        <f t="shared" ref="BY406:BY408" si="755">+$N406*AF406</f>
        <v>0</v>
      </c>
      <c r="BZ406" s="77">
        <f t="shared" ref="BZ406:BZ408" si="756">+$N406*AG406</f>
        <v>0</v>
      </c>
      <c r="CA406" s="77">
        <f t="shared" ref="CA406:CA408" si="757">+$N406*AH406</f>
        <v>0</v>
      </c>
      <c r="CB406" s="77">
        <f t="shared" ref="CB406:CB408" si="758">+$N406*AI406</f>
        <v>0</v>
      </c>
      <c r="CC406" s="77">
        <f t="shared" ref="CC406:CC408" si="759">+SUM(BQ406:CB406)</f>
        <v>0</v>
      </c>
      <c r="CD406" s="75"/>
      <c r="CE406" s="77"/>
      <c r="CF406" s="77">
        <f t="shared" ref="CF406:CF408" si="760">+BQ406/$CE$2</f>
        <v>0</v>
      </c>
      <c r="CG406" s="77">
        <f t="shared" ref="CG406:CG408" si="761">+BR406/$CE$2</f>
        <v>0</v>
      </c>
      <c r="CH406" s="77">
        <f t="shared" ref="CH406:CH408" si="762">+BS406/$CE$2</f>
        <v>0</v>
      </c>
      <c r="CI406" s="77">
        <f t="shared" ref="CI406:CI408" si="763">+BT406/$CE$2</f>
        <v>0</v>
      </c>
      <c r="CJ406" s="77">
        <f t="shared" ref="CJ406:CJ408" si="764">+BU406/$CE$2</f>
        <v>0</v>
      </c>
      <c r="CK406" s="77">
        <f t="shared" ref="CK406:CK408" si="765">+BV406/$CE$2</f>
        <v>0</v>
      </c>
      <c r="CL406" s="77">
        <f t="shared" ref="CL406:CL408" si="766">+BW406/$CE$2</f>
        <v>0</v>
      </c>
      <c r="CM406" s="77">
        <f t="shared" ref="CM406:CM408" si="767">+BX406/$CE$2</f>
        <v>0</v>
      </c>
      <c r="CN406" s="77">
        <f t="shared" ref="CN406:CN408" si="768">+BY406/$CE$2</f>
        <v>0</v>
      </c>
      <c r="CO406" s="77">
        <f t="shared" ref="CO406:CO408" si="769">+BZ406/$CE$2</f>
        <v>0</v>
      </c>
      <c r="CP406" s="77">
        <f t="shared" ref="CP406:CP408" si="770">+CA406/$CE$2</f>
        <v>0</v>
      </c>
      <c r="CQ406" s="77">
        <f t="shared" ref="CQ406:CQ408" si="771">+CB406/$CE$2</f>
        <v>0</v>
      </c>
      <c r="CR406" s="77">
        <f t="shared" ref="CR406:CR408" si="772">+CC406/$CE$2</f>
        <v>0</v>
      </c>
      <c r="CS406" s="75"/>
      <c r="CT406" s="75"/>
      <c r="CU406" s="78">
        <f t="shared" si="631"/>
        <v>0</v>
      </c>
      <c r="CV406" s="78">
        <f t="shared" si="632"/>
        <v>0</v>
      </c>
      <c r="CW406" s="78">
        <f t="shared" si="633"/>
        <v>0</v>
      </c>
      <c r="CX406" s="78">
        <f t="shared" si="634"/>
        <v>0</v>
      </c>
      <c r="CY406" s="78">
        <f t="shared" si="635"/>
        <v>0</v>
      </c>
      <c r="CZ406" s="78">
        <f t="shared" si="636"/>
        <v>0</v>
      </c>
      <c r="DA406" s="78">
        <f t="shared" si="637"/>
        <v>0</v>
      </c>
      <c r="DB406" s="78">
        <f t="shared" si="638"/>
        <v>0</v>
      </c>
      <c r="DC406" s="78">
        <f t="shared" si="639"/>
        <v>0</v>
      </c>
      <c r="DD406" s="78">
        <f t="shared" si="640"/>
        <v>0</v>
      </c>
      <c r="DE406" s="78">
        <f t="shared" si="641"/>
        <v>0</v>
      </c>
      <c r="DF406" s="78">
        <f t="shared" si="642"/>
        <v>0</v>
      </c>
      <c r="DG406" s="77">
        <f t="shared" si="643"/>
        <v>0</v>
      </c>
      <c r="DH406" s="75"/>
      <c r="DJ406" s="6">
        <f t="shared" si="644"/>
        <v>30</v>
      </c>
      <c r="DK406" s="6">
        <f t="shared" si="645"/>
        <v>0</v>
      </c>
      <c r="DL406" s="6">
        <f t="shared" si="646"/>
        <v>0</v>
      </c>
      <c r="DM406" s="6">
        <f t="shared" si="647"/>
        <v>0</v>
      </c>
      <c r="DN406" s="6">
        <f t="shared" si="648"/>
        <v>0</v>
      </c>
      <c r="DO406" s="6">
        <f t="shared" si="649"/>
        <v>0</v>
      </c>
      <c r="DP406" s="6">
        <f t="shared" si="650"/>
        <v>0</v>
      </c>
      <c r="DQ406" s="6">
        <f t="shared" si="651"/>
        <v>0</v>
      </c>
      <c r="DR406" s="6">
        <f t="shared" si="652"/>
        <v>0</v>
      </c>
      <c r="DS406" s="6">
        <f t="shared" si="653"/>
        <v>0</v>
      </c>
      <c r="DT406" s="6">
        <f t="shared" si="654"/>
        <v>0</v>
      </c>
      <c r="DU406" s="6">
        <f t="shared" si="655"/>
        <v>0</v>
      </c>
      <c r="DV406" s="77">
        <f t="shared" si="673"/>
        <v>30</v>
      </c>
      <c r="DY406" s="6">
        <v>0</v>
      </c>
      <c r="DZ406" s="6">
        <v>0</v>
      </c>
      <c r="EA406" s="6">
        <v>0</v>
      </c>
      <c r="EB406" s="6">
        <v>0</v>
      </c>
      <c r="EC406" s="6">
        <v>0</v>
      </c>
      <c r="ED406" s="6">
        <v>0</v>
      </c>
      <c r="EE406" s="6">
        <v>0</v>
      </c>
      <c r="EF406" s="6">
        <v>0</v>
      </c>
      <c r="EG406" s="6">
        <v>0</v>
      </c>
      <c r="EH406" s="6">
        <v>0</v>
      </c>
      <c r="EI406" s="6">
        <v>0</v>
      </c>
      <c r="EJ406" s="6">
        <v>0</v>
      </c>
      <c r="EK406" s="77">
        <f t="shared" si="671"/>
        <v>0</v>
      </c>
      <c r="EO406" s="75">
        <f t="shared" ref="EO406:EO408" si="773">+CU406+DJ406-DY406/2</f>
        <v>30</v>
      </c>
      <c r="EP406" s="75">
        <f t="shared" ref="EP406:EP408" si="774">+CV406+DK406-DZ406/2</f>
        <v>0</v>
      </c>
      <c r="EQ406" s="75">
        <f t="shared" ref="EQ406:EQ408" si="775">+CW406+DL406-EA406/2</f>
        <v>0</v>
      </c>
      <c r="ER406" s="75">
        <f t="shared" ref="ER406:ER408" si="776">+CX406+DM406-EB406/2</f>
        <v>0</v>
      </c>
      <c r="ES406" s="75">
        <f t="shared" ref="ES406:ES408" si="777">+CY406+DN406-EC406/2</f>
        <v>0</v>
      </c>
      <c r="ET406" s="75">
        <f t="shared" ref="ET406:ET408" si="778">+CZ406+DO406-ED406/2</f>
        <v>0</v>
      </c>
      <c r="EU406" s="75">
        <f t="shared" ref="EU406:EU408" si="779">+DA406+DP406-EE406/2</f>
        <v>0</v>
      </c>
      <c r="EV406" s="75">
        <f t="shared" ref="EV406:EV408" si="780">+DB406+DQ406-EF406/2</f>
        <v>0</v>
      </c>
      <c r="EW406" s="75">
        <f t="shared" ref="EW406:EW408" si="781">+DC406+DR406-EG406/2</f>
        <v>0</v>
      </c>
      <c r="EX406" s="75">
        <f t="shared" ref="EX406:EX408" si="782">+DD406+DS406-EH406/2</f>
        <v>0</v>
      </c>
      <c r="EY406" s="75">
        <f t="shared" ref="EY406:EY408" si="783">+DE406+DT406-EI406/2</f>
        <v>0</v>
      </c>
      <c r="EZ406" s="75">
        <f t="shared" ref="EZ406:EZ408" si="784">+DF406+DU406-EJ406/2</f>
        <v>0</v>
      </c>
      <c r="FA406" s="77">
        <f t="shared" si="672"/>
        <v>30</v>
      </c>
      <c r="FD406" s="75">
        <f t="shared" si="656"/>
        <v>254</v>
      </c>
      <c r="FE406" s="75">
        <f t="shared" si="657"/>
        <v>0</v>
      </c>
      <c r="FF406" s="75">
        <f t="shared" si="658"/>
        <v>0</v>
      </c>
      <c r="FG406" s="75">
        <f t="shared" si="659"/>
        <v>0</v>
      </c>
      <c r="FH406" s="75">
        <f t="shared" si="660"/>
        <v>0</v>
      </c>
      <c r="FI406" s="75">
        <f t="shared" si="661"/>
        <v>0</v>
      </c>
      <c r="FJ406" s="75">
        <f t="shared" si="662"/>
        <v>0</v>
      </c>
      <c r="FK406" s="75">
        <f t="shared" si="663"/>
        <v>0</v>
      </c>
      <c r="FL406" s="75">
        <f t="shared" si="664"/>
        <v>0</v>
      </c>
      <c r="FM406" s="75">
        <f t="shared" si="665"/>
        <v>0</v>
      </c>
      <c r="FN406" s="75">
        <f t="shared" si="666"/>
        <v>0</v>
      </c>
      <c r="FO406" s="75">
        <f t="shared" si="667"/>
        <v>0</v>
      </c>
      <c r="FP406" s="75">
        <f t="shared" si="668"/>
        <v>254</v>
      </c>
    </row>
    <row r="407" spans="1:172" ht="15" customHeight="1" outlineLevel="2" x14ac:dyDescent="0.25">
      <c r="A407" s="65" t="s">
        <v>1114</v>
      </c>
      <c r="B407" s="65" t="s">
        <v>1114</v>
      </c>
      <c r="C407" s="65" t="s">
        <v>1114</v>
      </c>
      <c r="D407" s="64">
        <v>16356</v>
      </c>
      <c r="E407" s="62"/>
      <c r="F407" s="39" t="s">
        <v>1112</v>
      </c>
      <c r="G407" s="36" t="s">
        <v>410</v>
      </c>
      <c r="H407" s="36" t="s">
        <v>410</v>
      </c>
      <c r="I407" s="39"/>
      <c r="J407" s="44"/>
      <c r="K407" s="44"/>
      <c r="L407" s="32"/>
      <c r="M407" s="33" t="s">
        <v>405</v>
      </c>
      <c r="N407" s="34"/>
      <c r="O407" s="34"/>
      <c r="P407" s="34"/>
      <c r="Q407" s="34"/>
      <c r="R407" s="33"/>
      <c r="S407" s="33"/>
      <c r="T407" s="33">
        <v>30</v>
      </c>
      <c r="U407" s="33"/>
      <c r="X407" s="75">
        <f>+VLOOKUP($D407,[1]venta_neta_cons!$A$2:$N$1048576,3,0)</f>
        <v>315</v>
      </c>
      <c r="Y407" s="75">
        <f>+VLOOKUP($D407,[1]venta_neta_cons!$A$2:$N$1048576,4,0)</f>
        <v>0</v>
      </c>
      <c r="Z407" s="75">
        <f>+VLOOKUP($D407,[1]venta_neta_cons!$A$2:$N$1048576,5,0)</f>
        <v>0</v>
      </c>
      <c r="AA407" s="75">
        <f>+VLOOKUP($D407,[1]venta_neta_cons!$A$2:$N$1048576,6,0)</f>
        <v>0</v>
      </c>
      <c r="AB407" s="75">
        <f>+VLOOKUP($D407,[1]venta_neta_cons!$A$2:$N$1048576,7,0)</f>
        <v>0</v>
      </c>
      <c r="AC407" s="75">
        <f>+VLOOKUP($D407,[1]venta_neta_cons!$A$2:$N$1048576,8,0)</f>
        <v>0</v>
      </c>
      <c r="AD407" s="75">
        <f>+VLOOKUP($D407,[1]venta_neta_cons!$A$2:$N$1048576,9,0)</f>
        <v>0</v>
      </c>
      <c r="AE407" s="75">
        <f>+VLOOKUP($D407,[1]venta_neta_cons!$A$2:$N$1048576,10,0)</f>
        <v>0</v>
      </c>
      <c r="AF407" s="75">
        <f>+VLOOKUP($D407,[1]venta_neta_cons!$A$2:$N$1048576,11,0)</f>
        <v>0</v>
      </c>
      <c r="AG407" s="75">
        <f>+VLOOKUP($D407,[1]venta_neta_cons!$A$2:$N$1048576,12,0)</f>
        <v>0</v>
      </c>
      <c r="AH407" s="75">
        <f>+VLOOKUP($D407,[1]venta_neta_cons!$A$2:$N$1048576,13,0)</f>
        <v>0</v>
      </c>
      <c r="AI407" s="75">
        <f>+VLOOKUP($D407,[1]venta_neta_cons!$A$2:$N$1048576,14,0)</f>
        <v>0</v>
      </c>
      <c r="AJ407" s="76">
        <f t="shared" si="746"/>
        <v>315</v>
      </c>
      <c r="AK407" s="159">
        <f t="shared" si="745"/>
        <v>0.37320634920634921</v>
      </c>
      <c r="AL407" s="76"/>
      <c r="AM407" s="75">
        <f>+VLOOKUP($D407,[1]saldo_cons!$A$2:$N$1048576,3,0)</f>
        <v>315</v>
      </c>
      <c r="AN407" s="75">
        <f>+VLOOKUP($D407,[1]saldo_cons!$A$2:$N$1048576,4,0)</f>
        <v>0</v>
      </c>
      <c r="AO407" s="75">
        <f>+VLOOKUP($D407,[1]saldo_cons!$A$2:$N$1048576,5,0)</f>
        <v>0</v>
      </c>
      <c r="AP407" s="75">
        <f>+VLOOKUP($D407,[1]saldo_cons!$A$2:$N$1048576,6,0)</f>
        <v>0</v>
      </c>
      <c r="AQ407" s="75">
        <f>+VLOOKUP($D407,[1]saldo_cons!$A$2:$N$1048576,7,0)</f>
        <v>0</v>
      </c>
      <c r="AR407" s="75">
        <f>+VLOOKUP($D407,[1]saldo_cons!$A$2:$N$1048576,8,0)</f>
        <v>0</v>
      </c>
      <c r="AS407" s="75">
        <f>+VLOOKUP($D407,[1]saldo_cons!$A$2:$N$1048576,9,0)</f>
        <v>0</v>
      </c>
      <c r="AT407" s="75">
        <f>+VLOOKUP($D407,[1]saldo_cons!$A$2:$N$1048576,10,0)</f>
        <v>0</v>
      </c>
      <c r="AU407" s="75">
        <f>+VLOOKUP($D407,[1]saldo_cons!$A$2:$N$1048576,11,0)</f>
        <v>0</v>
      </c>
      <c r="AV407" s="75">
        <f>+VLOOKUP($D407,[1]saldo_cons!$A$2:$N$1048576,12,0)</f>
        <v>0</v>
      </c>
      <c r="AW407" s="75">
        <f>+VLOOKUP($D407,[1]saldo_cons!$A$2:$N$1048576,13,0)</f>
        <v>0</v>
      </c>
      <c r="AX407" s="75">
        <f>+VLOOKUP($D407,[1]saldo_cons!$A$2:$N$1048576,14,0)</f>
        <v>0</v>
      </c>
      <c r="AY407" s="76">
        <f t="shared" si="669"/>
        <v>315</v>
      </c>
      <c r="AZ407" s="76"/>
      <c r="BA407" s="76"/>
      <c r="BB407" s="75">
        <f>+VLOOKUP($D407,[1]ggr_cons!$A$2:$N$1048576,3,0)</f>
        <v>117.56</v>
      </c>
      <c r="BC407" s="75">
        <f>+VLOOKUP($D407,[1]ggr_cons!$A$2:$N$1048576,4,0)</f>
        <v>0</v>
      </c>
      <c r="BD407" s="75">
        <f>+VLOOKUP($D407,[1]ggr_cons!$A$2:$N$1048576,5,0)</f>
        <v>0</v>
      </c>
      <c r="BE407" s="75">
        <f>+VLOOKUP($D407,[1]ggr_cons!$A$2:$N$1048576,6,0)</f>
        <v>0</v>
      </c>
      <c r="BF407" s="75">
        <f>+VLOOKUP($D407,[1]ggr_cons!$A$2:$N$1048576,7,0)</f>
        <v>0</v>
      </c>
      <c r="BG407" s="75">
        <f>+VLOOKUP($D407,[1]ggr_cons!$A$2:$N$1048576,8,0)</f>
        <v>0</v>
      </c>
      <c r="BH407" s="75">
        <f>+VLOOKUP($D407,[1]ggr_cons!$A$2:$N$1048576,9,0)</f>
        <v>0</v>
      </c>
      <c r="BI407" s="75">
        <f>+VLOOKUP($D407,[1]ggr_cons!$A$2:$N$1048576,10,0)</f>
        <v>0</v>
      </c>
      <c r="BJ407" s="75">
        <f>+VLOOKUP($D407,[1]ggr_cons!$A$2:$N$1048576,11,0)</f>
        <v>0</v>
      </c>
      <c r="BK407" s="75">
        <f>+VLOOKUP($D407,[1]ggr_cons!$A$2:$N$1048576,12,0)</f>
        <v>0</v>
      </c>
      <c r="BL407" s="75">
        <f>+VLOOKUP($D407,[1]ggr_cons!$A$2:$N$1048576,13,0)</f>
        <v>0</v>
      </c>
      <c r="BM407" s="75">
        <f>+VLOOKUP($D407,[1]ggr_cons!$A$2:$N$1048576,14,0)</f>
        <v>0</v>
      </c>
      <c r="BN407" s="76">
        <f t="shared" si="670"/>
        <v>117.56</v>
      </c>
      <c r="BO407" s="75"/>
      <c r="BP407" s="75"/>
      <c r="BQ407" s="77">
        <f t="shared" si="747"/>
        <v>0</v>
      </c>
      <c r="BR407" s="77">
        <f t="shared" si="748"/>
        <v>0</v>
      </c>
      <c r="BS407" s="77">
        <f t="shared" si="749"/>
        <v>0</v>
      </c>
      <c r="BT407" s="77">
        <f t="shared" si="750"/>
        <v>0</v>
      </c>
      <c r="BU407" s="77">
        <f t="shared" si="751"/>
        <v>0</v>
      </c>
      <c r="BV407" s="77">
        <f t="shared" si="752"/>
        <v>0</v>
      </c>
      <c r="BW407" s="77">
        <f t="shared" si="753"/>
        <v>0</v>
      </c>
      <c r="BX407" s="77">
        <f t="shared" si="754"/>
        <v>0</v>
      </c>
      <c r="BY407" s="77">
        <f t="shared" si="755"/>
        <v>0</v>
      </c>
      <c r="BZ407" s="77">
        <f t="shared" si="756"/>
        <v>0</v>
      </c>
      <c r="CA407" s="77">
        <f t="shared" si="757"/>
        <v>0</v>
      </c>
      <c r="CB407" s="77">
        <f t="shared" si="758"/>
        <v>0</v>
      </c>
      <c r="CC407" s="77">
        <f t="shared" si="759"/>
        <v>0</v>
      </c>
      <c r="CD407" s="75"/>
      <c r="CE407" s="77"/>
      <c r="CF407" s="77">
        <f t="shared" si="760"/>
        <v>0</v>
      </c>
      <c r="CG407" s="77">
        <f t="shared" si="761"/>
        <v>0</v>
      </c>
      <c r="CH407" s="77">
        <f t="shared" si="762"/>
        <v>0</v>
      </c>
      <c r="CI407" s="77">
        <f t="shared" si="763"/>
        <v>0</v>
      </c>
      <c r="CJ407" s="77">
        <f t="shared" si="764"/>
        <v>0</v>
      </c>
      <c r="CK407" s="77">
        <f t="shared" si="765"/>
        <v>0</v>
      </c>
      <c r="CL407" s="77">
        <f t="shared" si="766"/>
        <v>0</v>
      </c>
      <c r="CM407" s="77">
        <f t="shared" si="767"/>
        <v>0</v>
      </c>
      <c r="CN407" s="77">
        <f t="shared" si="768"/>
        <v>0</v>
      </c>
      <c r="CO407" s="77">
        <f t="shared" si="769"/>
        <v>0</v>
      </c>
      <c r="CP407" s="77">
        <f t="shared" si="770"/>
        <v>0</v>
      </c>
      <c r="CQ407" s="77">
        <f t="shared" si="771"/>
        <v>0</v>
      </c>
      <c r="CR407" s="77">
        <f t="shared" si="772"/>
        <v>0</v>
      </c>
      <c r="CS407" s="75"/>
      <c r="CT407" s="75"/>
      <c r="CU407" s="78">
        <f t="shared" si="631"/>
        <v>0</v>
      </c>
      <c r="CV407" s="78">
        <f t="shared" si="632"/>
        <v>0</v>
      </c>
      <c r="CW407" s="78">
        <f t="shared" si="633"/>
        <v>0</v>
      </c>
      <c r="CX407" s="78">
        <f t="shared" si="634"/>
        <v>0</v>
      </c>
      <c r="CY407" s="78">
        <f t="shared" si="635"/>
        <v>0</v>
      </c>
      <c r="CZ407" s="78">
        <f t="shared" si="636"/>
        <v>0</v>
      </c>
      <c r="DA407" s="78">
        <f t="shared" si="637"/>
        <v>0</v>
      </c>
      <c r="DB407" s="78">
        <f t="shared" si="638"/>
        <v>0</v>
      </c>
      <c r="DC407" s="78">
        <f t="shared" si="639"/>
        <v>0</v>
      </c>
      <c r="DD407" s="78">
        <f t="shared" si="640"/>
        <v>0</v>
      </c>
      <c r="DE407" s="78">
        <f t="shared" si="641"/>
        <v>0</v>
      </c>
      <c r="DF407" s="78">
        <f t="shared" si="642"/>
        <v>0</v>
      </c>
      <c r="DG407" s="77">
        <f t="shared" si="643"/>
        <v>0</v>
      </c>
      <c r="DH407" s="75"/>
      <c r="DJ407" s="6">
        <f t="shared" si="644"/>
        <v>30</v>
      </c>
      <c r="DK407" s="6">
        <f t="shared" si="645"/>
        <v>0</v>
      </c>
      <c r="DL407" s="6">
        <f t="shared" si="646"/>
        <v>0</v>
      </c>
      <c r="DM407" s="6">
        <f t="shared" si="647"/>
        <v>0</v>
      </c>
      <c r="DN407" s="6">
        <f t="shared" si="648"/>
        <v>0</v>
      </c>
      <c r="DO407" s="6">
        <f t="shared" si="649"/>
        <v>0</v>
      </c>
      <c r="DP407" s="6">
        <f t="shared" si="650"/>
        <v>0</v>
      </c>
      <c r="DQ407" s="6">
        <f t="shared" si="651"/>
        <v>0</v>
      </c>
      <c r="DR407" s="6">
        <f t="shared" si="652"/>
        <v>0</v>
      </c>
      <c r="DS407" s="6">
        <f t="shared" si="653"/>
        <v>0</v>
      </c>
      <c r="DT407" s="6">
        <f t="shared" si="654"/>
        <v>0</v>
      </c>
      <c r="DU407" s="6">
        <f t="shared" si="655"/>
        <v>0</v>
      </c>
      <c r="DV407" s="77">
        <f t="shared" si="673"/>
        <v>30</v>
      </c>
      <c r="DY407" s="6">
        <v>0</v>
      </c>
      <c r="DZ407" s="6">
        <v>0</v>
      </c>
      <c r="EA407" s="6">
        <v>0</v>
      </c>
      <c r="EB407" s="6">
        <v>0</v>
      </c>
      <c r="EC407" s="6">
        <v>0</v>
      </c>
      <c r="ED407" s="6">
        <v>0</v>
      </c>
      <c r="EE407" s="6">
        <v>0</v>
      </c>
      <c r="EF407" s="6">
        <v>0</v>
      </c>
      <c r="EG407" s="6">
        <v>0</v>
      </c>
      <c r="EH407" s="6">
        <v>0</v>
      </c>
      <c r="EI407" s="6">
        <v>0</v>
      </c>
      <c r="EJ407" s="6">
        <v>0</v>
      </c>
      <c r="EK407" s="77">
        <f t="shared" si="671"/>
        <v>0</v>
      </c>
      <c r="EO407" s="75">
        <f t="shared" si="773"/>
        <v>30</v>
      </c>
      <c r="EP407" s="75">
        <f t="shared" si="774"/>
        <v>0</v>
      </c>
      <c r="EQ407" s="75">
        <f t="shared" si="775"/>
        <v>0</v>
      </c>
      <c r="ER407" s="75">
        <f t="shared" si="776"/>
        <v>0</v>
      </c>
      <c r="ES407" s="75">
        <f t="shared" si="777"/>
        <v>0</v>
      </c>
      <c r="ET407" s="75">
        <f t="shared" si="778"/>
        <v>0</v>
      </c>
      <c r="EU407" s="75">
        <f t="shared" si="779"/>
        <v>0</v>
      </c>
      <c r="EV407" s="75">
        <f t="shared" si="780"/>
        <v>0</v>
      </c>
      <c r="EW407" s="75">
        <f t="shared" si="781"/>
        <v>0</v>
      </c>
      <c r="EX407" s="75">
        <f t="shared" si="782"/>
        <v>0</v>
      </c>
      <c r="EY407" s="75">
        <f t="shared" si="783"/>
        <v>0</v>
      </c>
      <c r="EZ407" s="75">
        <f t="shared" si="784"/>
        <v>0</v>
      </c>
      <c r="FA407" s="77">
        <f t="shared" si="672"/>
        <v>30</v>
      </c>
      <c r="FD407" s="75">
        <f t="shared" si="656"/>
        <v>285</v>
      </c>
      <c r="FE407" s="75">
        <f t="shared" si="657"/>
        <v>0</v>
      </c>
      <c r="FF407" s="75">
        <f t="shared" si="658"/>
        <v>0</v>
      </c>
      <c r="FG407" s="75">
        <f t="shared" si="659"/>
        <v>0</v>
      </c>
      <c r="FH407" s="75">
        <f t="shared" si="660"/>
        <v>0</v>
      </c>
      <c r="FI407" s="75">
        <f t="shared" si="661"/>
        <v>0</v>
      </c>
      <c r="FJ407" s="75">
        <f t="shared" si="662"/>
        <v>0</v>
      </c>
      <c r="FK407" s="75">
        <f t="shared" si="663"/>
        <v>0</v>
      </c>
      <c r="FL407" s="75">
        <f t="shared" si="664"/>
        <v>0</v>
      </c>
      <c r="FM407" s="75">
        <f t="shared" si="665"/>
        <v>0</v>
      </c>
      <c r="FN407" s="75">
        <f t="shared" si="666"/>
        <v>0</v>
      </c>
      <c r="FO407" s="75">
        <f t="shared" si="667"/>
        <v>0</v>
      </c>
      <c r="FP407" s="75">
        <f t="shared" si="668"/>
        <v>285</v>
      </c>
    </row>
    <row r="408" spans="1:172" ht="15" customHeight="1" outlineLevel="2" x14ac:dyDescent="0.25">
      <c r="A408" s="65" t="s">
        <v>1114</v>
      </c>
      <c r="B408" s="65" t="s">
        <v>1114</v>
      </c>
      <c r="C408" s="65" t="s">
        <v>1114</v>
      </c>
      <c r="D408" s="64">
        <v>16338</v>
      </c>
      <c r="E408" s="62"/>
      <c r="F408" s="39" t="s">
        <v>1113</v>
      </c>
      <c r="G408" s="36" t="s">
        <v>410</v>
      </c>
      <c r="H408" s="36" t="s">
        <v>410</v>
      </c>
      <c r="I408" s="39"/>
      <c r="J408" s="44"/>
      <c r="K408" s="44"/>
      <c r="L408" s="32"/>
      <c r="M408" s="33" t="s">
        <v>405</v>
      </c>
      <c r="N408" s="34"/>
      <c r="O408" s="34"/>
      <c r="P408" s="34"/>
      <c r="Q408" s="34"/>
      <c r="R408" s="33"/>
      <c r="S408" s="33"/>
      <c r="T408" s="33">
        <v>30</v>
      </c>
      <c r="U408" s="33"/>
      <c r="X408" s="75">
        <f>+VLOOKUP($D408,[1]venta_neta_cons!$A$2:$N$1048576,3,0)</f>
        <v>3648</v>
      </c>
      <c r="Y408" s="75">
        <f>+VLOOKUP($D408,[1]venta_neta_cons!$A$2:$N$1048576,4,0)</f>
        <v>0</v>
      </c>
      <c r="Z408" s="75">
        <f>+VLOOKUP($D408,[1]venta_neta_cons!$A$2:$N$1048576,5,0)</f>
        <v>0</v>
      </c>
      <c r="AA408" s="75">
        <f>+VLOOKUP($D408,[1]venta_neta_cons!$A$2:$N$1048576,6,0)</f>
        <v>0</v>
      </c>
      <c r="AB408" s="75">
        <f>+VLOOKUP($D408,[1]venta_neta_cons!$A$2:$N$1048576,7,0)</f>
        <v>0</v>
      </c>
      <c r="AC408" s="75">
        <f>+VLOOKUP($D408,[1]venta_neta_cons!$A$2:$N$1048576,8,0)</f>
        <v>0</v>
      </c>
      <c r="AD408" s="75">
        <f>+VLOOKUP($D408,[1]venta_neta_cons!$A$2:$N$1048576,9,0)</f>
        <v>0</v>
      </c>
      <c r="AE408" s="75">
        <f>+VLOOKUP($D408,[1]venta_neta_cons!$A$2:$N$1048576,10,0)</f>
        <v>0</v>
      </c>
      <c r="AF408" s="75">
        <f>+VLOOKUP($D408,[1]venta_neta_cons!$A$2:$N$1048576,11,0)</f>
        <v>0</v>
      </c>
      <c r="AG408" s="75">
        <f>+VLOOKUP($D408,[1]venta_neta_cons!$A$2:$N$1048576,12,0)</f>
        <v>0</v>
      </c>
      <c r="AH408" s="75">
        <f>+VLOOKUP($D408,[1]venta_neta_cons!$A$2:$N$1048576,13,0)</f>
        <v>0</v>
      </c>
      <c r="AI408" s="75">
        <f>+VLOOKUP($D408,[1]venta_neta_cons!$A$2:$N$1048576,14,0)</f>
        <v>0</v>
      </c>
      <c r="AJ408" s="76">
        <f t="shared" si="746"/>
        <v>3648</v>
      </c>
      <c r="AK408" s="159">
        <f t="shared" si="745"/>
        <v>0.29141447368421053</v>
      </c>
      <c r="AL408" s="76"/>
      <c r="AM408" s="75">
        <f>+VLOOKUP($D408,[1]saldo_cons!$A$2:$N$1048576,3,0)</f>
        <v>3648</v>
      </c>
      <c r="AN408" s="75">
        <f>+VLOOKUP($D408,[1]saldo_cons!$A$2:$N$1048576,4,0)</f>
        <v>0</v>
      </c>
      <c r="AO408" s="75">
        <f>+VLOOKUP($D408,[1]saldo_cons!$A$2:$N$1048576,5,0)</f>
        <v>0</v>
      </c>
      <c r="AP408" s="75">
        <f>+VLOOKUP($D408,[1]saldo_cons!$A$2:$N$1048576,6,0)</f>
        <v>0</v>
      </c>
      <c r="AQ408" s="75">
        <f>+VLOOKUP($D408,[1]saldo_cons!$A$2:$N$1048576,7,0)</f>
        <v>0</v>
      </c>
      <c r="AR408" s="75">
        <f>+VLOOKUP($D408,[1]saldo_cons!$A$2:$N$1048576,8,0)</f>
        <v>0</v>
      </c>
      <c r="AS408" s="75">
        <f>+VLOOKUP($D408,[1]saldo_cons!$A$2:$N$1048576,9,0)</f>
        <v>0</v>
      </c>
      <c r="AT408" s="75">
        <f>+VLOOKUP($D408,[1]saldo_cons!$A$2:$N$1048576,10,0)</f>
        <v>0</v>
      </c>
      <c r="AU408" s="75">
        <f>+VLOOKUP($D408,[1]saldo_cons!$A$2:$N$1048576,11,0)</f>
        <v>0</v>
      </c>
      <c r="AV408" s="75">
        <f>+VLOOKUP($D408,[1]saldo_cons!$A$2:$N$1048576,12,0)</f>
        <v>0</v>
      </c>
      <c r="AW408" s="75">
        <f>+VLOOKUP($D408,[1]saldo_cons!$A$2:$N$1048576,13,0)</f>
        <v>0</v>
      </c>
      <c r="AX408" s="75">
        <f>+VLOOKUP($D408,[1]saldo_cons!$A$2:$N$1048576,14,0)</f>
        <v>0</v>
      </c>
      <c r="AY408" s="76">
        <f t="shared" si="669"/>
        <v>3648</v>
      </c>
      <c r="AZ408" s="76"/>
      <c r="BA408" s="76"/>
      <c r="BB408" s="75">
        <f>+VLOOKUP($D408,[1]ggr_cons!$A$2:$N$1048576,3,0)</f>
        <v>1063.08</v>
      </c>
      <c r="BC408" s="75">
        <f>+VLOOKUP($D408,[1]ggr_cons!$A$2:$N$1048576,4,0)</f>
        <v>0</v>
      </c>
      <c r="BD408" s="75">
        <f>+VLOOKUP($D408,[1]ggr_cons!$A$2:$N$1048576,5,0)</f>
        <v>0</v>
      </c>
      <c r="BE408" s="75">
        <f>+VLOOKUP($D408,[1]ggr_cons!$A$2:$N$1048576,6,0)</f>
        <v>0</v>
      </c>
      <c r="BF408" s="75">
        <f>+VLOOKUP($D408,[1]ggr_cons!$A$2:$N$1048576,7,0)</f>
        <v>0</v>
      </c>
      <c r="BG408" s="75">
        <f>+VLOOKUP($D408,[1]ggr_cons!$A$2:$N$1048576,8,0)</f>
        <v>0</v>
      </c>
      <c r="BH408" s="75">
        <f>+VLOOKUP($D408,[1]ggr_cons!$A$2:$N$1048576,9,0)</f>
        <v>0</v>
      </c>
      <c r="BI408" s="75">
        <f>+VLOOKUP($D408,[1]ggr_cons!$A$2:$N$1048576,10,0)</f>
        <v>0</v>
      </c>
      <c r="BJ408" s="75">
        <f>+VLOOKUP($D408,[1]ggr_cons!$A$2:$N$1048576,11,0)</f>
        <v>0</v>
      </c>
      <c r="BK408" s="75">
        <f>+VLOOKUP($D408,[1]ggr_cons!$A$2:$N$1048576,12,0)</f>
        <v>0</v>
      </c>
      <c r="BL408" s="75">
        <f>+VLOOKUP($D408,[1]ggr_cons!$A$2:$N$1048576,13,0)</f>
        <v>0</v>
      </c>
      <c r="BM408" s="75">
        <f>+VLOOKUP($D408,[1]ggr_cons!$A$2:$N$1048576,14,0)</f>
        <v>0</v>
      </c>
      <c r="BN408" s="76">
        <f t="shared" si="670"/>
        <v>1063.08</v>
      </c>
      <c r="BO408" s="75"/>
      <c r="BP408" s="75"/>
      <c r="BQ408" s="77">
        <f t="shared" si="747"/>
        <v>0</v>
      </c>
      <c r="BR408" s="77">
        <f t="shared" si="748"/>
        <v>0</v>
      </c>
      <c r="BS408" s="77">
        <f t="shared" si="749"/>
        <v>0</v>
      </c>
      <c r="BT408" s="77">
        <f t="shared" si="750"/>
        <v>0</v>
      </c>
      <c r="BU408" s="77">
        <f t="shared" si="751"/>
        <v>0</v>
      </c>
      <c r="BV408" s="77">
        <f t="shared" si="752"/>
        <v>0</v>
      </c>
      <c r="BW408" s="77">
        <f t="shared" si="753"/>
        <v>0</v>
      </c>
      <c r="BX408" s="77">
        <f t="shared" si="754"/>
        <v>0</v>
      </c>
      <c r="BY408" s="77">
        <f t="shared" si="755"/>
        <v>0</v>
      </c>
      <c r="BZ408" s="77">
        <f t="shared" si="756"/>
        <v>0</v>
      </c>
      <c r="CA408" s="77">
        <f t="shared" si="757"/>
        <v>0</v>
      </c>
      <c r="CB408" s="77">
        <f t="shared" si="758"/>
        <v>0</v>
      </c>
      <c r="CC408" s="77">
        <f t="shared" si="759"/>
        <v>0</v>
      </c>
      <c r="CD408" s="75"/>
      <c r="CE408" s="77"/>
      <c r="CF408" s="77">
        <f t="shared" si="760"/>
        <v>0</v>
      </c>
      <c r="CG408" s="77">
        <f t="shared" si="761"/>
        <v>0</v>
      </c>
      <c r="CH408" s="77">
        <f t="shared" si="762"/>
        <v>0</v>
      </c>
      <c r="CI408" s="77">
        <f t="shared" si="763"/>
        <v>0</v>
      </c>
      <c r="CJ408" s="77">
        <f t="shared" si="764"/>
        <v>0</v>
      </c>
      <c r="CK408" s="77">
        <f t="shared" si="765"/>
        <v>0</v>
      </c>
      <c r="CL408" s="77">
        <f t="shared" si="766"/>
        <v>0</v>
      </c>
      <c r="CM408" s="77">
        <f t="shared" si="767"/>
        <v>0</v>
      </c>
      <c r="CN408" s="77">
        <f t="shared" si="768"/>
        <v>0</v>
      </c>
      <c r="CO408" s="77">
        <f t="shared" si="769"/>
        <v>0</v>
      </c>
      <c r="CP408" s="77">
        <f t="shared" si="770"/>
        <v>0</v>
      </c>
      <c r="CQ408" s="77">
        <f t="shared" si="771"/>
        <v>0</v>
      </c>
      <c r="CR408" s="77">
        <f t="shared" si="772"/>
        <v>0</v>
      </c>
      <c r="CS408" s="75"/>
      <c r="CT408" s="75"/>
      <c r="CU408" s="78">
        <f t="shared" ref="CU408" si="785">+$O408*X408+$P408*BB408+$Q408*(0.9*BB408+$S408)+$R408</f>
        <v>0</v>
      </c>
      <c r="CV408" s="78">
        <f t="shared" ref="CV408" si="786">+$O408*Y408+$P408*BC408+$Q408*(0.9*BC408+$S408)+$R408</f>
        <v>0</v>
      </c>
      <c r="CW408" s="78">
        <f t="shared" ref="CW408" si="787">+$O408*Z408+$P408*BD408+$Q408*(0.9*BD408+$S408)+$R408</f>
        <v>0</v>
      </c>
      <c r="CX408" s="78">
        <f t="shared" ref="CX408" si="788">+$O408*AA408+$P408*BE408+$Q408*(0.9*BE408+$S408)+$R408</f>
        <v>0</v>
      </c>
      <c r="CY408" s="78">
        <f t="shared" ref="CY408" si="789">+$O408*AB408+$P408*BF408+$Q408*(0.9*BF408+$S408)+$R408</f>
        <v>0</v>
      </c>
      <c r="CZ408" s="78">
        <f t="shared" ref="CZ408" si="790">+$O408*AC408+$P408*BG408+$Q408*(0.9*BG408+$S408)+$R408</f>
        <v>0</v>
      </c>
      <c r="DA408" s="78">
        <f t="shared" ref="DA408" si="791">+$O408*AD408+$P408*BH408+$Q408*(0.9*BH408+$S408)+$R408</f>
        <v>0</v>
      </c>
      <c r="DB408" s="78">
        <f t="shared" ref="DB408" si="792">+$O408*AE408+$P408*BI408+$Q408*(0.9*BI408+$S408)+$R408</f>
        <v>0</v>
      </c>
      <c r="DC408" s="78">
        <f t="shared" ref="DC408" si="793">+$O408*AF408+$P408*BJ408+$Q408*(0.9*BJ408+$S408)+$R408</f>
        <v>0</v>
      </c>
      <c r="DD408" s="78">
        <f t="shared" ref="DD408" si="794">+$O408*AG408+$P408*BK408+$Q408*(0.9*BK408+$S408)+$R408</f>
        <v>0</v>
      </c>
      <c r="DE408" s="78">
        <f t="shared" ref="DE408" si="795">+$O408*AH408+$P408*BL408+$Q408*(0.9*BL408+$S408)+$R408</f>
        <v>0</v>
      </c>
      <c r="DF408" s="78">
        <f t="shared" ref="DF408" si="796">+$O408*AI408+$P408*BM408+$Q408*(0.9*BM408+$S408)+$R408</f>
        <v>0</v>
      </c>
      <c r="DG408" s="77">
        <f t="shared" ref="DG408" si="797">+SUM(CU408:DF408)</f>
        <v>0</v>
      </c>
      <c r="DH408" s="75"/>
      <c r="DJ408" s="6">
        <f t="shared" ref="DJ408" si="798">+IF(X408=0,0,$T408)</f>
        <v>30</v>
      </c>
      <c r="DK408" s="6">
        <f t="shared" ref="DK408" si="799">+IF(Y408=0,0,$T408)</f>
        <v>0</v>
      </c>
      <c r="DL408" s="6">
        <f t="shared" ref="DL408" si="800">+IF(Z408=0,0,$T408)</f>
        <v>0</v>
      </c>
      <c r="DM408" s="6">
        <f t="shared" ref="DM408" si="801">+IF(AA408=0,0,$T408)</f>
        <v>0</v>
      </c>
      <c r="DN408" s="6">
        <f t="shared" ref="DN408" si="802">+IF(AB408=0,0,$T408)</f>
        <v>0</v>
      </c>
      <c r="DO408" s="6">
        <f t="shared" ref="DO408" si="803">+IF(AC408=0,0,$T408)</f>
        <v>0</v>
      </c>
      <c r="DP408" s="6">
        <f t="shared" ref="DP408" si="804">+IF(AD408=0,0,$T408)</f>
        <v>0</v>
      </c>
      <c r="DQ408" s="6">
        <f t="shared" ref="DQ408" si="805">+IF(AE408=0,0,$T408)</f>
        <v>0</v>
      </c>
      <c r="DR408" s="6">
        <f t="shared" ref="DR408" si="806">+IF(AF408=0,0,$T408)</f>
        <v>0</v>
      </c>
      <c r="DS408" s="6">
        <f t="shared" ref="DS408" si="807">+IF(AG408=0,0,$T408)</f>
        <v>0</v>
      </c>
      <c r="DT408" s="6">
        <f t="shared" ref="DT408" si="808">+IF(AH408=0,0,$T408)</f>
        <v>0</v>
      </c>
      <c r="DU408" s="6">
        <f t="shared" ref="DU408" si="809">+IF(AI408=0,0,$T408)</f>
        <v>0</v>
      </c>
      <c r="DV408" s="77">
        <f t="shared" si="673"/>
        <v>30</v>
      </c>
      <c r="DY408" s="6">
        <v>0</v>
      </c>
      <c r="DZ408" s="6">
        <v>0</v>
      </c>
      <c r="EA408" s="6">
        <v>0</v>
      </c>
      <c r="EB408" s="6">
        <v>0</v>
      </c>
      <c r="EC408" s="6">
        <v>0</v>
      </c>
      <c r="ED408" s="6">
        <v>0</v>
      </c>
      <c r="EE408" s="6">
        <v>0</v>
      </c>
      <c r="EF408" s="6">
        <v>0</v>
      </c>
      <c r="EG408" s="6">
        <v>0</v>
      </c>
      <c r="EH408" s="6">
        <v>0</v>
      </c>
      <c r="EI408" s="6">
        <v>0</v>
      </c>
      <c r="EJ408" s="6">
        <v>0</v>
      </c>
      <c r="EK408" s="77">
        <f t="shared" si="671"/>
        <v>0</v>
      </c>
      <c r="EO408" s="75">
        <f t="shared" si="773"/>
        <v>30</v>
      </c>
      <c r="EP408" s="75">
        <f t="shared" si="774"/>
        <v>0</v>
      </c>
      <c r="EQ408" s="75">
        <f t="shared" si="775"/>
        <v>0</v>
      </c>
      <c r="ER408" s="75">
        <f t="shared" si="776"/>
        <v>0</v>
      </c>
      <c r="ES408" s="75">
        <f t="shared" si="777"/>
        <v>0</v>
      </c>
      <c r="ET408" s="75">
        <f t="shared" si="778"/>
        <v>0</v>
      </c>
      <c r="EU408" s="75">
        <f t="shared" si="779"/>
        <v>0</v>
      </c>
      <c r="EV408" s="75">
        <f t="shared" si="780"/>
        <v>0</v>
      </c>
      <c r="EW408" s="75">
        <f t="shared" si="781"/>
        <v>0</v>
      </c>
      <c r="EX408" s="75">
        <f t="shared" si="782"/>
        <v>0</v>
      </c>
      <c r="EY408" s="75">
        <f t="shared" si="783"/>
        <v>0</v>
      </c>
      <c r="EZ408" s="75">
        <f t="shared" si="784"/>
        <v>0</v>
      </c>
      <c r="FA408" s="77">
        <f t="shared" si="672"/>
        <v>30</v>
      </c>
      <c r="FD408" s="75">
        <f t="shared" ref="FD408" si="810">+AM408-EO408-DY408</f>
        <v>3618</v>
      </c>
      <c r="FE408" s="75">
        <f t="shared" ref="FE408" si="811">+AN408-EP408-DZ408</f>
        <v>0</v>
      </c>
      <c r="FF408" s="75">
        <f t="shared" ref="FF408" si="812">+AO408-EQ408-EA408</f>
        <v>0</v>
      </c>
      <c r="FG408" s="75">
        <f t="shared" ref="FG408" si="813">+AP408-ER408-EB408</f>
        <v>0</v>
      </c>
      <c r="FH408" s="75">
        <f t="shared" ref="FH408" si="814">+AQ408-ES408-EC408</f>
        <v>0</v>
      </c>
      <c r="FI408" s="75">
        <f t="shared" ref="FI408" si="815">+AR408-ET408-ED408</f>
        <v>0</v>
      </c>
      <c r="FJ408" s="75">
        <f t="shared" ref="FJ408" si="816">+AS408-EU408-EE408</f>
        <v>0</v>
      </c>
      <c r="FK408" s="75">
        <f t="shared" ref="FK408" si="817">+AT408-EV408-EF408</f>
        <v>0</v>
      </c>
      <c r="FL408" s="75">
        <f t="shared" ref="FL408" si="818">+AU408-EW408-EG408</f>
        <v>0</v>
      </c>
      <c r="FM408" s="75">
        <f t="shared" ref="FM408" si="819">+AV408-EX408-EH408</f>
        <v>0</v>
      </c>
      <c r="FN408" s="75">
        <f t="shared" ref="FN408" si="820">+AW408-EY408-EI408</f>
        <v>0</v>
      </c>
      <c r="FO408" s="75">
        <f t="shared" ref="FO408" si="821">+AX408-EZ408-EJ408</f>
        <v>0</v>
      </c>
      <c r="FP408" s="75">
        <f t="shared" ref="FP408" si="822">+AY408-FA408</f>
        <v>3618</v>
      </c>
    </row>
    <row r="409" spans="1:172" s="69" customFormat="1" ht="15" customHeight="1" outlineLevel="1" x14ac:dyDescent="0.25">
      <c r="A409" s="143"/>
      <c r="B409" s="143" t="s">
        <v>1228</v>
      </c>
      <c r="C409" s="143"/>
      <c r="D409" s="104"/>
      <c r="E409" s="105"/>
      <c r="F409" s="115"/>
      <c r="G409" s="67"/>
      <c r="H409" s="67"/>
      <c r="I409" s="115"/>
      <c r="J409" s="116"/>
      <c r="K409" s="116"/>
      <c r="L409" s="106"/>
      <c r="M409" s="107"/>
      <c r="N409" s="108"/>
      <c r="O409" s="108"/>
      <c r="P409" s="108"/>
      <c r="Q409" s="108"/>
      <c r="R409" s="107"/>
      <c r="S409" s="107"/>
      <c r="T409" s="107"/>
      <c r="U409" s="107"/>
      <c r="X409" s="110">
        <f t="shared" ref="X409:AJ409" si="823">SUBTOTAL(9,X384:X408)</f>
        <v>14402</v>
      </c>
      <c r="Y409" s="110">
        <f t="shared" si="823"/>
        <v>0</v>
      </c>
      <c r="Z409" s="110">
        <f t="shared" si="823"/>
        <v>0</v>
      </c>
      <c r="AA409" s="110">
        <f t="shared" si="823"/>
        <v>0</v>
      </c>
      <c r="AB409" s="110">
        <f t="shared" si="823"/>
        <v>0</v>
      </c>
      <c r="AC409" s="110">
        <f t="shared" si="823"/>
        <v>0</v>
      </c>
      <c r="AD409" s="110">
        <f t="shared" si="823"/>
        <v>0</v>
      </c>
      <c r="AE409" s="110">
        <f t="shared" si="823"/>
        <v>0</v>
      </c>
      <c r="AF409" s="110">
        <f t="shared" si="823"/>
        <v>0</v>
      </c>
      <c r="AG409" s="110">
        <f t="shared" si="823"/>
        <v>0</v>
      </c>
      <c r="AH409" s="110">
        <f t="shared" si="823"/>
        <v>0</v>
      </c>
      <c r="AI409" s="110">
        <f t="shared" si="823"/>
        <v>0</v>
      </c>
      <c r="AJ409" s="111">
        <f t="shared" si="823"/>
        <v>14402</v>
      </c>
      <c r="AK409" s="159">
        <f t="shared" si="745"/>
        <v>0.35335439522288575</v>
      </c>
      <c r="AL409" s="111"/>
      <c r="AM409" s="110">
        <f t="shared" ref="AM409:AY409" si="824">SUBTOTAL(9,AM384:AM408)</f>
        <v>13693.7</v>
      </c>
      <c r="AN409" s="110">
        <f t="shared" si="824"/>
        <v>0</v>
      </c>
      <c r="AO409" s="110">
        <f t="shared" si="824"/>
        <v>0</v>
      </c>
      <c r="AP409" s="110">
        <f t="shared" si="824"/>
        <v>0</v>
      </c>
      <c r="AQ409" s="110">
        <f t="shared" si="824"/>
        <v>0</v>
      </c>
      <c r="AR409" s="110">
        <f t="shared" si="824"/>
        <v>0</v>
      </c>
      <c r="AS409" s="110">
        <f t="shared" si="824"/>
        <v>0</v>
      </c>
      <c r="AT409" s="110">
        <f t="shared" si="824"/>
        <v>0</v>
      </c>
      <c r="AU409" s="110">
        <f t="shared" si="824"/>
        <v>0</v>
      </c>
      <c r="AV409" s="110">
        <f t="shared" si="824"/>
        <v>0</v>
      </c>
      <c r="AW409" s="110">
        <f t="shared" si="824"/>
        <v>0</v>
      </c>
      <c r="AX409" s="110">
        <f t="shared" si="824"/>
        <v>0</v>
      </c>
      <c r="AY409" s="111">
        <f t="shared" si="824"/>
        <v>13693.7</v>
      </c>
      <c r="AZ409" s="111"/>
      <c r="BA409" s="111"/>
      <c r="BB409" s="110">
        <f t="shared" ref="BB409:BN409" si="825">SUBTOTAL(9,BB384:BB408)</f>
        <v>5089.01</v>
      </c>
      <c r="BC409" s="110">
        <f t="shared" si="825"/>
        <v>0</v>
      </c>
      <c r="BD409" s="110">
        <f t="shared" si="825"/>
        <v>0</v>
      </c>
      <c r="BE409" s="110">
        <f t="shared" si="825"/>
        <v>0</v>
      </c>
      <c r="BF409" s="110">
        <f t="shared" si="825"/>
        <v>0</v>
      </c>
      <c r="BG409" s="110">
        <f t="shared" si="825"/>
        <v>0</v>
      </c>
      <c r="BH409" s="110">
        <f t="shared" si="825"/>
        <v>0</v>
      </c>
      <c r="BI409" s="110">
        <f t="shared" si="825"/>
        <v>0</v>
      </c>
      <c r="BJ409" s="110">
        <f t="shared" si="825"/>
        <v>0</v>
      </c>
      <c r="BK409" s="110">
        <f t="shared" si="825"/>
        <v>0</v>
      </c>
      <c r="BL409" s="110">
        <f t="shared" si="825"/>
        <v>0</v>
      </c>
      <c r="BM409" s="110">
        <f t="shared" si="825"/>
        <v>0</v>
      </c>
      <c r="BN409" s="111">
        <f t="shared" si="825"/>
        <v>5089.01</v>
      </c>
      <c r="BO409" s="110"/>
      <c r="BP409" s="110"/>
      <c r="BQ409" s="112">
        <f t="shared" ref="BQ409:CC409" si="826">SUBTOTAL(9,BQ384:BQ408)</f>
        <v>0</v>
      </c>
      <c r="BR409" s="112">
        <f t="shared" si="826"/>
        <v>0</v>
      </c>
      <c r="BS409" s="112">
        <f t="shared" si="826"/>
        <v>0</v>
      </c>
      <c r="BT409" s="112">
        <f t="shared" si="826"/>
        <v>0</v>
      </c>
      <c r="BU409" s="112">
        <f t="shared" si="826"/>
        <v>0</v>
      </c>
      <c r="BV409" s="112">
        <f t="shared" si="826"/>
        <v>0</v>
      </c>
      <c r="BW409" s="112">
        <f t="shared" si="826"/>
        <v>0</v>
      </c>
      <c r="BX409" s="112">
        <f t="shared" si="826"/>
        <v>0</v>
      </c>
      <c r="BY409" s="112">
        <f t="shared" si="826"/>
        <v>0</v>
      </c>
      <c r="BZ409" s="112">
        <f t="shared" si="826"/>
        <v>0</v>
      </c>
      <c r="CA409" s="112">
        <f t="shared" si="826"/>
        <v>0</v>
      </c>
      <c r="CB409" s="112">
        <f t="shared" si="826"/>
        <v>0</v>
      </c>
      <c r="CC409" s="112">
        <f t="shared" si="826"/>
        <v>0</v>
      </c>
      <c r="CD409" s="110"/>
      <c r="CE409" s="112"/>
      <c r="CF409" s="112">
        <f t="shared" ref="CF409:CR409" si="827">SUBTOTAL(9,CF384:CF408)</f>
        <v>0</v>
      </c>
      <c r="CG409" s="112">
        <f t="shared" si="827"/>
        <v>0</v>
      </c>
      <c r="CH409" s="112">
        <f t="shared" si="827"/>
        <v>0</v>
      </c>
      <c r="CI409" s="112">
        <f t="shared" si="827"/>
        <v>0</v>
      </c>
      <c r="CJ409" s="112">
        <f t="shared" si="827"/>
        <v>0</v>
      </c>
      <c r="CK409" s="112">
        <f t="shared" si="827"/>
        <v>0</v>
      </c>
      <c r="CL409" s="112">
        <f t="shared" si="827"/>
        <v>0</v>
      </c>
      <c r="CM409" s="112">
        <f t="shared" si="827"/>
        <v>0</v>
      </c>
      <c r="CN409" s="112">
        <f t="shared" si="827"/>
        <v>0</v>
      </c>
      <c r="CO409" s="112">
        <f t="shared" si="827"/>
        <v>0</v>
      </c>
      <c r="CP409" s="112">
        <f t="shared" si="827"/>
        <v>0</v>
      </c>
      <c r="CQ409" s="112">
        <f t="shared" si="827"/>
        <v>0</v>
      </c>
      <c r="CR409" s="112">
        <f t="shared" si="827"/>
        <v>0</v>
      </c>
      <c r="CS409" s="110"/>
      <c r="CT409" s="110"/>
      <c r="CU409" s="113">
        <f t="shared" ref="CU409:DG409" si="828">SUBTOTAL(9,CU384:CU408)</f>
        <v>0</v>
      </c>
      <c r="CV409" s="113">
        <f t="shared" si="828"/>
        <v>0</v>
      </c>
      <c r="CW409" s="113">
        <f t="shared" si="828"/>
        <v>0</v>
      </c>
      <c r="CX409" s="113">
        <f t="shared" si="828"/>
        <v>0</v>
      </c>
      <c r="CY409" s="113">
        <f t="shared" si="828"/>
        <v>0</v>
      </c>
      <c r="CZ409" s="113">
        <f t="shared" si="828"/>
        <v>0</v>
      </c>
      <c r="DA409" s="113">
        <f t="shared" si="828"/>
        <v>0</v>
      </c>
      <c r="DB409" s="113">
        <f t="shared" si="828"/>
        <v>0</v>
      </c>
      <c r="DC409" s="113">
        <f t="shared" si="828"/>
        <v>0</v>
      </c>
      <c r="DD409" s="113">
        <f t="shared" si="828"/>
        <v>0</v>
      </c>
      <c r="DE409" s="113">
        <f t="shared" si="828"/>
        <v>0</v>
      </c>
      <c r="DF409" s="113">
        <f t="shared" si="828"/>
        <v>0</v>
      </c>
      <c r="DG409" s="112">
        <f t="shared" si="828"/>
        <v>0</v>
      </c>
      <c r="DH409" s="110"/>
      <c r="DJ409" s="69">
        <f t="shared" ref="DJ409:DV409" si="829">SUBTOTAL(9,DJ384:DJ408)</f>
        <v>360</v>
      </c>
      <c r="DK409" s="69">
        <f t="shared" si="829"/>
        <v>0</v>
      </c>
      <c r="DL409" s="69">
        <f t="shared" si="829"/>
        <v>0</v>
      </c>
      <c r="DM409" s="69">
        <f t="shared" si="829"/>
        <v>0</v>
      </c>
      <c r="DN409" s="69">
        <f t="shared" si="829"/>
        <v>0</v>
      </c>
      <c r="DO409" s="69">
        <f t="shared" si="829"/>
        <v>0</v>
      </c>
      <c r="DP409" s="69">
        <f t="shared" si="829"/>
        <v>0</v>
      </c>
      <c r="DQ409" s="69">
        <f t="shared" si="829"/>
        <v>0</v>
      </c>
      <c r="DR409" s="69">
        <f t="shared" si="829"/>
        <v>0</v>
      </c>
      <c r="DS409" s="69">
        <f t="shared" si="829"/>
        <v>0</v>
      </c>
      <c r="DT409" s="69">
        <f t="shared" si="829"/>
        <v>0</v>
      </c>
      <c r="DU409" s="69">
        <f t="shared" si="829"/>
        <v>0</v>
      </c>
      <c r="DV409" s="112">
        <f t="shared" si="829"/>
        <v>360</v>
      </c>
      <c r="DY409" s="69">
        <f t="shared" ref="DY409:EK409" si="830">SUBTOTAL(9,DY384:DY408)</f>
        <v>0</v>
      </c>
      <c r="DZ409" s="69">
        <f t="shared" si="830"/>
        <v>0</v>
      </c>
      <c r="EA409" s="69">
        <f t="shared" si="830"/>
        <v>0</v>
      </c>
      <c r="EB409" s="69">
        <f t="shared" si="830"/>
        <v>0</v>
      </c>
      <c r="EC409" s="69">
        <f t="shared" si="830"/>
        <v>0</v>
      </c>
      <c r="ED409" s="69">
        <f t="shared" si="830"/>
        <v>0</v>
      </c>
      <c r="EE409" s="69">
        <f t="shared" si="830"/>
        <v>0</v>
      </c>
      <c r="EF409" s="69">
        <f t="shared" si="830"/>
        <v>0</v>
      </c>
      <c r="EG409" s="69">
        <f t="shared" si="830"/>
        <v>0</v>
      </c>
      <c r="EH409" s="69">
        <f t="shared" si="830"/>
        <v>0</v>
      </c>
      <c r="EI409" s="69">
        <f t="shared" si="830"/>
        <v>0</v>
      </c>
      <c r="EJ409" s="69">
        <f t="shared" si="830"/>
        <v>0</v>
      </c>
      <c r="EK409" s="112">
        <f t="shared" si="830"/>
        <v>0</v>
      </c>
      <c r="EN409" s="69">
        <f t="shared" ref="EN409:FA409" si="831">SUBTOTAL(9,EN384:EN408)</f>
        <v>0</v>
      </c>
      <c r="EO409" s="110">
        <f t="shared" si="831"/>
        <v>360</v>
      </c>
      <c r="EP409" s="110">
        <f t="shared" si="831"/>
        <v>0</v>
      </c>
      <c r="EQ409" s="110">
        <f t="shared" si="831"/>
        <v>0</v>
      </c>
      <c r="ER409" s="110">
        <f t="shared" si="831"/>
        <v>0</v>
      </c>
      <c r="ES409" s="110">
        <f t="shared" si="831"/>
        <v>0</v>
      </c>
      <c r="ET409" s="110">
        <f t="shared" si="831"/>
        <v>0</v>
      </c>
      <c r="EU409" s="110">
        <f t="shared" si="831"/>
        <v>0</v>
      </c>
      <c r="EV409" s="110">
        <f t="shared" si="831"/>
        <v>0</v>
      </c>
      <c r="EW409" s="110">
        <f t="shared" si="831"/>
        <v>0</v>
      </c>
      <c r="EX409" s="110">
        <f t="shared" si="831"/>
        <v>0</v>
      </c>
      <c r="EY409" s="110">
        <f t="shared" si="831"/>
        <v>0</v>
      </c>
      <c r="EZ409" s="110">
        <f t="shared" si="831"/>
        <v>0</v>
      </c>
      <c r="FA409" s="112">
        <f t="shared" si="831"/>
        <v>360</v>
      </c>
      <c r="FD409" s="110">
        <f t="shared" ref="FD409:FP409" si="832">SUBTOTAL(9,FD384:FD408)</f>
        <v>13333.7</v>
      </c>
      <c r="FE409" s="110">
        <f t="shared" si="832"/>
        <v>0</v>
      </c>
      <c r="FF409" s="110">
        <f t="shared" si="832"/>
        <v>0</v>
      </c>
      <c r="FG409" s="110">
        <f t="shared" si="832"/>
        <v>0</v>
      </c>
      <c r="FH409" s="110">
        <f t="shared" si="832"/>
        <v>0</v>
      </c>
      <c r="FI409" s="110">
        <f t="shared" si="832"/>
        <v>0</v>
      </c>
      <c r="FJ409" s="110">
        <f t="shared" si="832"/>
        <v>0</v>
      </c>
      <c r="FK409" s="110">
        <f t="shared" si="832"/>
        <v>0</v>
      </c>
      <c r="FL409" s="110">
        <f t="shared" si="832"/>
        <v>0</v>
      </c>
      <c r="FM409" s="110">
        <f t="shared" si="832"/>
        <v>0</v>
      </c>
      <c r="FN409" s="110">
        <f t="shared" si="832"/>
        <v>0</v>
      </c>
      <c r="FO409" s="110">
        <f t="shared" si="832"/>
        <v>0</v>
      </c>
      <c r="FP409" s="110">
        <f t="shared" si="832"/>
        <v>13333.7</v>
      </c>
    </row>
    <row r="410" spans="1:172" x14ac:dyDescent="0.25">
      <c r="A410" s="30"/>
      <c r="B410" s="67" t="s">
        <v>1126</v>
      </c>
      <c r="C410" s="30"/>
      <c r="D410" s="144"/>
      <c r="E410" s="144"/>
      <c r="F410" s="30"/>
      <c r="G410" s="30"/>
      <c r="H410" s="30"/>
      <c r="I410" s="30"/>
      <c r="J410" s="30"/>
      <c r="K410" s="30"/>
      <c r="L410" s="38"/>
      <c r="M410" s="30"/>
      <c r="N410" s="30"/>
      <c r="O410" s="31"/>
      <c r="P410" s="30"/>
      <c r="Q410" s="30"/>
      <c r="R410" s="30"/>
      <c r="S410" s="30"/>
      <c r="T410" s="30"/>
      <c r="U410" s="30"/>
      <c r="X410" s="161">
        <f t="shared" ref="X410:AJ410" si="833">SUBTOTAL(9,X2:X409)</f>
        <v>2029430.96</v>
      </c>
      <c r="Y410" s="6" t="e">
        <f t="shared" si="833"/>
        <v>#N/A</v>
      </c>
      <c r="Z410" s="6" t="e">
        <f t="shared" si="833"/>
        <v>#N/A</v>
      </c>
      <c r="AA410" s="6" t="e">
        <f t="shared" si="833"/>
        <v>#N/A</v>
      </c>
      <c r="AB410" s="6" t="e">
        <f t="shared" si="833"/>
        <v>#N/A</v>
      </c>
      <c r="AC410" s="6" t="e">
        <f t="shared" si="833"/>
        <v>#N/A</v>
      </c>
      <c r="AD410" s="6" t="e">
        <f t="shared" si="833"/>
        <v>#N/A</v>
      </c>
      <c r="AE410" s="6" t="e">
        <f t="shared" si="833"/>
        <v>#N/A</v>
      </c>
      <c r="AF410" s="6" t="e">
        <f t="shared" si="833"/>
        <v>#N/A</v>
      </c>
      <c r="AG410" s="6" t="e">
        <f t="shared" si="833"/>
        <v>#N/A</v>
      </c>
      <c r="AH410" s="6" t="e">
        <f t="shared" si="833"/>
        <v>#N/A</v>
      </c>
      <c r="AI410" s="6" t="e">
        <f t="shared" si="833"/>
        <v>#N/A</v>
      </c>
      <c r="AJ410" s="6" t="e">
        <f t="shared" si="833"/>
        <v>#N/A</v>
      </c>
      <c r="AK410" s="159">
        <f t="shared" si="745"/>
        <v>0.16199001418604556</v>
      </c>
      <c r="AM410" s="161">
        <f t="shared" ref="AM410:AY410" si="834">SUBTOTAL(9,AM2:AM409)</f>
        <v>328747.54999999987</v>
      </c>
      <c r="AN410" s="6" t="e">
        <f t="shared" si="834"/>
        <v>#N/A</v>
      </c>
      <c r="AO410" s="6" t="e">
        <f t="shared" si="834"/>
        <v>#N/A</v>
      </c>
      <c r="AP410" s="6" t="e">
        <f t="shared" si="834"/>
        <v>#N/A</v>
      </c>
      <c r="AQ410" s="6" t="e">
        <f t="shared" si="834"/>
        <v>#N/A</v>
      </c>
      <c r="AR410" s="6" t="e">
        <f t="shared" si="834"/>
        <v>#N/A</v>
      </c>
      <c r="AS410" s="6" t="e">
        <f t="shared" si="834"/>
        <v>#N/A</v>
      </c>
      <c r="AT410" s="6" t="e">
        <f t="shared" si="834"/>
        <v>#N/A</v>
      </c>
      <c r="AU410" s="6" t="e">
        <f t="shared" si="834"/>
        <v>#N/A</v>
      </c>
      <c r="AV410" s="6" t="e">
        <f t="shared" si="834"/>
        <v>#N/A</v>
      </c>
      <c r="AW410" s="6" t="e">
        <f t="shared" si="834"/>
        <v>#N/A</v>
      </c>
      <c r="AX410" s="6" t="e">
        <f t="shared" si="834"/>
        <v>#N/A</v>
      </c>
      <c r="AY410" s="6" t="e">
        <f t="shared" si="834"/>
        <v>#N/A</v>
      </c>
      <c r="BB410" s="161">
        <f t="shared" ref="BB410:BN410" si="835">SUBTOTAL(9,BB2:BB409)</f>
        <v>328747.55000000005</v>
      </c>
      <c r="BC410" s="6" t="e">
        <f t="shared" si="835"/>
        <v>#N/A</v>
      </c>
      <c r="BD410" s="6" t="e">
        <f t="shared" si="835"/>
        <v>#N/A</v>
      </c>
      <c r="BE410" s="6" t="e">
        <f t="shared" si="835"/>
        <v>#N/A</v>
      </c>
      <c r="BF410" s="6" t="e">
        <f t="shared" si="835"/>
        <v>#N/A</v>
      </c>
      <c r="BG410" s="6" t="e">
        <f t="shared" si="835"/>
        <v>#N/A</v>
      </c>
      <c r="BH410" s="6" t="e">
        <f t="shared" si="835"/>
        <v>#N/A</v>
      </c>
      <c r="BI410" s="6" t="e">
        <f t="shared" si="835"/>
        <v>#N/A</v>
      </c>
      <c r="BJ410" s="6" t="e">
        <f t="shared" si="835"/>
        <v>#N/A</v>
      </c>
      <c r="BK410" s="6" t="e">
        <f t="shared" si="835"/>
        <v>#N/A</v>
      </c>
      <c r="BL410" s="6" t="e">
        <f t="shared" si="835"/>
        <v>#N/A</v>
      </c>
      <c r="BM410" s="6" t="e">
        <f t="shared" si="835"/>
        <v>#N/A</v>
      </c>
      <c r="BN410" s="6" t="e">
        <f t="shared" si="835"/>
        <v>#N/A</v>
      </c>
      <c r="BQ410" s="6">
        <f t="shared" ref="BQ410:CC410" si="836">SUBTOTAL(9,BQ2:BQ409)</f>
        <v>10049.109999999993</v>
      </c>
      <c r="BR410" s="6" t="e">
        <f t="shared" si="836"/>
        <v>#N/A</v>
      </c>
      <c r="BS410" s="6" t="e">
        <f t="shared" si="836"/>
        <v>#N/A</v>
      </c>
      <c r="BT410" s="6" t="e">
        <f t="shared" si="836"/>
        <v>#N/A</v>
      </c>
      <c r="BU410" s="6" t="e">
        <f t="shared" si="836"/>
        <v>#N/A</v>
      </c>
      <c r="BV410" s="6" t="e">
        <f t="shared" si="836"/>
        <v>#N/A</v>
      </c>
      <c r="BW410" s="6" t="e">
        <f t="shared" si="836"/>
        <v>#N/A</v>
      </c>
      <c r="BX410" s="6" t="e">
        <f t="shared" si="836"/>
        <v>#N/A</v>
      </c>
      <c r="BY410" s="6" t="e">
        <f t="shared" si="836"/>
        <v>#N/A</v>
      </c>
      <c r="BZ410" s="6" t="e">
        <f t="shared" si="836"/>
        <v>#N/A</v>
      </c>
      <c r="CA410" s="6" t="e">
        <f t="shared" si="836"/>
        <v>#N/A</v>
      </c>
      <c r="CB410" s="6" t="e">
        <f t="shared" si="836"/>
        <v>#N/A</v>
      </c>
      <c r="CC410" s="6" t="e">
        <f t="shared" si="836"/>
        <v>#N/A</v>
      </c>
      <c r="CF410" s="6">
        <f t="shared" ref="CF410:CR410" si="837">SUBTOTAL(9,CF2:CF409)</f>
        <v>8305.0495867768623</v>
      </c>
      <c r="CG410" s="6" t="e">
        <f t="shared" si="837"/>
        <v>#N/A</v>
      </c>
      <c r="CH410" s="6" t="e">
        <f t="shared" si="837"/>
        <v>#N/A</v>
      </c>
      <c r="CI410" s="6" t="e">
        <f t="shared" si="837"/>
        <v>#N/A</v>
      </c>
      <c r="CJ410" s="6" t="e">
        <f t="shared" si="837"/>
        <v>#N/A</v>
      </c>
      <c r="CK410" s="6" t="e">
        <f t="shared" si="837"/>
        <v>#N/A</v>
      </c>
      <c r="CL410" s="6" t="e">
        <f t="shared" si="837"/>
        <v>#N/A</v>
      </c>
      <c r="CM410" s="6" t="e">
        <f t="shared" si="837"/>
        <v>#N/A</v>
      </c>
      <c r="CN410" s="6" t="e">
        <f t="shared" si="837"/>
        <v>#N/A</v>
      </c>
      <c r="CO410" s="6" t="e">
        <f t="shared" si="837"/>
        <v>#N/A</v>
      </c>
      <c r="CP410" s="6" t="e">
        <f t="shared" si="837"/>
        <v>#N/A</v>
      </c>
      <c r="CQ410" s="6" t="e">
        <f t="shared" si="837"/>
        <v>#N/A</v>
      </c>
      <c r="CR410" s="6" t="e">
        <f t="shared" si="837"/>
        <v>#N/A</v>
      </c>
      <c r="CU410" s="66">
        <f t="shared" ref="CU410:DG410" si="838">SUBTOTAL(9,CU2:CU409)</f>
        <v>49905.826833333311</v>
      </c>
      <c r="CV410" s="66" t="e">
        <f t="shared" si="838"/>
        <v>#N/A</v>
      </c>
      <c r="CW410" s="6" t="e">
        <f t="shared" si="838"/>
        <v>#N/A</v>
      </c>
      <c r="CX410" s="6" t="e">
        <f t="shared" si="838"/>
        <v>#N/A</v>
      </c>
      <c r="CY410" s="6" t="e">
        <f t="shared" si="838"/>
        <v>#N/A</v>
      </c>
      <c r="CZ410" s="6" t="e">
        <f t="shared" si="838"/>
        <v>#N/A</v>
      </c>
      <c r="DA410" s="6" t="e">
        <f t="shared" si="838"/>
        <v>#N/A</v>
      </c>
      <c r="DB410" s="6" t="e">
        <f t="shared" si="838"/>
        <v>#N/A</v>
      </c>
      <c r="DC410" s="6" t="e">
        <f t="shared" si="838"/>
        <v>#N/A</v>
      </c>
      <c r="DD410" s="6" t="e">
        <f t="shared" si="838"/>
        <v>#N/A</v>
      </c>
      <c r="DE410" s="6" t="e">
        <f t="shared" si="838"/>
        <v>#N/A</v>
      </c>
      <c r="DF410" s="6" t="e">
        <f t="shared" si="838"/>
        <v>#N/A</v>
      </c>
      <c r="DG410" s="6" t="e">
        <f t="shared" si="838"/>
        <v>#N/A</v>
      </c>
      <c r="DJ410" s="6">
        <f t="shared" ref="DJ410:DV410" si="839">SUBTOTAL(9,DJ2:DJ409)</f>
        <v>10440</v>
      </c>
      <c r="DK410" s="6" t="e">
        <f t="shared" si="839"/>
        <v>#N/A</v>
      </c>
      <c r="DL410" s="6" t="e">
        <f t="shared" si="839"/>
        <v>#N/A</v>
      </c>
      <c r="DM410" s="6" t="e">
        <f t="shared" si="839"/>
        <v>#N/A</v>
      </c>
      <c r="DN410" s="6" t="e">
        <f t="shared" si="839"/>
        <v>#N/A</v>
      </c>
      <c r="DO410" s="6" t="e">
        <f t="shared" si="839"/>
        <v>#N/A</v>
      </c>
      <c r="DP410" s="6" t="e">
        <f t="shared" si="839"/>
        <v>#N/A</v>
      </c>
      <c r="DQ410" s="6" t="e">
        <f t="shared" si="839"/>
        <v>#N/A</v>
      </c>
      <c r="DR410" s="6" t="e">
        <f t="shared" si="839"/>
        <v>#N/A</v>
      </c>
      <c r="DS410" s="6" t="e">
        <f t="shared" si="839"/>
        <v>#N/A</v>
      </c>
      <c r="DT410" s="6" t="e">
        <f t="shared" si="839"/>
        <v>#N/A</v>
      </c>
      <c r="DU410" s="6" t="e">
        <f t="shared" si="839"/>
        <v>#N/A</v>
      </c>
      <c r="DV410" s="6" t="e">
        <f t="shared" si="839"/>
        <v>#N/A</v>
      </c>
      <c r="DY410" s="6">
        <f t="shared" ref="DY410:EK410" si="840">SUBTOTAL(9,DY2:DY409)</f>
        <v>0</v>
      </c>
      <c r="DZ410" s="6">
        <f t="shared" si="840"/>
        <v>0</v>
      </c>
      <c r="EA410" s="6">
        <f t="shared" si="840"/>
        <v>0</v>
      </c>
      <c r="EB410" s="6">
        <f t="shared" si="840"/>
        <v>0</v>
      </c>
      <c r="EC410" s="6">
        <f t="shared" si="840"/>
        <v>0</v>
      </c>
      <c r="ED410" s="6">
        <f t="shared" si="840"/>
        <v>0</v>
      </c>
      <c r="EE410" s="6">
        <f t="shared" si="840"/>
        <v>0</v>
      </c>
      <c r="EF410" s="6">
        <f t="shared" si="840"/>
        <v>0</v>
      </c>
      <c r="EG410" s="6">
        <f t="shared" si="840"/>
        <v>0</v>
      </c>
      <c r="EH410" s="6">
        <f t="shared" si="840"/>
        <v>0</v>
      </c>
      <c r="EI410" s="6">
        <f t="shared" si="840"/>
        <v>0</v>
      </c>
      <c r="EJ410" s="6">
        <f t="shared" si="840"/>
        <v>0</v>
      </c>
      <c r="EK410" s="6">
        <f t="shared" si="840"/>
        <v>0</v>
      </c>
      <c r="EN410" s="6">
        <f t="shared" ref="EN410:FA410" si="841">SUBTOTAL(9,EN2:EN409)</f>
        <v>0</v>
      </c>
      <c r="EO410" s="161">
        <f t="shared" si="841"/>
        <v>60345.826833333318</v>
      </c>
      <c r="EP410" s="6" t="e">
        <f t="shared" si="841"/>
        <v>#N/A</v>
      </c>
      <c r="EQ410" s="6" t="e">
        <f t="shared" si="841"/>
        <v>#N/A</v>
      </c>
      <c r="ER410" s="6" t="e">
        <f t="shared" si="841"/>
        <v>#N/A</v>
      </c>
      <c r="ES410" s="6" t="e">
        <f t="shared" si="841"/>
        <v>#N/A</v>
      </c>
      <c r="ET410" s="6" t="e">
        <f t="shared" si="841"/>
        <v>#N/A</v>
      </c>
      <c r="EU410" s="6" t="e">
        <f t="shared" si="841"/>
        <v>#N/A</v>
      </c>
      <c r="EV410" s="6" t="e">
        <f t="shared" si="841"/>
        <v>#N/A</v>
      </c>
      <c r="EW410" s="6" t="e">
        <f t="shared" si="841"/>
        <v>#N/A</v>
      </c>
      <c r="EX410" s="6" t="e">
        <f t="shared" si="841"/>
        <v>#N/A</v>
      </c>
      <c r="EY410" s="6" t="e">
        <f t="shared" si="841"/>
        <v>#N/A</v>
      </c>
      <c r="EZ410" s="6" t="e">
        <f t="shared" si="841"/>
        <v>#N/A</v>
      </c>
      <c r="FA410" s="6" t="e">
        <f t="shared" si="841"/>
        <v>#N/A</v>
      </c>
      <c r="FD410" s="161">
        <f t="shared" ref="FD410:FP410" si="842">SUBTOTAL(9,FD2:FD409)</f>
        <v>419637.33316666714</v>
      </c>
      <c r="FE410" s="6" t="e">
        <f t="shared" si="842"/>
        <v>#N/A</v>
      </c>
      <c r="FF410" s="6" t="e">
        <f t="shared" si="842"/>
        <v>#N/A</v>
      </c>
      <c r="FG410" s="6" t="e">
        <f t="shared" si="842"/>
        <v>#N/A</v>
      </c>
      <c r="FH410" s="6" t="e">
        <f t="shared" si="842"/>
        <v>#N/A</v>
      </c>
      <c r="FI410" s="6" t="e">
        <f t="shared" si="842"/>
        <v>#N/A</v>
      </c>
      <c r="FJ410" s="6" t="e">
        <f t="shared" si="842"/>
        <v>#N/A</v>
      </c>
      <c r="FK410" s="6" t="e">
        <f t="shared" si="842"/>
        <v>#N/A</v>
      </c>
      <c r="FL410" s="6" t="e">
        <f t="shared" si="842"/>
        <v>#N/A</v>
      </c>
      <c r="FM410" s="6" t="e">
        <f t="shared" si="842"/>
        <v>#N/A</v>
      </c>
      <c r="FN410" s="6" t="e">
        <f t="shared" si="842"/>
        <v>#N/A</v>
      </c>
      <c r="FO410" s="6" t="e">
        <f t="shared" si="842"/>
        <v>#N/A</v>
      </c>
      <c r="FP410" s="6" t="e">
        <f t="shared" si="842"/>
        <v>#N/A</v>
      </c>
    </row>
  </sheetData>
  <autoFilter ref="A1:DG409"/>
  <sortState ref="A2:DK388">
    <sortCondition ref="A2:A388"/>
    <sortCondition ref="C2:C388"/>
  </sortState>
  <conditionalFormatting sqref="F103">
    <cfRule type="cellIs" dxfId="2" priority="5" stopIfTrue="1" operator="equal">
      <formula>"Sí"</formula>
    </cfRule>
  </conditionalFormatting>
  <conditionalFormatting sqref="I361:K361">
    <cfRule type="cellIs" dxfId="1" priority="4" stopIfTrue="1" operator="equal">
      <formula>"Sí"</formula>
    </cfRule>
  </conditionalFormatting>
  <conditionalFormatting sqref="F360">
    <cfRule type="cellIs" dxfId="0" priority="3" stopIfTrue="1" operator="equal">
      <formula>"Sí"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"/>
    </sheetView>
  </sheetViews>
  <sheetFormatPr baseColWidth="10" defaultRowHeight="15" x14ac:dyDescent="0.25"/>
  <cols>
    <col min="1" max="1" width="11.42578125" style="6" customWidth="1"/>
    <col min="2" max="2" width="22.42578125" style="6" customWidth="1"/>
    <col min="3" max="3" width="15.42578125" style="6" customWidth="1"/>
    <col min="4" max="5" width="11.42578125" style="6"/>
    <col min="6" max="6" width="26.140625" style="6" customWidth="1"/>
    <col min="7" max="16384" width="11.42578125" style="6"/>
  </cols>
  <sheetData>
    <row r="1" spans="1:8" ht="32.25" customHeight="1" x14ac:dyDescent="0.25">
      <c r="A1" s="163" t="s">
        <v>228</v>
      </c>
      <c r="B1" s="163"/>
      <c r="C1" s="163"/>
      <c r="D1" s="163"/>
      <c r="E1" s="163"/>
      <c r="F1" s="163"/>
      <c r="G1" s="163"/>
      <c r="H1" s="163"/>
    </row>
    <row r="3" spans="1:8" ht="15.75" thickBot="1" x14ac:dyDescent="0.3"/>
    <row r="4" spans="1:8" ht="30" x14ac:dyDescent="0.25">
      <c r="B4" s="9" t="s">
        <v>223</v>
      </c>
      <c r="C4" s="9" t="s">
        <v>224</v>
      </c>
      <c r="D4" s="9" t="s">
        <v>225</v>
      </c>
    </row>
    <row r="5" spans="1:8" x14ac:dyDescent="0.25">
      <c r="B5" s="10">
        <v>55000</v>
      </c>
      <c r="C5" s="11">
        <v>5.0000000000000001E-3</v>
      </c>
      <c r="D5" s="10">
        <v>275</v>
      </c>
      <c r="G5" s="8"/>
    </row>
    <row r="6" spans="1:8" x14ac:dyDescent="0.25">
      <c r="B6" s="12">
        <v>75000</v>
      </c>
      <c r="C6" s="13">
        <v>0.01</v>
      </c>
      <c r="D6" s="12">
        <v>750</v>
      </c>
    </row>
    <row r="7" spans="1:8" x14ac:dyDescent="0.25">
      <c r="B7" s="10">
        <v>100000</v>
      </c>
      <c r="C7" s="11">
        <v>1.4999999999999999E-2</v>
      </c>
      <c r="D7" s="10">
        <v>1500</v>
      </c>
    </row>
    <row r="8" spans="1:8" x14ac:dyDescent="0.25">
      <c r="B8" s="12">
        <v>125000</v>
      </c>
      <c r="C8" s="13">
        <v>1.7500000000000002E-2</v>
      </c>
      <c r="D8" s="12">
        <v>2188</v>
      </c>
    </row>
    <row r="9" spans="1:8" ht="15.75" thickBot="1" x14ac:dyDescent="0.3">
      <c r="B9" s="14">
        <v>150000</v>
      </c>
      <c r="C9" s="15">
        <v>0.02</v>
      </c>
      <c r="D9" s="14">
        <v>3000</v>
      </c>
    </row>
    <row r="11" spans="1:8" x14ac:dyDescent="0.25">
      <c r="A11" s="6" t="s">
        <v>1176</v>
      </c>
    </row>
    <row r="12" spans="1:8" ht="15.75" thickBot="1" x14ac:dyDescent="0.3"/>
    <row r="13" spans="1:8" ht="28.5" x14ac:dyDescent="0.25">
      <c r="B13" s="128" t="s">
        <v>1177</v>
      </c>
      <c r="C13" s="164" t="s">
        <v>224</v>
      </c>
    </row>
    <row r="14" spans="1:8" ht="60" customHeight="1" x14ac:dyDescent="0.25">
      <c r="B14" s="129" t="s">
        <v>1178</v>
      </c>
      <c r="C14" s="165"/>
    </row>
    <row r="15" spans="1:8" x14ac:dyDescent="0.25">
      <c r="B15" s="122" t="s">
        <v>1179</v>
      </c>
      <c r="C15" s="123">
        <v>0.01</v>
      </c>
    </row>
    <row r="16" spans="1:8" x14ac:dyDescent="0.25">
      <c r="B16" s="124" t="s">
        <v>1180</v>
      </c>
      <c r="C16" s="125">
        <v>0.02</v>
      </c>
    </row>
    <row r="17" spans="2:3" x14ac:dyDescent="0.25">
      <c r="B17" s="122" t="s">
        <v>1181</v>
      </c>
      <c r="C17" s="123">
        <v>0.03</v>
      </c>
    </row>
    <row r="18" spans="2:3" x14ac:dyDescent="0.25">
      <c r="B18" s="124" t="s">
        <v>1182</v>
      </c>
      <c r="C18" s="125">
        <v>0.04</v>
      </c>
    </row>
    <row r="19" spans="2:3" ht="30" customHeight="1" thickBot="1" x14ac:dyDescent="0.3">
      <c r="B19" s="126" t="s">
        <v>1183</v>
      </c>
      <c r="C19" s="127">
        <v>0.05</v>
      </c>
    </row>
  </sheetData>
  <mergeCells count="2">
    <mergeCell ref="A1:H1"/>
    <mergeCell ref="C13:C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9" sqref="F9"/>
    </sheetView>
  </sheetViews>
  <sheetFormatPr baseColWidth="10" defaultRowHeight="15" x14ac:dyDescent="0.25"/>
  <cols>
    <col min="1" max="1" width="11.42578125" style="6"/>
    <col min="2" max="2" width="10.7109375" style="6" bestFit="1" customWidth="1"/>
    <col min="3" max="3" width="11.140625" style="6" bestFit="1" customWidth="1"/>
    <col min="4" max="16384" width="11.42578125" style="6"/>
  </cols>
  <sheetData>
    <row r="1" spans="1:8" ht="30" customHeight="1" x14ac:dyDescent="0.25">
      <c r="A1" s="163" t="s">
        <v>228</v>
      </c>
      <c r="B1" s="163"/>
      <c r="C1" s="163"/>
      <c r="D1" s="163"/>
      <c r="E1" s="163"/>
      <c r="F1" s="163"/>
      <c r="G1" s="163"/>
      <c r="H1" s="163"/>
    </row>
    <row r="3" spans="1:8" ht="15.75" thickBot="1" x14ac:dyDescent="0.3"/>
    <row r="4" spans="1:8" ht="30" x14ac:dyDescent="0.25">
      <c r="B4" s="16" t="s">
        <v>226</v>
      </c>
      <c r="C4" s="16" t="s">
        <v>227</v>
      </c>
    </row>
    <row r="5" spans="1:8" x14ac:dyDescent="0.25">
      <c r="B5" s="10">
        <v>350000</v>
      </c>
      <c r="C5" s="10">
        <v>7000</v>
      </c>
    </row>
    <row r="6" spans="1:8" x14ac:dyDescent="0.25">
      <c r="B6" s="12">
        <v>500000</v>
      </c>
      <c r="C6" s="12">
        <v>10000</v>
      </c>
    </row>
    <row r="7" spans="1:8" x14ac:dyDescent="0.25">
      <c r="B7" s="10">
        <v>750000</v>
      </c>
      <c r="C7" s="10">
        <v>15000</v>
      </c>
    </row>
    <row r="8" spans="1:8" x14ac:dyDescent="0.25">
      <c r="B8" s="12">
        <v>1000000</v>
      </c>
      <c r="C8" s="12">
        <v>20000</v>
      </c>
    </row>
    <row r="9" spans="1:8" x14ac:dyDescent="0.25">
      <c r="B9" s="10">
        <v>1250000</v>
      </c>
      <c r="C9" s="10">
        <v>25000</v>
      </c>
    </row>
    <row r="10" spans="1:8" ht="15.75" thickBot="1" x14ac:dyDescent="0.3">
      <c r="B10" s="17">
        <v>1500000</v>
      </c>
      <c r="C10" s="17">
        <v>30000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0" sqref="H10"/>
    </sheetView>
  </sheetViews>
  <sheetFormatPr baseColWidth="10" defaultRowHeight="15" x14ac:dyDescent="0.25"/>
  <cols>
    <col min="2" max="2" width="37" customWidth="1"/>
  </cols>
  <sheetData>
    <row r="1" spans="1:3" x14ac:dyDescent="0.25">
      <c r="A1" s="18" t="s">
        <v>240</v>
      </c>
      <c r="B1" s="18" t="s">
        <v>242</v>
      </c>
      <c r="C1" s="18"/>
    </row>
    <row r="2" spans="1:3" x14ac:dyDescent="0.25">
      <c r="A2" s="18" t="s">
        <v>241</v>
      </c>
      <c r="B2" s="18" t="s">
        <v>229</v>
      </c>
      <c r="C2" s="18"/>
    </row>
    <row r="3" spans="1:3" x14ac:dyDescent="0.25">
      <c r="A3" s="18" t="s">
        <v>237</v>
      </c>
      <c r="B3" s="18" t="s">
        <v>239</v>
      </c>
      <c r="C3" s="19" t="s">
        <v>243</v>
      </c>
    </row>
    <row r="4" spans="1:3" x14ac:dyDescent="0.25">
      <c r="A4" s="18" t="s">
        <v>244</v>
      </c>
      <c r="B4" s="18" t="s">
        <v>230</v>
      </c>
      <c r="C4" s="19" t="s">
        <v>245</v>
      </c>
    </row>
    <row r="5" spans="1:3" x14ac:dyDescent="0.25">
      <c r="A5" s="18" t="s">
        <v>231</v>
      </c>
      <c r="B5" s="18" t="s">
        <v>238</v>
      </c>
      <c r="C5" s="19" t="s">
        <v>246</v>
      </c>
    </row>
    <row r="6" spans="1:3" x14ac:dyDescent="0.25">
      <c r="A6" s="18" t="s">
        <v>235</v>
      </c>
      <c r="B6" s="18" t="s">
        <v>232</v>
      </c>
      <c r="C6" s="18" t="s">
        <v>235</v>
      </c>
    </row>
    <row r="7" spans="1:3" x14ac:dyDescent="0.25">
      <c r="A7" s="18" t="s">
        <v>233</v>
      </c>
      <c r="B7" s="18" t="s">
        <v>236</v>
      </c>
      <c r="C7" s="19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D16"/>
    </sheetView>
  </sheetViews>
  <sheetFormatPr baseColWidth="10" defaultRowHeight="15" x14ac:dyDescent="0.25"/>
  <cols>
    <col min="2" max="2" width="14.140625" customWidth="1"/>
    <col min="3" max="3" width="16" customWidth="1"/>
    <col min="4" max="4" width="23" customWidth="1"/>
    <col min="5" max="5" width="6.7109375" bestFit="1" customWidth="1"/>
    <col min="6" max="6" width="7.140625" bestFit="1" customWidth="1"/>
    <col min="7" max="7" width="6.5703125" bestFit="1" customWidth="1"/>
    <col min="8" max="8" width="7.42578125" bestFit="1" customWidth="1"/>
    <col min="9" max="9" width="6.5703125" bestFit="1" customWidth="1"/>
    <col min="10" max="10" width="6" bestFit="1" customWidth="1"/>
    <col min="11" max="12" width="6.85546875" bestFit="1" customWidth="1"/>
    <col min="13" max="13" width="6.42578125" bestFit="1" customWidth="1"/>
    <col min="14" max="14" width="7" bestFit="1" customWidth="1"/>
    <col min="15" max="15" width="6.28515625" bestFit="1" customWidth="1"/>
  </cols>
  <sheetData>
    <row r="2" spans="2:15" ht="15.75" thickBot="1" x14ac:dyDescent="0.3">
      <c r="D2" s="152">
        <v>41640</v>
      </c>
      <c r="E2" s="152">
        <v>41671</v>
      </c>
      <c r="F2" s="152">
        <v>41699</v>
      </c>
      <c r="G2" s="152">
        <v>41730</v>
      </c>
      <c r="H2" s="152">
        <v>41760</v>
      </c>
      <c r="I2" s="152">
        <v>41791</v>
      </c>
      <c r="J2" s="152">
        <v>41821</v>
      </c>
      <c r="K2" s="152">
        <v>41852</v>
      </c>
      <c r="L2" s="152">
        <v>41883</v>
      </c>
      <c r="M2" s="152">
        <v>41913</v>
      </c>
      <c r="N2" s="152">
        <v>41944</v>
      </c>
      <c r="O2" s="152">
        <v>41974</v>
      </c>
    </row>
    <row r="3" spans="2:15" ht="15.75" thickTop="1" x14ac:dyDescent="0.25">
      <c r="B3" t="s">
        <v>89</v>
      </c>
      <c r="C3" t="s">
        <v>1231</v>
      </c>
      <c r="D3" s="150">
        <v>330787.60000000003</v>
      </c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2:15" x14ac:dyDescent="0.25">
      <c r="C4" t="s">
        <v>1235</v>
      </c>
      <c r="D4" s="155">
        <f>+D3-D5</f>
        <v>277343.25000000006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2:15" x14ac:dyDescent="0.25">
      <c r="C5" t="s">
        <v>1236</v>
      </c>
      <c r="D5" s="151">
        <v>53444.349999999969</v>
      </c>
    </row>
    <row r="6" spans="2:15" x14ac:dyDescent="0.25">
      <c r="C6" t="s">
        <v>1232</v>
      </c>
      <c r="D6" s="156">
        <f>+D5</f>
        <v>53444.349999999969</v>
      </c>
    </row>
    <row r="7" spans="2:15" ht="15.75" thickBot="1" x14ac:dyDescent="0.3">
      <c r="D7" s="156"/>
    </row>
    <row r="8" spans="2:15" ht="15.75" thickTop="1" x14ac:dyDescent="0.25">
      <c r="B8" t="s">
        <v>1233</v>
      </c>
      <c r="C8" t="s">
        <v>1231</v>
      </c>
      <c r="D8" s="150">
        <v>1698675.36</v>
      </c>
    </row>
    <row r="9" spans="2:15" x14ac:dyDescent="0.25">
      <c r="C9" t="s">
        <v>1235</v>
      </c>
      <c r="D9" s="155">
        <f>+D8-D10</f>
        <v>1423340.1600000006</v>
      </c>
    </row>
    <row r="10" spans="2:15" x14ac:dyDescent="0.25">
      <c r="C10" t="s">
        <v>1236</v>
      </c>
      <c r="D10" s="151">
        <v>275335.19999999955</v>
      </c>
    </row>
    <row r="11" spans="2:15" x14ac:dyDescent="0.25">
      <c r="C11" t="s">
        <v>1232</v>
      </c>
      <c r="D11" s="153">
        <f>+D10</f>
        <v>275335.19999999955</v>
      </c>
    </row>
    <row r="12" spans="2:15" ht="15.75" thickBot="1" x14ac:dyDescent="0.3">
      <c r="D12" s="153"/>
    </row>
    <row r="13" spans="2:15" ht="15.75" thickTop="1" x14ac:dyDescent="0.25">
      <c r="B13" t="s">
        <v>1234</v>
      </c>
      <c r="C13" t="s">
        <v>1231</v>
      </c>
      <c r="D13" s="148">
        <v>2029462.96</v>
      </c>
    </row>
    <row r="14" spans="2:15" x14ac:dyDescent="0.25">
      <c r="C14" t="s">
        <v>1235</v>
      </c>
      <c r="D14" s="157">
        <f>+D13-D15</f>
        <v>1700683.4099999997</v>
      </c>
    </row>
    <row r="15" spans="2:15" x14ac:dyDescent="0.25">
      <c r="C15" t="s">
        <v>1236</v>
      </c>
      <c r="D15" s="149">
        <v>328779.5500000004</v>
      </c>
    </row>
    <row r="16" spans="2:15" x14ac:dyDescent="0.25">
      <c r="C16" t="s">
        <v>1232</v>
      </c>
      <c r="D16" s="153">
        <f>+D15</f>
        <v>328779.5500000004</v>
      </c>
    </row>
    <row r="18" spans="4:4" x14ac:dyDescent="0.25">
      <c r="D18" s="1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7" sqref="A7"/>
    </sheetView>
  </sheetViews>
  <sheetFormatPr baseColWidth="10" defaultRowHeight="15" x14ac:dyDescent="0.25"/>
  <cols>
    <col min="1" max="1" width="120.42578125" customWidth="1"/>
    <col min="2" max="2" width="20.85546875" customWidth="1"/>
  </cols>
  <sheetData>
    <row r="1" spans="1:2" x14ac:dyDescent="0.25">
      <c r="A1" s="69" t="s">
        <v>1138</v>
      </c>
    </row>
    <row r="2" spans="1:2" x14ac:dyDescent="0.25">
      <c r="A2" s="162" t="s">
        <v>1139</v>
      </c>
      <c r="B2" s="162"/>
    </row>
    <row r="3" spans="1:2" x14ac:dyDescent="0.25">
      <c r="A3" s="6" t="s">
        <v>1137</v>
      </c>
      <c r="B3" t="s">
        <v>1136</v>
      </c>
    </row>
    <row r="4" spans="1:2" x14ac:dyDescent="0.25">
      <c r="A4" t="s">
        <v>1129</v>
      </c>
      <c r="B4" t="s">
        <v>1130</v>
      </c>
    </row>
    <row r="5" spans="1:2" x14ac:dyDescent="0.25">
      <c r="A5" t="s">
        <v>1132</v>
      </c>
      <c r="B5" t="s">
        <v>1131</v>
      </c>
    </row>
    <row r="6" spans="1:2" x14ac:dyDescent="0.25">
      <c r="A6" t="s">
        <v>1133</v>
      </c>
      <c r="B6" t="s">
        <v>1134</v>
      </c>
    </row>
    <row r="7" spans="1:2" x14ac:dyDescent="0.25">
      <c r="A7" t="s">
        <v>1142</v>
      </c>
      <c r="B7" t="s">
        <v>1135</v>
      </c>
    </row>
    <row r="8" spans="1:2" x14ac:dyDescent="0.25">
      <c r="A8" t="s">
        <v>1141</v>
      </c>
      <c r="B8" t="s">
        <v>1146</v>
      </c>
    </row>
    <row r="10" spans="1:2" x14ac:dyDescent="0.25">
      <c r="A10" s="69" t="s">
        <v>1145</v>
      </c>
      <c r="B10" t="s">
        <v>1152</v>
      </c>
    </row>
    <row r="11" spans="1:2" x14ac:dyDescent="0.25">
      <c r="A11" t="s">
        <v>1144</v>
      </c>
      <c r="B11" t="s">
        <v>1147</v>
      </c>
    </row>
    <row r="12" spans="1:2" x14ac:dyDescent="0.25">
      <c r="A12" t="s">
        <v>1150</v>
      </c>
      <c r="B12" t="s">
        <v>1148</v>
      </c>
    </row>
    <row r="14" spans="1:2" x14ac:dyDescent="0.25">
      <c r="A14" t="s">
        <v>1149</v>
      </c>
      <c r="B14" t="s">
        <v>1153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Empresas operadoras</vt:lpstr>
      <vt:lpstr>Locales</vt:lpstr>
      <vt:lpstr>rappel bares</vt:lpstr>
      <vt:lpstr>rappel salón</vt:lpstr>
      <vt:lpstr>Glosario y fórmulas de cálculo</vt:lpstr>
      <vt:lpstr>KPIs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2014-03-04T17:56:03Z</dcterms:modified>
</cp:coreProperties>
</file>